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ropbox\00 ISO 45001\1.1 HSE (COORD. HSE)\03 FORMATOS\"/>
    </mc:Choice>
  </mc:AlternateContent>
  <xr:revisionPtr revIDLastSave="0" documentId="13_ncr:1_{9A325146-A976-431A-8686-5542FE4A1D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BJETIVOS SST" sheetId="2" r:id="rId1"/>
    <sheet name="PLAN OBJ SST " sheetId="4" r:id="rId2"/>
    <sheet name="CONTROL CAMBIOS" sheetId="3" r:id="rId3"/>
    <sheet name="REF" sheetId="5" r:id="rId4"/>
  </sheets>
  <externalReferences>
    <externalReference r:id="rId5"/>
  </externalReferences>
  <definedNames>
    <definedName name="_xlnm._FilterDatabase" localSheetId="0" hidden="1">'OBJETIVOS SST'!$A$4:$I$23</definedName>
    <definedName name="_xlnm._FilterDatabase" localSheetId="1" hidden="1">'PLAN OBJ SST '!$A$4:$Z$35</definedName>
    <definedName name="_xlnm.Print_Area" localSheetId="0">'OBJETIVOS SST'!$A$3:$I$31</definedName>
    <definedName name="_xlnm.Print_Area" localSheetId="1">'PLAN OBJ SST '!$A$1:$Z$42</definedName>
    <definedName name="FACTORDERIESGO">'[1]LISTAS DESPLEGABLES'!$C$5:$C$15</definedName>
    <definedName name="_xlnm.Print_Titles" localSheetId="0">'OBJETIVOS SST'!$1:$4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4" l="1"/>
  <c r="W36" i="4" l="1"/>
  <c r="V36" i="4"/>
  <c r="U36" i="4"/>
  <c r="T36" i="4"/>
  <c r="S36" i="4"/>
  <c r="R36" i="4"/>
  <c r="Q36" i="4"/>
  <c r="P36" i="4"/>
  <c r="O36" i="4"/>
  <c r="N36" i="4"/>
  <c r="M36" i="4"/>
  <c r="Y37" i="4" l="1"/>
  <c r="Q37" i="4"/>
  <c r="Q38" i="4" s="1"/>
  <c r="Q39" i="4" s="1"/>
  <c r="P37" i="4"/>
  <c r="P38" i="4" s="1"/>
  <c r="P39" i="4" s="1"/>
  <c r="R37" i="4"/>
  <c r="R38" i="4" s="1"/>
  <c r="R39" i="4" s="1"/>
  <c r="S37" i="4"/>
  <c r="S38" i="4" s="1"/>
  <c r="S39" i="4" s="1"/>
  <c r="T37" i="4"/>
  <c r="T38" i="4" s="1"/>
  <c r="T39" i="4" s="1"/>
  <c r="U37" i="4"/>
  <c r="U38" i="4" s="1"/>
  <c r="U39" i="4" s="1"/>
  <c r="M37" i="4"/>
  <c r="M38" i="4" s="1"/>
  <c r="M39" i="4" s="1"/>
  <c r="L37" i="4"/>
  <c r="L38" i="4" s="1"/>
  <c r="L39" i="4" s="1"/>
  <c r="N37" i="4"/>
  <c r="N38" i="4" s="1"/>
  <c r="N39" i="4" s="1"/>
  <c r="V37" i="4"/>
  <c r="V38" i="4" s="1"/>
  <c r="V39" i="4" s="1"/>
  <c r="O37" i="4"/>
  <c r="O38" i="4" s="1"/>
  <c r="O39" i="4" s="1"/>
  <c r="W37" i="4"/>
  <c r="W38" i="4" s="1"/>
  <c r="W39" i="4" s="1"/>
  <c r="X37" i="4" l="1"/>
  <c r="Y3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Jonnatan Rosales</author>
    <author>User</author>
  </authors>
  <commentList>
    <comment ref="F4" authorId="0" shapeId="0" xr:uid="{BD53BF2F-5815-4F88-A7C7-B458E2BD0008}">
      <text>
        <r>
          <rPr>
            <b/>
            <sz val="9"/>
            <color indexed="81"/>
            <rFont val="Tahoma"/>
            <family val="2"/>
          </rPr>
          <t>Recursos humanos, Infraestructura, Tecnológicos, Financieros, Ambiente de Trabajo, Naturales</t>
        </r>
      </text>
    </comment>
    <comment ref="E29" authorId="1" shapeId="0" xr:uid="{9FDA1B87-6E43-4EC1-96CE-891560C4E92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Solicitar a Ana reporte de las reglas.</t>
        </r>
      </text>
    </comment>
  </commentList>
</comments>
</file>

<file path=xl/sharedStrings.xml><?xml version="1.0" encoding="utf-8"?>
<sst xmlns="http://schemas.openxmlformats.org/spreadsheetml/2006/main" count="149" uniqueCount="108">
  <si>
    <t>OBJETIVOS DEL SISTEMA DE GESTION DE SSTyA</t>
  </si>
  <si>
    <t>NI-F-HSE-11
VERSION 3
19 MAR 22</t>
  </si>
  <si>
    <t>DOCUMENTO</t>
  </si>
  <si>
    <t>NI-MG-HSE-01 MANUAL DE SISTEMA DE GESTION SSTyA</t>
  </si>
  <si>
    <t>Los objetivos del sistema de gestión de Salud, Seguridad en el Trabajo y Ambiente son aplicables a toda la organización.</t>
  </si>
  <si>
    <t>ENFOQUE OBJETIVO</t>
  </si>
  <si>
    <t>SEDE</t>
  </si>
  <si>
    <t>OBJETIVOS SSTyA</t>
  </si>
  <si>
    <t>META</t>
  </si>
  <si>
    <t>INDICADOR</t>
  </si>
  <si>
    <t>FRECUENCIA DE MEDICION</t>
  </si>
  <si>
    <t>FINALIZA</t>
  </si>
  <si>
    <t>REGISTRO</t>
  </si>
  <si>
    <t>ESTRATEGIA</t>
  </si>
  <si>
    <t>Accidentalidad Laboral</t>
  </si>
  <si>
    <t>Guatemala</t>
  </si>
  <si>
    <t>El IF de todos los países será de 1.4 para el año 2021 (11NOV20 Acta de reunion HSE_Objetivos_18_11_11)</t>
  </si>
  <si>
    <t>(# Incidentes con días perdidos / Total horas hombre trabajadas ) x 200,000 horas</t>
  </si>
  <si>
    <t>Anual</t>
  </si>
  <si>
    <t>COPR-EXT-17</t>
  </si>
  <si>
    <t>GESTION IPER
GESTION LOCATIVO
GESTION MECANICO
GESTION REQUISITOS
GESTION VIAL
VIGILANCIA SALUD</t>
  </si>
  <si>
    <t xml:space="preserve">Para el 2021 se mantendrá el mismo IS para cada país (11NOV20 Acta de reunion HSE_Objetivos_18_11_11) </t>
  </si>
  <si>
    <t>(Días perdidos por incidentes con suspensión / Total horas hombre trabajadas ) x 200,000 horas</t>
  </si>
  <si>
    <t>Enfermedades Profesionales</t>
  </si>
  <si>
    <t>0 casos de Enfermedades Profesionales para 2020</t>
  </si>
  <si>
    <t>Número de casos de Enfermedad profesional</t>
  </si>
  <si>
    <t>REPORTE DE SALUD</t>
  </si>
  <si>
    <t>VIGILANCIA SALUD</t>
  </si>
  <si>
    <t>Ambiental</t>
  </si>
  <si>
    <t>Cumplir con el plan de gestión de residuos</t>
  </si>
  <si>
    <t>100% de la gestión residuos peligrosos (tratamiento y disposición final que sean responsabilidad de Kluane en base a contrato de clientes)</t>
  </si>
  <si>
    <t>Residuos peligrosos con tratamiento final / 
Residuos peligrosos generados en operación</t>
  </si>
  <si>
    <t>Semestral</t>
  </si>
  <si>
    <t>REPORTE DE AMBIENTE</t>
  </si>
  <si>
    <t>GESTION AMBIENTAL</t>
  </si>
  <si>
    <t xml:space="preserve">90% de cumplimento en las actividadades programadas del plan de gestión de residuos </t>
  </si>
  <si>
    <t>No. Actividades ejecutadas / 
No. Actividades programadas</t>
  </si>
  <si>
    <t>Establecer un plan de gestión ambiental.</t>
  </si>
  <si>
    <t xml:space="preserve">90% de cumplimento en las actividadades programadas del plan de gestión ambiental </t>
  </si>
  <si>
    <t>Controlar el consumo de recursos naturales (agua, energia).</t>
  </si>
  <si>
    <t xml:space="preserve">Obtener consumo de Energía electrica promedio por persona para 2021 en oficinas centrales  </t>
  </si>
  <si>
    <t>Total de Kwh persona /  
No de personas</t>
  </si>
  <si>
    <t xml:space="preserve">Obtener consumo de agua promedio por persona para 2021 en oficinas centrales  </t>
  </si>
  <si>
    <t xml:space="preserve"> Total de m3 persona /
No de personas</t>
  </si>
  <si>
    <t>x</t>
  </si>
  <si>
    <t xml:space="preserve">Implementación luminaria LED </t>
  </si>
  <si>
    <t xml:space="preserve">Cumplir con el 100% de implementación de luminarias LED en proyectos y sede central </t>
  </si>
  <si>
    <t xml:space="preserve">N° de sedes con Luminarias LED/
N° de sedes de trabajo  </t>
  </si>
  <si>
    <t xml:space="preserve">Dessarrollo de tecnologias mas limpias en las operaciones de la compañía </t>
  </si>
  <si>
    <t>OBJETIVOS DEL SISTEMA DE GESTION DE SALUD Y SEGURIDAD</t>
  </si>
  <si>
    <t>PLANIFICACIÓN PARA LOGRAR LOS OBJETIVOS</t>
  </si>
  <si>
    <t>CRONOGRAMA
(Cuándo se finalizará)</t>
  </si>
  <si>
    <t>ENFOQUE DEL OBJETIVO</t>
  </si>
  <si>
    <t>TIPO DEL PROGRAMA</t>
  </si>
  <si>
    <t>NOMBRE DEL PROGRAMA</t>
  </si>
  <si>
    <t>ACCION A IMPLEMENTAR
(Qué se va hacer)</t>
  </si>
  <si>
    <t>RECURSOS
(Qué recursos se requerirán)</t>
  </si>
  <si>
    <t>$/anual</t>
  </si>
  <si>
    <t>RESPONSABLE
(Quién será responsable)</t>
  </si>
  <si>
    <t>INTEGRACIÓN A PROCESO  DE NEGOCIO</t>
  </si>
  <si>
    <t>MEDICIÓN</t>
  </si>
  <si>
    <t>ESTATUS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</si>
  <si>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</si>
  <si>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</si>
  <si>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</si>
  <si>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</si>
  <si>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</si>
  <si>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</si>
  <si>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</si>
  <si>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</si>
  <si>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</si>
  <si>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</si>
  <si>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</si>
  <si>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</si>
  <si>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% Ejecución
(Cómo se evaluarán los resultados)</t>
  </si>
  <si>
    <t>Resultado
(Indicador de seguimiento)</t>
  </si>
  <si>
    <t>OBSERVACIONES</t>
  </si>
  <si>
    <t>EJECUTADO</t>
  </si>
  <si>
    <t>% Ejecución / Planeado (Actividades Anual)</t>
  </si>
  <si>
    <t>% Resultados Alcanzados por Acción a implementar</t>
  </si>
  <si>
    <t>NO CERRADOS</t>
  </si>
  <si>
    <t>PLANEADO</t>
  </si>
  <si>
    <t>EFICACIA (EJECUCIÓN DEL PLAN)</t>
  </si>
  <si>
    <t>CONTROL DE ACTUALIZACIONES</t>
  </si>
  <si>
    <t>Responsable</t>
  </si>
  <si>
    <t>Motivo del Cambio</t>
  </si>
  <si>
    <t>Fecha</t>
  </si>
  <si>
    <t>ANALISTA DE OPERACIONES</t>
  </si>
  <si>
    <t>ABIERTO</t>
  </si>
  <si>
    <t>ANALISTA FINANCIERO</t>
  </si>
  <si>
    <t>EN PROCESO</t>
  </si>
  <si>
    <t>CAPACITADOR</t>
  </si>
  <si>
    <t>COORDINADOR DE COMPRAS</t>
  </si>
  <si>
    <t>NO EJECUTADO</t>
  </si>
  <si>
    <t>COORDINADOR HSE</t>
  </si>
  <si>
    <t>REPROGRAMACION</t>
  </si>
  <si>
    <t>COORDINADORA DE SALUD</t>
  </si>
  <si>
    <t>PLANIFICADO</t>
  </si>
  <si>
    <t>COORDINADORA RH</t>
  </si>
  <si>
    <t>GERENTE DE OPERACONES</t>
  </si>
  <si>
    <t>GERENTE FINANCIERO</t>
  </si>
  <si>
    <t>GERENTE GENERAL</t>
  </si>
  <si>
    <t>GERENTE HSE</t>
  </si>
  <si>
    <t>JEFE DE CONTABILIDAD</t>
  </si>
  <si>
    <t>JEFE DE IMPORTACIONES E INVENTARIOS</t>
  </si>
  <si>
    <t>JEFE DE TALLER</t>
  </si>
  <si>
    <t>SUPERVISOR DE GESTION EN OPERACIONES</t>
  </si>
  <si>
    <t>AUXILIAR DE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</si>
</sst>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€]* #,##0.00_);_([$€]* \(#,##0.00\);_([$€]* &quot;-&quot;??_);_(@_)"/>
    <numFmt numFmtId="165" formatCode="_-[$$-540A]* #,##0.00_ ;_-[$$-540A]* \-#,##0.00\ ;_-[$$-540A]* &quot;-&quot;??_ ;_-@_ "/>
    <numFmt numFmtId="166" formatCode="d/mm/yyyy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2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6"/>
      <color indexed="9"/>
      <name val="Calibri"/>
      <family val="2"/>
    </font>
    <font>
      <b/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2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2" fontId="15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3" applyFont="1"/>
    <xf numFmtId="0" fontId="6" fillId="0" borderId="1" xfId="3" applyFont="1" applyBorder="1" applyAlignment="1">
      <alignment vertical="center"/>
    </xf>
    <xf numFmtId="0" fontId="2" fillId="0" borderId="0" xfId="3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wrapText="1"/>
    </xf>
    <xf numFmtId="0" fontId="2" fillId="0" borderId="0" xfId="3"/>
    <xf numFmtId="0" fontId="12" fillId="5" borderId="12" xfId="3" applyFont="1" applyFill="1" applyBorder="1" applyAlignment="1">
      <alignment horizontal="center" vertical="center" wrapText="1"/>
    </xf>
    <xf numFmtId="0" fontId="12" fillId="5" borderId="9" xfId="3" applyFont="1" applyFill="1" applyBorder="1" applyAlignment="1">
      <alignment horizontal="center" vertical="center" wrapText="1"/>
    </xf>
    <xf numFmtId="17" fontId="12" fillId="5" borderId="9" xfId="3" applyNumberFormat="1" applyFont="1" applyFill="1" applyBorder="1" applyAlignment="1">
      <alignment horizontal="center" vertical="center" wrapText="1"/>
    </xf>
    <xf numFmtId="17" fontId="12" fillId="5" borderId="10" xfId="3" applyNumberFormat="1" applyFont="1" applyFill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center" vertical="center" wrapText="1"/>
    </xf>
    <xf numFmtId="14" fontId="11" fillId="0" borderId="1" xfId="3" applyNumberFormat="1" applyFont="1" applyBorder="1" applyAlignment="1">
      <alignment horizontal="center" vertical="center"/>
    </xf>
    <xf numFmtId="0" fontId="2" fillId="0" borderId="0" xfId="3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17" fontId="21" fillId="0" borderId="0" xfId="3" applyNumberFormat="1" applyFont="1" applyAlignment="1">
      <alignment horizontal="center" vertical="center" wrapText="1"/>
    </xf>
    <xf numFmtId="14" fontId="23" fillId="6" borderId="1" xfId="3" applyNumberFormat="1" applyFont="1" applyFill="1" applyBorder="1" applyAlignment="1">
      <alignment horizontal="center" vertical="center"/>
    </xf>
    <xf numFmtId="17" fontId="12" fillId="3" borderId="1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wrapText="1"/>
    </xf>
    <xf numFmtId="0" fontId="21" fillId="0" borderId="0" xfId="3" applyFont="1" applyAlignment="1">
      <alignment horizontal="center" vertical="top" wrapText="1"/>
    </xf>
    <xf numFmtId="10" fontId="24" fillId="0" borderId="1" xfId="2" applyNumberFormat="1" applyFont="1" applyBorder="1" applyAlignment="1">
      <alignment horizontal="center" vertical="center"/>
    </xf>
    <xf numFmtId="9" fontId="24" fillId="0" borderId="1" xfId="2" applyFont="1" applyBorder="1" applyAlignment="1">
      <alignment horizontal="center" vertical="center"/>
    </xf>
    <xf numFmtId="14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9" fontId="11" fillId="0" borderId="0" xfId="2" applyFont="1" applyAlignment="1">
      <alignment horizontal="center" vertical="center"/>
    </xf>
    <xf numFmtId="14" fontId="11" fillId="0" borderId="0" xfId="3" applyNumberFormat="1" applyFont="1" applyAlignment="1">
      <alignment horizontal="center"/>
    </xf>
    <xf numFmtId="0" fontId="2" fillId="0" borderId="0" xfId="3" applyAlignment="1">
      <alignment horizontal="center" vertical="center"/>
    </xf>
    <xf numFmtId="10" fontId="25" fillId="0" borderId="0" xfId="3" applyNumberFormat="1" applyFont="1" applyAlignment="1">
      <alignment horizontal="center" vertical="center"/>
    </xf>
    <xf numFmtId="9" fontId="26" fillId="0" borderId="0" xfId="2" applyFont="1" applyAlignment="1">
      <alignment wrapText="1"/>
    </xf>
    <xf numFmtId="0" fontId="5" fillId="0" borderId="0" xfId="3" applyFont="1" applyAlignment="1">
      <alignment wrapText="1"/>
    </xf>
    <xf numFmtId="0" fontId="27" fillId="0" borderId="19" xfId="0" applyFont="1" applyBorder="1"/>
    <xf numFmtId="0" fontId="27" fillId="0" borderId="0" xfId="0" applyFont="1"/>
    <xf numFmtId="0" fontId="27" fillId="0" borderId="20" xfId="0" applyFont="1" applyBorder="1"/>
    <xf numFmtId="0" fontId="18" fillId="0" borderId="16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15" fontId="18" fillId="0" borderId="18" xfId="0" applyNumberFormat="1" applyFont="1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5" fontId="0" fillId="0" borderId="18" xfId="0" applyNumberFormat="1" applyBorder="1"/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15" fontId="18" fillId="0" borderId="15" xfId="0" applyNumberFormat="1" applyFont="1" applyBorder="1"/>
    <xf numFmtId="0" fontId="18" fillId="0" borderId="0" xfId="0" applyFont="1" applyAlignment="1">
      <alignment wrapText="1"/>
    </xf>
    <xf numFmtId="15" fontId="18" fillId="0" borderId="0" xfId="0" applyNumberFormat="1" applyFont="1"/>
    <xf numFmtId="0" fontId="18" fillId="0" borderId="17" xfId="0" applyFont="1" applyBorder="1"/>
    <xf numFmtId="0" fontId="2" fillId="0" borderId="0" xfId="0" applyFont="1"/>
    <xf numFmtId="0" fontId="11" fillId="0" borderId="1" xfId="3" applyFont="1" applyBorder="1" applyAlignment="1">
      <alignment horizontal="center" vertical="center"/>
    </xf>
    <xf numFmtId="10" fontId="31" fillId="3" borderId="1" xfId="4" applyNumberFormat="1" applyFont="1" applyFill="1" applyBorder="1" applyAlignment="1">
      <alignment horizontal="center" vertical="center" wrapText="1"/>
    </xf>
    <xf numFmtId="17" fontId="30" fillId="3" borderId="1" xfId="3" applyNumberFormat="1" applyFont="1" applyFill="1" applyBorder="1" applyAlignment="1">
      <alignment horizontal="center" vertical="center" wrapText="1"/>
    </xf>
    <xf numFmtId="0" fontId="32" fillId="0" borderId="0" xfId="3" applyFont="1" applyAlignment="1">
      <alignment horizontal="left"/>
    </xf>
    <xf numFmtId="165" fontId="4" fillId="0" borderId="0" xfId="3" applyNumberFormat="1" applyFont="1" applyAlignment="1">
      <alignment horizontal="center" vertical="center"/>
    </xf>
    <xf numFmtId="165" fontId="12" fillId="5" borderId="9" xfId="3" applyNumberFormat="1" applyFont="1" applyFill="1" applyBorder="1" applyAlignment="1">
      <alignment horizontal="center" vertical="center" wrapText="1"/>
    </xf>
    <xf numFmtId="165" fontId="21" fillId="0" borderId="0" xfId="3" applyNumberFormat="1" applyFont="1" applyAlignment="1">
      <alignment horizontal="center" vertical="center" wrapText="1"/>
    </xf>
    <xf numFmtId="165" fontId="2" fillId="0" borderId="0" xfId="3" applyNumberFormat="1"/>
    <xf numFmtId="15" fontId="0" fillId="0" borderId="0" xfId="0" applyNumberFormat="1"/>
    <xf numFmtId="14" fontId="0" fillId="0" borderId="0" xfId="0" applyNumberFormat="1"/>
    <xf numFmtId="2" fontId="0" fillId="0" borderId="0" xfId="0" applyNumberFormat="1"/>
    <xf numFmtId="9" fontId="11" fillId="0" borderId="1" xfId="2" applyFont="1" applyFill="1" applyBorder="1" applyAlignment="1">
      <alignment horizontal="center" vertical="center"/>
    </xf>
    <xf numFmtId="9" fontId="11" fillId="0" borderId="0" xfId="4" applyFont="1" applyAlignment="1">
      <alignment horizontal="center" vertical="center"/>
    </xf>
    <xf numFmtId="0" fontId="21" fillId="0" borderId="7" xfId="3" applyFont="1" applyBorder="1" applyAlignment="1">
      <alignment horizontal="center" vertical="top" wrapText="1"/>
    </xf>
    <xf numFmtId="0" fontId="21" fillId="0" borderId="1" xfId="3" applyFont="1" applyBorder="1" applyAlignment="1">
      <alignment horizontal="center" vertical="top" wrapText="1"/>
    </xf>
    <xf numFmtId="0" fontId="21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top" wrapText="1"/>
    </xf>
    <xf numFmtId="14" fontId="22" fillId="0" borderId="1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wrapText="1"/>
    </xf>
    <xf numFmtId="0" fontId="11" fillId="0" borderId="2" xfId="3" applyFont="1" applyBorder="1" applyAlignment="1">
      <alignment horizontal="left" vertical="center" wrapText="1"/>
    </xf>
    <xf numFmtId="165" fontId="21" fillId="0" borderId="1" xfId="3" applyNumberFormat="1" applyFont="1" applyBorder="1" applyAlignment="1">
      <alignment horizontal="center" vertical="center" wrapText="1"/>
    </xf>
    <xf numFmtId="14" fontId="11" fillId="0" borderId="1" xfId="3" applyNumberFormat="1" applyFont="1" applyBorder="1" applyAlignment="1">
      <alignment horizontal="center"/>
    </xf>
    <xf numFmtId="9" fontId="11" fillId="0" borderId="1" xfId="3" applyNumberFormat="1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left"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9" fillId="5" borderId="0" xfId="3" applyFont="1" applyFill="1" applyAlignment="1">
      <alignment horizontal="center" vertical="center" wrapText="1"/>
    </xf>
    <xf numFmtId="0" fontId="19" fillId="5" borderId="0" xfId="3" applyFont="1" applyFill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166" fontId="14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21" fillId="0" borderId="1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/>
    </xf>
    <xf numFmtId="0" fontId="1" fillId="0" borderId="8" xfId="3" applyFont="1" applyBorder="1" applyAlignment="1">
      <alignment horizontal="center" vertical="center"/>
    </xf>
    <xf numFmtId="14" fontId="1" fillId="4" borderId="1" xfId="3" applyNumberFormat="1" applyFont="1" applyFill="1" applyBorder="1" applyAlignment="1">
      <alignment horizontal="center" vertical="center"/>
    </xf>
    <xf numFmtId="0" fontId="1" fillId="4" borderId="1" xfId="3" applyFont="1" applyFill="1" applyBorder="1" applyAlignment="1">
      <alignment horizontal="center" vertical="center"/>
    </xf>
  </cellXfs>
  <cellStyles count="10">
    <cellStyle name="Euro" xfId="1" xr:uid="{00000000-0005-0000-0000-000000000000}"/>
    <cellStyle name="Normal" xfId="0" builtinId="0"/>
    <cellStyle name="Normal 2" xfId="3" xr:uid="{00000000-0005-0000-0000-000002000000}"/>
    <cellStyle name="Normal 2 2" xfId="6" xr:uid="{C3B3860D-A605-42D3-92B4-FE2D71710AFA}"/>
    <cellStyle name="Normal 3" xfId="7" xr:uid="{31D34791-2B9D-451D-A3E5-061318DBD25D}"/>
    <cellStyle name="Normal 4" xfId="8" xr:uid="{EF5A4C97-DC3D-4BDD-9D41-97506C5E4E47}"/>
    <cellStyle name="Normal 5" xfId="9" xr:uid="{7A25C5EC-470A-42B0-A89B-F574879576C8}"/>
    <cellStyle name="Normal 6" xfId="5" xr:uid="{9D37AFAC-F19D-4DC1-9F49-B9D892CAB478}"/>
    <cellStyle name="Porcentaje" xfId="4" builtinId="5"/>
    <cellStyle name="Porcentaje 2" xfId="2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0" formatCode="d\-mmm\-yy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1"/>
        </right>
        <top style="thin">
          <color theme="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/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_-[$$-540A]* #,##0.00_ ;_-[$$-540A]* \-#,##0.00\ ;_-[$$-540A]* &quot;-&quot;??_ ;_-@_ 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/mm/yyyy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numFmt numFmtId="166" formatCode="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6" formatCode="d/mm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left" vertical="top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0</xdr:row>
      <xdr:rowOff>0</xdr:rowOff>
    </xdr:from>
    <xdr:to>
      <xdr:col>0</xdr:col>
      <xdr:colOff>2180167</xdr:colOff>
      <xdr:row>2</xdr:row>
      <xdr:rowOff>101905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FA9D9-68CD-058B-D747-AA0570C3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0"/>
          <a:ext cx="1322917" cy="1022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0</xdr:rowOff>
    </xdr:from>
    <xdr:to>
      <xdr:col>0</xdr:col>
      <xdr:colOff>1449916</xdr:colOff>
      <xdr:row>2</xdr:row>
      <xdr:rowOff>118267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37277E-08EC-2ED0-A0A9-C9CADA46A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0"/>
          <a:ext cx="1344083" cy="10390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Seguridad%20Industrial/Desktop/GT-F-HSE-03%20MATRIZ%20DE%20IPER%20V1%2007%20FEB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ORACIÓN"/>
      <sheetName val="BODEGA "/>
      <sheetName val="STAFF CAMPO"/>
      <sheetName val="ADMINISTRACION"/>
      <sheetName val="FACTORES DE RIESGO"/>
      <sheetName val="LISTAS DESPLEGABL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3" displayName="Tabla13" ref="A4:I23" totalsRowShown="0" headerRowDxfId="48" dataDxfId="47" tableBorderDxfId="46">
  <autoFilter ref="A4:I23" xr:uid="{00000000-0009-0000-0100-000002000000}">
    <filterColumn colId="1">
      <filters>
        <filter val="Nicaragua"/>
      </filters>
    </filterColumn>
  </autoFilter>
  <tableColumns count="9">
    <tableColumn id="2" xr3:uid="{00000000-0010-0000-0000-000002000000}" name="ENFOQUE OBJETIVO" dataDxfId="45"/>
    <tableColumn id="6" xr3:uid="{00000000-0010-0000-0000-000006000000}" name="SEDE" dataDxfId="44"/>
    <tableColumn id="7" xr3:uid="{00000000-0010-0000-0000-000007000000}" name="OBJETIVOS SSTyA" dataDxfId="43"/>
    <tableColumn id="3" xr3:uid="{00000000-0010-0000-0000-000003000000}" name="META" dataDxfId="42"/>
    <tableColumn id="4" xr3:uid="{00000000-0010-0000-0000-000004000000}" name="INDICADOR" dataDxfId="41"/>
    <tableColumn id="5" xr3:uid="{00000000-0010-0000-0000-000005000000}" name="FRECUENCIA DE MEDICION" dataDxfId="40"/>
    <tableColumn id="8" xr3:uid="{3861C6B2-6FF6-4E29-AE03-A30432AE8F7E}" name="FINALIZA" dataDxfId="39"/>
    <tableColumn id="1" xr3:uid="{00000000-0010-0000-0000-000001000000}" name="REGISTRO" dataDxfId="38"/>
    <tableColumn id="14" xr3:uid="{00000000-0010-0000-0000-00000E000000}" name="ESTRATEGIA" dataDxfId="37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4" displayName="Tabla134" ref="A4:Z35" totalsRowShown="0" headerRowDxfId="36" dataDxfId="35" headerRowBorderDxfId="33" tableBorderDxfId="34" totalsRowBorderDxfId="32">
  <autoFilter ref="A4:Z35" xr:uid="{00000000-0009-0000-0100-000003000000}"/>
  <sortState xmlns:xlrd2="http://schemas.microsoft.com/office/spreadsheetml/2017/richdata2" ref="A5:Y35">
    <sortCondition ref="E4:E35"/>
  </sortState>
  <tableColumns count="26">
    <tableColumn id="1" xr3:uid="{00000000-0010-0000-0100-000001000000}" name="ENFOQUE DEL OBJETIVO" dataDxfId="31"/>
    <tableColumn id="12" xr3:uid="{00000000-0010-0000-0100-00000C000000}" name="TIPO DEL PROGRAMA" dataDxfId="30"/>
    <tableColumn id="2" xr3:uid="{00000000-0010-0000-0100-000002000000}" name="NOMBRE DEL PROGRAMA" dataDxfId="29"/>
    <tableColumn id="10" xr3:uid="{00000000-0010-0000-0100-00000A000000}" name="ESTRATEGIA" dataDxfId="28"/>
    <tableColumn id="3" xr3:uid="{00000000-0010-0000-0100-000003000000}" name="ACCION A IMPLEMENTAR_x000a_(Qué se va hacer)" dataDxfId="27"/>
    <tableColumn id="18" xr3:uid="{00000000-0010-0000-0100-000012000000}" name="RECURSOS_x000a_(Qué recursos se requerirán)" dataDxfId="26"/>
    <tableColumn id="19" xr3:uid="{00000000-0010-0000-0100-000013000000}" name="$/anual" dataDxfId="25"/>
    <tableColumn id="4" xr3:uid="{00000000-0010-0000-0100-000004000000}" name="RESPONSABLE_x000a_(Quién será responsable)" dataDxfId="24"/>
    <tableColumn id="17" xr3:uid="{00000000-0010-0000-0100-000011000000}" name="INTEGRACIÓN A PROCESO  DE NEGOCIO" dataDxfId="23"/>
    <tableColumn id="13" xr3:uid="{00000000-0010-0000-0100-00000D000000}" name="MEDICIÓN" dataDxfId="22"/>
    <tableColumn id="34" xr3:uid="{00000000-0010-0000-0100-000022000000}" name="ESTATUS" dataDxfId="21"/>
    <tableColumn id="6" xr3:uid="{00000000-0010-0000-0100-000006000000}" name="ene" dataDxfId="20"/>
    <tableColumn id="7" xr3:uid="{00000000-0010-0000-0100-000007000000}" name="feb" dataDxfId="19"/>
    <tableColumn id="8" xr3:uid="{00000000-0010-0000-0100-000008000000}" name="mar" dataDxfId="18"/>
    <tableColumn id="15" xr3:uid="{00000000-0010-0000-0100-00000F000000}" name="abr" dataDxfId="17"/>
    <tableColumn id="26" xr3:uid="{00000000-0010-0000-0100-00001A000000}" name="may" dataDxfId="16"/>
    <tableColumn id="27" xr3:uid="{00000000-0010-0000-0100-00001B000000}" name="jun" dataDxfId="15"/>
    <tableColumn id="28" xr3:uid="{00000000-0010-0000-0100-00001C000000}" name="jul" dataDxfId="14"/>
    <tableColumn id="29" xr3:uid="{00000000-0010-0000-0100-00001D000000}" name="ago" dataDxfId="13"/>
    <tableColumn id="30" xr3:uid="{00000000-0010-0000-0100-00001E000000}" name="sep" dataDxfId="12"/>
    <tableColumn id="31" xr3:uid="{00000000-0010-0000-0100-00001F000000}" name="oct" dataDxfId="11"/>
    <tableColumn id="32" xr3:uid="{00000000-0010-0000-0100-000020000000}" name="nov" dataDxfId="10"/>
    <tableColumn id="33" xr3:uid="{00000000-0010-0000-0100-000021000000}" name="dic" dataDxfId="9"/>
    <tableColumn id="9" xr3:uid="{00000000-0010-0000-0100-000009000000}" name="% Ejecución_x000a_(Cómo se evaluarán los resultados)" dataDxfId="8"/>
    <tableColumn id="11" xr3:uid="{00000000-0010-0000-0100-00000B000000}" name="Resultado_x000a_(Indicador de seguimiento)" dataDxfId="7"/>
    <tableColumn id="14" xr3:uid="{00000000-0010-0000-0100-00000E000000}" name="OBSERVACIONES" dataDxfId="6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A2:C44" totalsRowShown="0" headerRowDxfId="5" dataDxfId="4" tableBorderDxfId="3">
  <autoFilter ref="A2:C44" xr:uid="{00000000-0009-0000-0100-000005000000}"/>
  <sortState xmlns:xlrd2="http://schemas.microsoft.com/office/spreadsheetml/2017/richdata2" ref="A3:C30">
    <sortCondition ref="C2:C30"/>
  </sortState>
  <tableColumns count="3">
    <tableColumn id="1" xr3:uid="{00000000-0010-0000-0200-000001000000}" name="Responsable" dataDxfId="2"/>
    <tableColumn id="2" xr3:uid="{00000000-0010-0000-0200-000002000000}" name="Motivo del Cambio" dataDxfId="1"/>
    <tableColumn id="3" xr3:uid="{00000000-0010-0000-0200-000003000000}" name="Fecha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1"/>
  <sheetViews>
    <sheetView tabSelected="1" zoomScale="90" zoomScaleNormal="90" zoomScaleSheetLayoutView="100" workbookViewId="0">
      <selection activeCell="I3" sqref="I3"/>
    </sheetView>
  </sheetViews>
  <sheetFormatPr defaultColWidth="11.42578125" defaultRowHeight="12.75"/>
  <cols>
    <col min="1" max="1" width="47.7109375" customWidth="1"/>
    <col min="2" max="2" width="21.85546875" customWidth="1"/>
    <col min="3" max="3" width="47.7109375" style="14" customWidth="1"/>
    <col min="4" max="4" width="43.5703125" style="4" customWidth="1"/>
    <col min="5" max="5" width="38.5703125" style="4" customWidth="1"/>
    <col min="6" max="7" width="45.7109375" style="4" customWidth="1"/>
    <col min="8" max="8" width="35.140625" style="4" customWidth="1"/>
    <col min="9" max="9" width="51.140625" style="7" customWidth="1"/>
  </cols>
  <sheetData>
    <row r="1" spans="1:9" s="10" customFormat="1" ht="38.25" customHeight="1">
      <c r="A1" s="99"/>
      <c r="B1" s="102" t="s">
        <v>0</v>
      </c>
      <c r="C1" s="103"/>
      <c r="D1" s="103"/>
      <c r="E1" s="103"/>
      <c r="F1" s="103"/>
      <c r="G1" s="103"/>
      <c r="H1" s="104"/>
      <c r="I1" s="101" t="s">
        <v>1</v>
      </c>
    </row>
    <row r="2" spans="1:9" s="10" customFormat="1" ht="34.5" customHeight="1">
      <c r="A2" s="100"/>
      <c r="B2" s="5" t="s">
        <v>2</v>
      </c>
      <c r="C2" s="105" t="s">
        <v>3</v>
      </c>
      <c r="D2" s="106"/>
      <c r="E2" s="106"/>
      <c r="F2" s="106"/>
      <c r="G2" s="106"/>
      <c r="H2" s="107"/>
      <c r="I2" s="101"/>
    </row>
    <row r="3" spans="1:9" ht="16.5" thickBot="1">
      <c r="A3" s="26" t="s">
        <v>4</v>
      </c>
      <c r="B3" s="1"/>
      <c r="C3" s="6"/>
      <c r="D3" s="1"/>
      <c r="E3" s="1"/>
      <c r="F3" s="1"/>
      <c r="G3" s="1"/>
      <c r="H3" s="1"/>
      <c r="I3" s="6"/>
    </row>
    <row r="4" spans="1:9" ht="15" customHeight="1">
      <c r="A4" s="11" t="s">
        <v>5</v>
      </c>
      <c r="B4" s="21" t="s">
        <v>6</v>
      </c>
      <c r="C4" s="12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I4" s="9" t="s">
        <v>13</v>
      </c>
    </row>
    <row r="5" spans="1:9" ht="21">
      <c r="A5" s="15"/>
      <c r="B5" s="15"/>
      <c r="C5" s="15"/>
      <c r="D5" s="20"/>
      <c r="E5" s="17"/>
      <c r="F5" s="16"/>
      <c r="G5" s="16"/>
      <c r="H5" s="23"/>
      <c r="I5" s="19"/>
    </row>
    <row r="6" spans="1:9" ht="21">
      <c r="A6" s="15"/>
      <c r="B6" s="15"/>
      <c r="C6" s="15"/>
      <c r="D6" s="22"/>
      <c r="E6" s="17"/>
      <c r="F6" s="16"/>
      <c r="G6" s="16"/>
      <c r="H6" s="23"/>
      <c r="I6" s="19"/>
    </row>
    <row r="7" spans="1:9" ht="141.75" customHeight="1">
      <c r="A7" s="18"/>
      <c r="B7" s="18"/>
      <c r="C7" s="18"/>
      <c r="D7" s="18"/>
      <c r="E7" s="15"/>
      <c r="F7" s="16"/>
      <c r="G7" s="16"/>
      <c r="H7" s="23"/>
      <c r="I7" s="19"/>
    </row>
    <row r="8" spans="1:9" ht="141.75" customHeight="1">
      <c r="A8" s="15"/>
      <c r="B8" s="15"/>
      <c r="C8" s="24"/>
      <c r="D8" s="24"/>
      <c r="E8" s="15"/>
      <c r="F8" s="16"/>
      <c r="G8" s="16"/>
      <c r="H8" s="25"/>
      <c r="I8" s="19"/>
    </row>
    <row r="9" spans="1:9" ht="141.75" customHeight="1">
      <c r="A9" s="15"/>
      <c r="B9" s="15"/>
      <c r="C9" s="24"/>
      <c r="D9" s="15"/>
      <c r="E9" s="15"/>
      <c r="F9" s="16"/>
      <c r="G9" s="16"/>
      <c r="H9" s="25"/>
      <c r="I9" s="19"/>
    </row>
    <row r="10" spans="1:9" ht="141.75" customHeight="1">
      <c r="A10" s="15"/>
      <c r="B10" s="15"/>
      <c r="C10" s="24"/>
      <c r="D10" s="15"/>
      <c r="E10" s="15"/>
      <c r="F10" s="16"/>
      <c r="G10" s="16"/>
      <c r="H10" s="25"/>
      <c r="I10" s="19"/>
    </row>
    <row r="11" spans="1:9" ht="141.75" customHeight="1">
      <c r="A11" s="15"/>
      <c r="B11" s="15"/>
      <c r="C11" s="24"/>
      <c r="D11" s="15"/>
      <c r="E11" s="15"/>
      <c r="F11" s="16"/>
      <c r="G11" s="16"/>
      <c r="H11" s="25"/>
      <c r="I11" s="19"/>
    </row>
    <row r="12" spans="1:9" ht="141.75" customHeight="1">
      <c r="A12" s="15"/>
      <c r="B12" s="15"/>
      <c r="C12" s="24"/>
      <c r="D12" s="15"/>
      <c r="E12" s="15"/>
      <c r="F12" s="16"/>
      <c r="G12" s="16"/>
      <c r="H12" s="25"/>
      <c r="I12" s="19"/>
    </row>
    <row r="13" spans="1:9" ht="90" hidden="1">
      <c r="A13" s="15" t="s">
        <v>14</v>
      </c>
      <c r="B13" s="15" t="s">
        <v>15</v>
      </c>
      <c r="C13" s="15" t="s">
        <v>16</v>
      </c>
      <c r="D13" s="20">
        <v>0</v>
      </c>
      <c r="E13" s="17" t="s">
        <v>17</v>
      </c>
      <c r="F13" s="16" t="s">
        <v>18</v>
      </c>
      <c r="G13" s="16"/>
      <c r="H13" s="23" t="s">
        <v>19</v>
      </c>
      <c r="I13" s="19" t="s">
        <v>20</v>
      </c>
    </row>
    <row r="14" spans="1:9" ht="90" hidden="1">
      <c r="A14" s="15" t="s">
        <v>14</v>
      </c>
      <c r="B14" s="15" t="s">
        <v>15</v>
      </c>
      <c r="C14" s="15" t="s">
        <v>21</v>
      </c>
      <c r="D14" s="22">
        <v>0</v>
      </c>
      <c r="E14" s="17" t="s">
        <v>22</v>
      </c>
      <c r="F14" s="16" t="s">
        <v>18</v>
      </c>
      <c r="G14" s="16"/>
      <c r="H14" s="23" t="s">
        <v>19</v>
      </c>
      <c r="I14" s="19" t="s">
        <v>20</v>
      </c>
    </row>
    <row r="15" spans="1:9" ht="99" hidden="1" customHeight="1">
      <c r="A15" s="18" t="s">
        <v>23</v>
      </c>
      <c r="B15" s="18" t="s">
        <v>15</v>
      </c>
      <c r="C15" s="18" t="s">
        <v>24</v>
      </c>
      <c r="D15" s="18">
        <v>0</v>
      </c>
      <c r="E15" s="15" t="s">
        <v>25</v>
      </c>
      <c r="F15" s="16" t="s">
        <v>18</v>
      </c>
      <c r="G15" s="16"/>
      <c r="H15" s="19" t="s">
        <v>26</v>
      </c>
      <c r="I15" s="19" t="s">
        <v>27</v>
      </c>
    </row>
    <row r="16" spans="1:9" ht="105" hidden="1">
      <c r="A16" s="117" t="s">
        <v>28</v>
      </c>
      <c r="B16" s="15" t="s">
        <v>15</v>
      </c>
      <c r="C16" s="24" t="s">
        <v>29</v>
      </c>
      <c r="D16" s="24" t="s">
        <v>30</v>
      </c>
      <c r="E16" s="15" t="s">
        <v>31</v>
      </c>
      <c r="F16" s="16" t="s">
        <v>32</v>
      </c>
      <c r="G16" s="16"/>
      <c r="H16" s="25" t="s">
        <v>33</v>
      </c>
      <c r="I16" s="19" t="s">
        <v>34</v>
      </c>
    </row>
    <row r="17" spans="1:9" ht="63" hidden="1">
      <c r="A17" s="117" t="s">
        <v>28</v>
      </c>
      <c r="B17" s="15" t="s">
        <v>15</v>
      </c>
      <c r="C17" s="24" t="s">
        <v>29</v>
      </c>
      <c r="D17" s="15" t="s">
        <v>35</v>
      </c>
      <c r="E17" s="15" t="s">
        <v>36</v>
      </c>
      <c r="F17" s="16" t="s">
        <v>18</v>
      </c>
      <c r="G17" s="16"/>
      <c r="H17" s="25" t="s">
        <v>33</v>
      </c>
      <c r="I17" s="19" t="s">
        <v>34</v>
      </c>
    </row>
    <row r="18" spans="1:9" ht="63" hidden="1">
      <c r="A18" s="117" t="s">
        <v>28</v>
      </c>
      <c r="B18" s="15" t="s">
        <v>15</v>
      </c>
      <c r="C18" s="24" t="s">
        <v>37</v>
      </c>
      <c r="D18" s="15" t="s">
        <v>38</v>
      </c>
      <c r="E18" s="15" t="s">
        <v>36</v>
      </c>
      <c r="F18" s="16" t="s">
        <v>18</v>
      </c>
      <c r="G18" s="16"/>
      <c r="H18" s="25" t="s">
        <v>33</v>
      </c>
      <c r="I18" s="19" t="s">
        <v>34</v>
      </c>
    </row>
    <row r="19" spans="1:9" ht="63" hidden="1">
      <c r="A19" s="117" t="s">
        <v>28</v>
      </c>
      <c r="B19" s="15" t="s">
        <v>15</v>
      </c>
      <c r="C19" s="24" t="s">
        <v>39</v>
      </c>
      <c r="D19" s="15" t="s">
        <v>40</v>
      </c>
      <c r="E19" s="15" t="s">
        <v>41</v>
      </c>
      <c r="F19" s="16" t="s">
        <v>18</v>
      </c>
      <c r="G19" s="16"/>
      <c r="H19" s="25" t="s">
        <v>33</v>
      </c>
      <c r="I19" s="19" t="s">
        <v>34</v>
      </c>
    </row>
    <row r="20" spans="1:9" ht="63" hidden="1">
      <c r="A20" s="117" t="s">
        <v>28</v>
      </c>
      <c r="B20" s="15" t="s">
        <v>15</v>
      </c>
      <c r="C20" s="24" t="s">
        <v>39</v>
      </c>
      <c r="D20" s="15" t="s">
        <v>42</v>
      </c>
      <c r="E20" s="15" t="s">
        <v>43</v>
      </c>
      <c r="F20" s="16" t="s">
        <v>18</v>
      </c>
      <c r="G20" s="16"/>
      <c r="H20" s="25" t="s">
        <v>33</v>
      </c>
      <c r="I20" s="19" t="s">
        <v>34</v>
      </c>
    </row>
    <row r="21" spans="1:9" ht="71.25" customHeight="1">
      <c r="A21" s="117"/>
      <c r="B21" s="15"/>
      <c r="C21" s="15"/>
      <c r="D21" s="15"/>
      <c r="E21" s="15"/>
      <c r="F21" s="118"/>
      <c r="G21" s="16"/>
      <c r="H21" s="119"/>
      <c r="I21" s="120"/>
    </row>
    <row r="22" spans="1:9" ht="70.5" hidden="1" customHeight="1">
      <c r="A22" s="117" t="s">
        <v>28</v>
      </c>
      <c r="B22" s="15" t="s">
        <v>44</v>
      </c>
      <c r="C22" s="15" t="s">
        <v>45</v>
      </c>
      <c r="D22" s="15" t="s">
        <v>46</v>
      </c>
      <c r="E22" s="15" t="s">
        <v>47</v>
      </c>
      <c r="F22" s="118" t="s">
        <v>18</v>
      </c>
      <c r="G22" s="16">
        <v>44561</v>
      </c>
      <c r="H22" s="119" t="s">
        <v>48</v>
      </c>
      <c r="I22" s="120" t="s">
        <v>34</v>
      </c>
    </row>
    <row r="23" spans="1:9" ht="21" hidden="1">
      <c r="A23" s="121"/>
      <c r="B23" s="15"/>
      <c r="C23" s="15"/>
      <c r="D23" s="15"/>
      <c r="E23" s="15"/>
      <c r="F23" s="118"/>
      <c r="G23" s="118"/>
      <c r="H23" s="119"/>
      <c r="I23" s="120"/>
    </row>
    <row r="24" spans="1:9">
      <c r="A24" s="2"/>
      <c r="B24" s="2"/>
      <c r="C24" s="13"/>
      <c r="D24" s="13"/>
      <c r="E24" s="13"/>
      <c r="F24" s="3"/>
      <c r="G24" s="3"/>
      <c r="H24" s="3"/>
    </row>
    <row r="25" spans="1:9">
      <c r="A25" s="2"/>
      <c r="B25" s="2"/>
      <c r="C25" s="13"/>
      <c r="D25" s="13"/>
      <c r="E25" s="13"/>
      <c r="F25" s="3"/>
      <c r="G25" s="3"/>
      <c r="H25" s="3"/>
    </row>
    <row r="26" spans="1:9">
      <c r="A26" s="2"/>
      <c r="B26" s="2"/>
      <c r="C26" s="13"/>
      <c r="D26" s="13"/>
      <c r="E26" s="13"/>
      <c r="F26" s="3"/>
      <c r="G26" s="3"/>
      <c r="H26" s="3"/>
    </row>
    <row r="27" spans="1:9">
      <c r="A27" s="2"/>
      <c r="B27" s="2"/>
      <c r="C27" s="13"/>
      <c r="D27" s="13"/>
      <c r="E27" s="13"/>
      <c r="F27" s="3"/>
      <c r="G27" s="3"/>
      <c r="H27" s="3"/>
    </row>
    <row r="28" spans="1:9">
      <c r="A28" s="2"/>
      <c r="B28" s="2"/>
      <c r="C28" s="13"/>
      <c r="D28" s="13"/>
      <c r="E28" s="13"/>
      <c r="F28" s="3"/>
      <c r="G28" s="3"/>
      <c r="H28" s="3"/>
    </row>
    <row r="29" spans="1:9">
      <c r="A29" s="2"/>
      <c r="B29" s="2"/>
      <c r="C29" s="13"/>
      <c r="D29" s="13"/>
      <c r="E29" s="13"/>
      <c r="F29" s="3"/>
      <c r="G29" s="3"/>
      <c r="H29" s="3"/>
    </row>
    <row r="30" spans="1:9">
      <c r="A30" s="2"/>
      <c r="B30" s="2"/>
      <c r="C30" s="13"/>
      <c r="D30" s="13"/>
      <c r="E30" s="13"/>
      <c r="F30" s="3"/>
      <c r="G30" s="3"/>
      <c r="H30" s="3"/>
    </row>
    <row r="31" spans="1:9">
      <c r="A31" s="2"/>
      <c r="B31" s="2"/>
      <c r="C31" s="13"/>
      <c r="D31" s="13"/>
      <c r="E31" s="13"/>
      <c r="F31" s="3"/>
      <c r="G31" s="3"/>
      <c r="H31" s="3"/>
    </row>
  </sheetData>
  <mergeCells count="4">
    <mergeCell ref="A1:A2"/>
    <mergeCell ref="I1:I2"/>
    <mergeCell ref="B1:H1"/>
    <mergeCell ref="C2:H2"/>
  </mergeCells>
  <printOptions horizontalCentered="1"/>
  <pageMargins left="0.39370078740157483" right="0.39370078740157483" top="0.39370078740157483" bottom="0.59055118110236227" header="0" footer="0.39370078740157483"/>
  <pageSetup scale="50" orientation="landscape" horizontalDpi="300" verticalDpi="300" r:id="rId1"/>
  <headerFooter alignWithMargins="0">
    <oddFooter>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Z42"/>
  <sheetViews>
    <sheetView showGridLines="0" view="pageBreakPreview" zoomScale="90" zoomScaleNormal="90" zoomScaleSheetLayoutView="90" zoomScalePageLayoutView="50" workbookViewId="0">
      <selection activeCell="Z3" sqref="Z3"/>
    </sheetView>
  </sheetViews>
  <sheetFormatPr defaultColWidth="11.42578125" defaultRowHeight="12.75"/>
  <cols>
    <col min="1" max="1" width="21.85546875" style="33" customWidth="1"/>
    <col min="2" max="2" width="20.42578125" style="33" customWidth="1"/>
    <col min="3" max="3" width="21.85546875" style="40" customWidth="1"/>
    <col min="4" max="4" width="22" style="33" customWidth="1"/>
    <col min="5" max="5" width="73.85546875" style="33" customWidth="1"/>
    <col min="6" max="6" width="32.28515625" style="33" bestFit="1" customWidth="1"/>
    <col min="7" max="7" width="15.28515625" style="80" customWidth="1"/>
    <col min="8" max="8" width="27.7109375" style="33" bestFit="1" customWidth="1"/>
    <col min="9" max="9" width="33" style="33" customWidth="1"/>
    <col min="10" max="10" width="28.140625" style="33" customWidth="1"/>
    <col min="11" max="11" width="21.5703125" style="53" bestFit="1" customWidth="1"/>
    <col min="12" max="12" width="17.28515625" style="53" customWidth="1"/>
    <col min="13" max="13" width="16.85546875" style="33" customWidth="1"/>
    <col min="14" max="14" width="17.5703125" style="53" customWidth="1"/>
    <col min="15" max="15" width="13.7109375" style="53" customWidth="1"/>
    <col min="16" max="16" width="18.28515625" style="53" customWidth="1"/>
    <col min="17" max="23" width="13.7109375" style="53" customWidth="1"/>
    <col min="24" max="24" width="24.85546875" style="53" customWidth="1"/>
    <col min="25" max="25" width="25.7109375" style="33" customWidth="1"/>
    <col min="26" max="26" width="46.85546875" style="56" customWidth="1"/>
    <col min="27" max="16384" width="11.42578125" style="33"/>
  </cols>
  <sheetData>
    <row r="1" spans="1:26" s="27" customFormat="1" ht="38.25" customHeight="1">
      <c r="A1" s="108"/>
      <c r="B1" s="109" t="s">
        <v>49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1"/>
      <c r="Z1" s="112" t="s">
        <v>1</v>
      </c>
    </row>
    <row r="2" spans="1:26" s="27" customFormat="1" ht="34.5" customHeight="1">
      <c r="A2" s="108"/>
      <c r="B2" s="28" t="s">
        <v>2</v>
      </c>
      <c r="C2" s="113" t="s">
        <v>3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2"/>
    </row>
    <row r="3" spans="1:26" ht="42" customHeight="1">
      <c r="A3" s="76" t="s">
        <v>50</v>
      </c>
      <c r="B3" s="29"/>
      <c r="C3" s="30"/>
      <c r="D3" s="31"/>
      <c r="E3" s="31"/>
      <c r="F3" s="31"/>
      <c r="G3" s="77"/>
      <c r="H3" s="31"/>
      <c r="I3" s="31"/>
      <c r="J3" s="31"/>
      <c r="K3" s="31"/>
      <c r="L3" s="114" t="s">
        <v>51</v>
      </c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31"/>
      <c r="Y3" s="31"/>
      <c r="Z3" s="32"/>
    </row>
    <row r="4" spans="1:26" ht="57.75" customHeight="1">
      <c r="A4" s="34" t="s">
        <v>52</v>
      </c>
      <c r="B4" s="34" t="s">
        <v>53</v>
      </c>
      <c r="C4" s="35" t="s">
        <v>54</v>
      </c>
      <c r="D4" s="35" t="s">
        <v>13</v>
      </c>
      <c r="E4" s="35" t="s">
        <v>55</v>
      </c>
      <c r="F4" s="35" t="s">
        <v>56</v>
      </c>
      <c r="G4" s="78" t="s">
        <v>57</v>
      </c>
      <c r="H4" s="35" t="s">
        <v>58</v>
      </c>
      <c r="I4" s="35" t="s">
        <v>59</v>
      </c>
      <c r="J4" s="35" t="s">
        <v>60</v>
      </c>
      <c r="K4" s="35" t="s">
        <v>61</v>
      </c>
      <c r="L4" s="36" t="s">
        <v>62</v>
      </c>
      <c r="M4" s="36" t="s">
        <v>63</v>
      </c>
      <c r="N4" s="36" t="s">
        <v>64</v>
      </c>
      <c r="O4" s="36" t="s">
        <v>65</v>
      </c>
      <c r="P4" s="36" t="s">
        <v>66</v>
      </c>
      <c r="Q4" s="36" t="s">
        <v>67</v>
      </c>
      <c r="R4" s="36" t="s">
        <v>68</v>
      </c>
      <c r="S4" s="36" t="s">
        <v>69</v>
      </c>
      <c r="T4" s="36" t="s">
        <v>70</v>
      </c>
      <c r="U4" s="36" t="s">
        <v>71</v>
      </c>
      <c r="V4" s="36" t="s">
        <v>72</v>
      </c>
      <c r="W4" s="36" t="s">
        <v>73</v>
      </c>
      <c r="X4" s="36" t="s">
        <v>74</v>
      </c>
      <c r="Y4" s="36" t="s">
        <v>75</v>
      </c>
      <c r="Z4" s="37" t="s">
        <v>76</v>
      </c>
    </row>
    <row r="5" spans="1:26" ht="105.75" customHeight="1">
      <c r="A5" s="86"/>
      <c r="B5" s="87"/>
      <c r="C5" s="88"/>
      <c r="D5" s="88"/>
      <c r="E5" s="89"/>
      <c r="F5" s="88"/>
      <c r="G5" s="93"/>
      <c r="H5" s="122"/>
      <c r="I5" s="97"/>
      <c r="J5" s="88"/>
      <c r="K5" s="39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38"/>
      <c r="Y5" s="95"/>
      <c r="Z5" s="91"/>
    </row>
    <row r="6" spans="1:26" ht="77.25" customHeight="1">
      <c r="A6" s="123"/>
      <c r="B6" s="88"/>
      <c r="C6" s="88"/>
      <c r="D6" s="88"/>
      <c r="E6" s="89"/>
      <c r="F6" s="88"/>
      <c r="G6" s="93"/>
      <c r="H6" s="122"/>
      <c r="I6" s="97"/>
      <c r="J6" s="88"/>
      <c r="K6" s="39"/>
      <c r="L6" s="39"/>
      <c r="M6" s="90"/>
      <c r="N6" s="90"/>
      <c r="O6" s="90"/>
      <c r="P6" s="90"/>
      <c r="Q6" s="90"/>
      <c r="R6" s="90"/>
      <c r="S6" s="39"/>
      <c r="T6" s="39"/>
      <c r="U6" s="39"/>
      <c r="V6" s="39"/>
      <c r="W6" s="39"/>
      <c r="X6" s="38"/>
      <c r="Y6" s="84"/>
      <c r="Z6" s="92"/>
    </row>
    <row r="7" spans="1:26" ht="15.75">
      <c r="A7" s="86"/>
      <c r="B7" s="87"/>
      <c r="C7" s="88"/>
      <c r="D7" s="88"/>
      <c r="E7" s="89"/>
      <c r="F7" s="88"/>
      <c r="G7" s="93"/>
      <c r="H7" s="122"/>
      <c r="I7" s="97"/>
      <c r="J7" s="88"/>
      <c r="K7" s="39"/>
      <c r="L7" s="39"/>
      <c r="M7" s="94"/>
      <c r="N7" s="90"/>
      <c r="O7" s="90"/>
      <c r="P7" s="90"/>
      <c r="Q7" s="90"/>
      <c r="R7" s="90"/>
      <c r="S7" s="90"/>
      <c r="T7" s="90"/>
      <c r="U7" s="90"/>
      <c r="V7" s="90"/>
      <c r="W7" s="39"/>
      <c r="X7" s="38"/>
      <c r="Y7" s="84"/>
      <c r="Z7" s="92"/>
    </row>
    <row r="8" spans="1:26" ht="15.75">
      <c r="A8" s="86"/>
      <c r="B8" s="87"/>
      <c r="C8" s="88"/>
      <c r="D8" s="88"/>
      <c r="E8" s="89"/>
      <c r="F8" s="88"/>
      <c r="G8" s="93"/>
      <c r="H8" s="122"/>
      <c r="I8" s="97"/>
      <c r="J8" s="88"/>
      <c r="K8" s="39"/>
      <c r="L8" s="39"/>
      <c r="M8" s="90"/>
      <c r="N8" s="90"/>
      <c r="O8" s="90"/>
      <c r="P8" s="90"/>
      <c r="Q8" s="90"/>
      <c r="R8" s="90"/>
      <c r="S8" s="90"/>
      <c r="T8" s="90"/>
      <c r="U8" s="90"/>
      <c r="V8" s="90"/>
      <c r="W8" s="39"/>
      <c r="X8" s="38"/>
      <c r="Y8" s="84"/>
      <c r="Z8" s="92"/>
    </row>
    <row r="9" spans="1:26" ht="15.75">
      <c r="A9" s="86"/>
      <c r="B9" s="87"/>
      <c r="C9" s="88"/>
      <c r="D9" s="88"/>
      <c r="E9" s="89"/>
      <c r="F9" s="88"/>
      <c r="G9" s="93"/>
      <c r="H9" s="122"/>
      <c r="I9" s="97"/>
      <c r="J9" s="88"/>
      <c r="K9" s="39"/>
      <c r="L9" s="39"/>
      <c r="M9" s="124"/>
      <c r="N9" s="39"/>
      <c r="O9" s="39"/>
      <c r="P9" s="39"/>
      <c r="Q9" s="39"/>
      <c r="R9" s="39"/>
      <c r="S9" s="39"/>
      <c r="T9" s="39"/>
      <c r="U9" s="39"/>
      <c r="V9" s="39"/>
      <c r="W9" s="39"/>
      <c r="X9" s="38"/>
      <c r="Y9" s="95"/>
      <c r="Z9" s="91"/>
    </row>
    <row r="10" spans="1:26" ht="15.75">
      <c r="A10" s="86"/>
      <c r="B10" s="87"/>
      <c r="C10" s="88"/>
      <c r="D10" s="88"/>
      <c r="E10" s="89"/>
      <c r="F10" s="88"/>
      <c r="G10" s="93"/>
      <c r="H10" s="122"/>
      <c r="I10" s="97"/>
      <c r="J10" s="88"/>
      <c r="K10" s="39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38"/>
      <c r="Y10" s="95"/>
      <c r="Z10" s="91"/>
    </row>
    <row r="11" spans="1:26" ht="15.75">
      <c r="A11" s="86"/>
      <c r="B11" s="87"/>
      <c r="C11" s="88"/>
      <c r="D11" s="88"/>
      <c r="E11" s="89"/>
      <c r="F11" s="88"/>
      <c r="G11" s="93"/>
      <c r="H11" s="122"/>
      <c r="I11" s="97"/>
      <c r="J11" s="88"/>
      <c r="K11" s="39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39"/>
      <c r="X11" s="38"/>
      <c r="Y11" s="95"/>
      <c r="Z11" s="91"/>
    </row>
    <row r="12" spans="1:26" ht="15.75">
      <c r="A12" s="86"/>
      <c r="B12" s="87"/>
      <c r="C12" s="88"/>
      <c r="D12" s="88"/>
      <c r="E12" s="89"/>
      <c r="F12" s="88"/>
      <c r="G12" s="93"/>
      <c r="H12" s="88"/>
      <c r="I12" s="96"/>
      <c r="J12" s="88"/>
      <c r="K12" s="39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4"/>
      <c r="X12" s="38"/>
      <c r="Y12" s="95"/>
      <c r="Z12" s="91"/>
    </row>
    <row r="13" spans="1:26" ht="15.75">
      <c r="A13" s="86"/>
      <c r="B13" s="87"/>
      <c r="C13" s="88"/>
      <c r="D13" s="88"/>
      <c r="E13" s="89"/>
      <c r="F13" s="88"/>
      <c r="G13" s="93"/>
      <c r="H13" s="88"/>
      <c r="I13" s="96"/>
      <c r="J13" s="88"/>
      <c r="K13" s="39"/>
      <c r="L13" s="39"/>
      <c r="M13" s="94"/>
      <c r="N13" s="94"/>
      <c r="O13" s="94"/>
      <c r="P13" s="94"/>
      <c r="Q13" s="90"/>
      <c r="R13" s="90"/>
      <c r="S13" s="90"/>
      <c r="T13" s="90"/>
      <c r="U13" s="90"/>
      <c r="V13" s="94"/>
      <c r="W13" s="94"/>
      <c r="X13" s="38"/>
      <c r="Y13" s="95"/>
      <c r="Z13" s="91"/>
    </row>
    <row r="14" spans="1:26" ht="15.75">
      <c r="A14" s="86"/>
      <c r="B14" s="87"/>
      <c r="C14" s="88"/>
      <c r="D14" s="88"/>
      <c r="E14" s="89"/>
      <c r="F14" s="88"/>
      <c r="G14" s="93"/>
      <c r="H14" s="88"/>
      <c r="I14" s="97"/>
      <c r="J14" s="88"/>
      <c r="K14" s="39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4"/>
      <c r="X14" s="38"/>
      <c r="Y14" s="95"/>
      <c r="Z14" s="91"/>
    </row>
    <row r="15" spans="1:26" ht="15.75">
      <c r="A15" s="86"/>
      <c r="B15" s="87"/>
      <c r="C15" s="88"/>
      <c r="D15" s="88"/>
      <c r="E15" s="89"/>
      <c r="F15" s="88"/>
      <c r="G15" s="93"/>
      <c r="H15" s="88"/>
      <c r="I15" s="97"/>
      <c r="J15" s="88"/>
      <c r="K15" s="39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4"/>
      <c r="X15" s="38"/>
      <c r="Y15" s="95"/>
      <c r="Z15" s="91"/>
    </row>
    <row r="16" spans="1:26" ht="15.75">
      <c r="A16" s="86"/>
      <c r="B16" s="87"/>
      <c r="C16" s="88"/>
      <c r="D16" s="88"/>
      <c r="E16" s="89"/>
      <c r="F16" s="88"/>
      <c r="G16" s="93"/>
      <c r="H16" s="88"/>
      <c r="I16" s="97"/>
      <c r="J16" s="88"/>
      <c r="K16" s="39"/>
      <c r="L16" s="39"/>
      <c r="M16" s="94"/>
      <c r="N16" s="94"/>
      <c r="O16" s="94"/>
      <c r="P16" s="94"/>
      <c r="Q16" s="94"/>
      <c r="R16" s="94"/>
      <c r="S16" s="90"/>
      <c r="T16" s="90"/>
      <c r="U16" s="90"/>
      <c r="V16" s="94"/>
      <c r="W16" s="94"/>
      <c r="X16" s="38"/>
      <c r="Y16" s="95"/>
      <c r="Z16" s="91"/>
    </row>
    <row r="17" spans="1:26" ht="15.75">
      <c r="A17" s="86"/>
      <c r="B17" s="87"/>
      <c r="C17" s="88"/>
      <c r="D17" s="88"/>
      <c r="E17" s="89"/>
      <c r="F17" s="88"/>
      <c r="G17" s="93"/>
      <c r="H17" s="88"/>
      <c r="I17" s="97"/>
      <c r="J17" s="88"/>
      <c r="K17" s="39"/>
      <c r="L17" s="39"/>
      <c r="M17" s="94"/>
      <c r="N17" s="94"/>
      <c r="O17" s="94"/>
      <c r="P17" s="94"/>
      <c r="Q17" s="94"/>
      <c r="R17" s="94"/>
      <c r="S17" s="90"/>
      <c r="T17" s="90"/>
      <c r="U17" s="90"/>
      <c r="V17" s="94"/>
      <c r="W17" s="94"/>
      <c r="X17" s="38"/>
      <c r="Y17" s="95"/>
      <c r="Z17" s="91"/>
    </row>
    <row r="18" spans="1:26" ht="15.75">
      <c r="A18" s="86"/>
      <c r="B18" s="87"/>
      <c r="C18" s="88"/>
      <c r="D18" s="88"/>
      <c r="E18" s="89"/>
      <c r="F18" s="88"/>
      <c r="G18" s="93"/>
      <c r="H18" s="88"/>
      <c r="I18" s="96"/>
      <c r="J18" s="88"/>
      <c r="K18" s="39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38"/>
      <c r="Y18" s="95"/>
      <c r="Z18" s="91"/>
    </row>
    <row r="19" spans="1:26" ht="15.75">
      <c r="A19" s="86"/>
      <c r="B19" s="87"/>
      <c r="C19" s="88"/>
      <c r="D19" s="88"/>
      <c r="E19" s="89"/>
      <c r="F19" s="88"/>
      <c r="G19" s="93"/>
      <c r="H19" s="88"/>
      <c r="I19" s="97"/>
      <c r="J19" s="88"/>
      <c r="K19" s="39"/>
      <c r="L19" s="39"/>
      <c r="M19" s="94"/>
      <c r="N19" s="94"/>
      <c r="O19" s="94"/>
      <c r="P19" s="94"/>
      <c r="Q19" s="94"/>
      <c r="R19" s="90"/>
      <c r="S19" s="90"/>
      <c r="T19" s="94"/>
      <c r="U19" s="94"/>
      <c r="V19" s="94"/>
      <c r="W19" s="94"/>
      <c r="X19" s="38"/>
      <c r="Y19" s="95"/>
      <c r="Z19" s="91"/>
    </row>
    <row r="20" spans="1:26" ht="15.75">
      <c r="A20" s="86"/>
      <c r="B20" s="87"/>
      <c r="C20" s="88"/>
      <c r="D20" s="88"/>
      <c r="E20" s="89"/>
      <c r="F20" s="88"/>
      <c r="G20" s="93"/>
      <c r="H20" s="88"/>
      <c r="I20" s="96"/>
      <c r="J20" s="88"/>
      <c r="K20" s="39"/>
      <c r="L20" s="39"/>
      <c r="M20" s="94"/>
      <c r="N20" s="94"/>
      <c r="O20" s="94"/>
      <c r="P20" s="94"/>
      <c r="Q20" s="94"/>
      <c r="R20" s="90"/>
      <c r="S20" s="90"/>
      <c r="T20" s="94"/>
      <c r="U20" s="94"/>
      <c r="V20" s="94"/>
      <c r="W20" s="94"/>
      <c r="X20" s="38"/>
      <c r="Y20" s="95"/>
      <c r="Z20" s="91"/>
    </row>
    <row r="21" spans="1:26" ht="15.75">
      <c r="A21" s="86"/>
      <c r="B21" s="87"/>
      <c r="C21" s="88"/>
      <c r="D21" s="88"/>
      <c r="E21" s="89"/>
      <c r="F21" s="88"/>
      <c r="G21" s="93"/>
      <c r="H21" s="88"/>
      <c r="I21" s="96"/>
      <c r="J21" s="88"/>
      <c r="K21" s="39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4"/>
      <c r="W21" s="94"/>
      <c r="X21" s="38"/>
      <c r="Y21" s="95"/>
      <c r="Z21" s="91"/>
    </row>
    <row r="22" spans="1:26" ht="15.75">
      <c r="A22" s="86"/>
      <c r="B22" s="87"/>
      <c r="C22" s="88"/>
      <c r="D22" s="88"/>
      <c r="E22" s="89"/>
      <c r="F22" s="88"/>
      <c r="G22" s="93"/>
      <c r="H22" s="88"/>
      <c r="I22" s="97"/>
      <c r="J22" s="88"/>
      <c r="K22" s="39"/>
      <c r="L22" s="39"/>
      <c r="M22" s="94"/>
      <c r="N22" s="90"/>
      <c r="O22" s="94"/>
      <c r="P22" s="94"/>
      <c r="Q22" s="94"/>
      <c r="R22" s="90"/>
      <c r="S22" s="94"/>
      <c r="T22" s="94"/>
      <c r="U22" s="94"/>
      <c r="V22" s="39"/>
      <c r="W22" s="94"/>
      <c r="X22" s="84"/>
      <c r="Y22" s="95"/>
      <c r="Z22" s="91"/>
    </row>
    <row r="23" spans="1:26" ht="152.25" customHeight="1">
      <c r="A23" s="86"/>
      <c r="B23" s="87"/>
      <c r="C23" s="88"/>
      <c r="D23" s="88"/>
      <c r="E23" s="89"/>
      <c r="F23" s="88"/>
      <c r="G23" s="93"/>
      <c r="H23" s="122"/>
      <c r="I23" s="96"/>
      <c r="J23" s="88"/>
      <c r="K23" s="39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39"/>
      <c r="X23" s="38"/>
      <c r="Y23" s="95"/>
      <c r="Z23" s="91"/>
    </row>
    <row r="24" spans="1:26" ht="15.75">
      <c r="A24" s="86"/>
      <c r="B24" s="87"/>
      <c r="C24" s="88"/>
      <c r="D24" s="88"/>
      <c r="E24" s="89"/>
      <c r="F24" s="88"/>
      <c r="G24" s="93"/>
      <c r="H24" s="122"/>
      <c r="I24" s="97"/>
      <c r="J24" s="88"/>
      <c r="K24" s="39"/>
      <c r="L24" s="39"/>
      <c r="M24" s="124"/>
      <c r="N24" s="90"/>
      <c r="O24" s="90"/>
      <c r="P24" s="90"/>
      <c r="Q24" s="90"/>
      <c r="R24" s="39"/>
      <c r="S24" s="90"/>
      <c r="T24" s="90"/>
      <c r="U24" s="90"/>
      <c r="V24" s="90"/>
      <c r="W24" s="39"/>
      <c r="X24" s="38"/>
      <c r="Y24" s="95"/>
      <c r="Z24" s="91"/>
    </row>
    <row r="25" spans="1:26" ht="15.75">
      <c r="A25" s="86"/>
      <c r="B25" s="87"/>
      <c r="C25" s="88"/>
      <c r="D25" s="88"/>
      <c r="E25" s="89"/>
      <c r="F25" s="88"/>
      <c r="G25" s="93"/>
      <c r="H25" s="122"/>
      <c r="I25" s="96"/>
      <c r="J25" s="88"/>
      <c r="K25" s="39"/>
      <c r="L25" s="39"/>
      <c r="M25" s="124"/>
      <c r="N25" s="90"/>
      <c r="O25" s="90"/>
      <c r="P25" s="90"/>
      <c r="Q25" s="90"/>
      <c r="R25" s="90"/>
      <c r="S25" s="90"/>
      <c r="T25" s="90"/>
      <c r="U25" s="90"/>
      <c r="V25" s="39"/>
      <c r="W25" s="39"/>
      <c r="X25" s="38"/>
      <c r="Y25" s="95"/>
      <c r="Z25" s="91"/>
    </row>
    <row r="26" spans="1:26" ht="15.75">
      <c r="A26" s="86"/>
      <c r="B26" s="87"/>
      <c r="C26" s="88"/>
      <c r="D26" s="88"/>
      <c r="E26" s="89"/>
      <c r="F26" s="88"/>
      <c r="G26" s="93"/>
      <c r="H26" s="122"/>
      <c r="I26" s="97"/>
      <c r="J26" s="88"/>
      <c r="K26" s="39"/>
      <c r="L26" s="39"/>
      <c r="M26" s="124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8"/>
      <c r="Y26" s="95"/>
      <c r="Z26" s="91"/>
    </row>
    <row r="27" spans="1:26" ht="15.75">
      <c r="A27" s="86"/>
      <c r="B27" s="87"/>
      <c r="C27" s="88"/>
      <c r="D27" s="88"/>
      <c r="E27" s="89"/>
      <c r="F27" s="88"/>
      <c r="G27" s="93"/>
      <c r="H27" s="122"/>
      <c r="I27" s="96"/>
      <c r="J27" s="88"/>
      <c r="K27" s="39"/>
      <c r="L27" s="90"/>
      <c r="M27" s="124"/>
      <c r="N27" s="39"/>
      <c r="O27" s="90"/>
      <c r="P27" s="39"/>
      <c r="Q27" s="39"/>
      <c r="R27" s="39"/>
      <c r="S27" s="90"/>
      <c r="T27" s="39"/>
      <c r="U27" s="39"/>
      <c r="V27" s="39"/>
      <c r="W27" s="90"/>
      <c r="X27" s="38"/>
      <c r="Y27" s="95"/>
      <c r="Z27" s="91"/>
    </row>
    <row r="28" spans="1:26" ht="101.25" customHeight="1">
      <c r="A28" s="86"/>
      <c r="B28" s="87"/>
      <c r="C28" s="88"/>
      <c r="D28" s="88"/>
      <c r="E28" s="89"/>
      <c r="F28" s="88"/>
      <c r="G28" s="93"/>
      <c r="H28" s="88"/>
      <c r="I28" s="88"/>
      <c r="J28" s="88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8"/>
      <c r="Y28" s="84"/>
      <c r="Z28" s="92"/>
    </row>
    <row r="29" spans="1:26" ht="64.5" customHeight="1">
      <c r="A29" s="86"/>
      <c r="B29" s="87"/>
      <c r="C29" s="88"/>
      <c r="D29" s="88"/>
      <c r="E29" s="89"/>
      <c r="F29" s="88"/>
      <c r="G29" s="93"/>
      <c r="H29" s="88"/>
      <c r="I29" s="97"/>
      <c r="J29" s="88"/>
      <c r="K29" s="39"/>
      <c r="L29" s="39"/>
      <c r="M29" s="94"/>
      <c r="N29" s="94"/>
      <c r="O29" s="94"/>
      <c r="P29" s="94"/>
      <c r="Q29" s="94"/>
      <c r="R29" s="39"/>
      <c r="S29" s="39"/>
      <c r="T29" s="39"/>
      <c r="U29" s="39"/>
      <c r="V29" s="39"/>
      <c r="W29" s="39"/>
      <c r="X29" s="38"/>
      <c r="Y29" s="84"/>
      <c r="Z29" s="92"/>
    </row>
    <row r="30" spans="1:26" ht="15.75">
      <c r="A30" s="86"/>
      <c r="B30" s="87"/>
      <c r="C30" s="88"/>
      <c r="D30" s="88"/>
      <c r="E30" s="89"/>
      <c r="F30" s="88"/>
      <c r="G30" s="93"/>
      <c r="H30" s="88"/>
      <c r="I30" s="97"/>
      <c r="J30" s="88"/>
      <c r="K30" s="39"/>
      <c r="L30" s="39"/>
      <c r="M30" s="94"/>
      <c r="N30" s="39"/>
      <c r="O30" s="94"/>
      <c r="P30" s="94"/>
      <c r="Q30" s="94"/>
      <c r="R30" s="94"/>
      <c r="S30" s="94"/>
      <c r="T30" s="94"/>
      <c r="U30" s="94"/>
      <c r="V30" s="94"/>
      <c r="W30" s="94"/>
      <c r="X30" s="38"/>
      <c r="Y30" s="84"/>
      <c r="Z30" s="92"/>
    </row>
    <row r="31" spans="1:26" ht="15.75">
      <c r="A31" s="86"/>
      <c r="B31" s="87"/>
      <c r="C31" s="88"/>
      <c r="D31" s="88"/>
      <c r="E31" s="89"/>
      <c r="F31" s="88"/>
      <c r="G31" s="93"/>
      <c r="H31" s="88"/>
      <c r="I31" s="97"/>
      <c r="J31" s="88"/>
      <c r="K31" s="39"/>
      <c r="L31" s="39"/>
      <c r="M31" s="94"/>
      <c r="N31" s="39"/>
      <c r="O31" s="90"/>
      <c r="P31" s="90"/>
      <c r="Q31" s="90"/>
      <c r="R31" s="90"/>
      <c r="S31" s="39"/>
      <c r="T31" s="39"/>
      <c r="U31" s="39"/>
      <c r="V31" s="39"/>
      <c r="W31" s="90"/>
      <c r="X31" s="38"/>
      <c r="Y31" s="84"/>
      <c r="Z31" s="98"/>
    </row>
    <row r="32" spans="1:26" ht="15.75">
      <c r="A32" s="86"/>
      <c r="B32" s="87"/>
      <c r="C32" s="88"/>
      <c r="D32" s="88"/>
      <c r="E32" s="89"/>
      <c r="F32" s="88"/>
      <c r="G32" s="93"/>
      <c r="H32" s="122"/>
      <c r="I32" s="88"/>
      <c r="J32" s="88"/>
      <c r="K32" s="39"/>
      <c r="L32" s="39"/>
      <c r="M32" s="94"/>
      <c r="N32" s="90"/>
      <c r="O32" s="90"/>
      <c r="P32" s="90"/>
      <c r="Q32" s="90"/>
      <c r="R32" s="90"/>
      <c r="S32" s="90"/>
      <c r="T32" s="90"/>
      <c r="U32" s="90"/>
      <c r="V32" s="90"/>
      <c r="W32" s="39"/>
      <c r="X32" s="38"/>
      <c r="Y32" s="84"/>
      <c r="Z32" s="92"/>
    </row>
    <row r="33" spans="1:26" ht="15.75">
      <c r="A33" s="86"/>
      <c r="B33" s="87"/>
      <c r="C33" s="88"/>
      <c r="D33" s="88"/>
      <c r="E33" s="89"/>
      <c r="F33" s="88"/>
      <c r="G33" s="93"/>
      <c r="H33" s="88"/>
      <c r="I33" s="88"/>
      <c r="J33" s="88"/>
      <c r="K33" s="39"/>
      <c r="L33" s="94"/>
      <c r="M33" s="94"/>
      <c r="N33" s="94"/>
      <c r="O33" s="94"/>
      <c r="P33" s="94"/>
      <c r="Q33" s="94"/>
      <c r="R33" s="39"/>
      <c r="S33" s="39"/>
      <c r="T33" s="39"/>
      <c r="U33" s="39"/>
      <c r="V33" s="39"/>
      <c r="W33" s="39"/>
      <c r="X33" s="38"/>
      <c r="Y33" s="84"/>
      <c r="Z33" s="92"/>
    </row>
    <row r="34" spans="1:26" ht="15.75">
      <c r="A34" s="86"/>
      <c r="B34" s="87"/>
      <c r="C34" s="88"/>
      <c r="D34" s="88"/>
      <c r="E34" s="89"/>
      <c r="F34" s="88"/>
      <c r="G34" s="93"/>
      <c r="H34" s="122"/>
      <c r="I34" s="97"/>
      <c r="J34" s="88"/>
      <c r="K34" s="39"/>
      <c r="L34" s="39"/>
      <c r="M34" s="94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8"/>
      <c r="Y34" s="84"/>
      <c r="Z34" s="92"/>
    </row>
    <row r="35" spans="1:26" ht="15.75">
      <c r="A35" s="86"/>
      <c r="B35" s="87"/>
      <c r="C35" s="88"/>
      <c r="D35" s="88"/>
      <c r="E35" s="89"/>
      <c r="F35" s="88"/>
      <c r="G35" s="93"/>
      <c r="H35" s="122"/>
      <c r="I35" s="97"/>
      <c r="J35" s="88"/>
      <c r="K35" s="39"/>
      <c r="L35" s="39"/>
      <c r="M35" s="94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8"/>
      <c r="Y35" s="84"/>
      <c r="Z35" s="92"/>
    </row>
    <row r="36" spans="1:26" ht="54.75" customHeight="1">
      <c r="F36" s="41"/>
      <c r="G36" s="79"/>
      <c r="H36" s="41"/>
      <c r="I36" s="41"/>
      <c r="J36" s="42"/>
      <c r="K36" s="43" t="s">
        <v>77</v>
      </c>
      <c r="L36" s="125">
        <f>+COUNTIF(Tabla134[ene],$K$36)</f>
        <v>0</v>
      </c>
      <c r="M36" s="125">
        <f>+COUNTIF(Tabla134[feb],$K$36)</f>
        <v>0</v>
      </c>
      <c r="N36" s="125">
        <f>+COUNTIF(Tabla134[mar],$K$36)</f>
        <v>0</v>
      </c>
      <c r="O36" s="125">
        <f>+COUNTIF(Tabla134[abr],$K$36)</f>
        <v>0</v>
      </c>
      <c r="P36" s="125">
        <f>+COUNTIF(Tabla134[may],$K$36)</f>
        <v>0</v>
      </c>
      <c r="Q36" s="125">
        <f>+COUNTIF(Tabla134[jun],$K$36)</f>
        <v>0</v>
      </c>
      <c r="R36" s="125">
        <f>+COUNTIF(Tabla134[jul],$K$36)</f>
        <v>0</v>
      </c>
      <c r="S36" s="125">
        <f>+COUNTIF(Tabla134[ago],$K$36)</f>
        <v>0</v>
      </c>
      <c r="T36" s="125">
        <f>+COUNTIF(Tabla134[sep],$K$36)</f>
        <v>0</v>
      </c>
      <c r="U36" s="125">
        <f>+COUNTIF(Tabla134[oct],$K$36)</f>
        <v>0</v>
      </c>
      <c r="V36" s="125">
        <f>+COUNTIF(Tabla134[nov],$K$36)</f>
        <v>0</v>
      </c>
      <c r="W36" s="125">
        <f>+COUNTIF(Tabla134[dic],$K$36)</f>
        <v>0</v>
      </c>
      <c r="X36" s="44" t="s">
        <v>78</v>
      </c>
      <c r="Y36" s="44" t="s">
        <v>79</v>
      </c>
      <c r="Z36" s="45"/>
    </row>
    <row r="37" spans="1:26" ht="18">
      <c r="A37" s="46"/>
      <c r="B37" s="46"/>
      <c r="C37" s="41"/>
      <c r="D37" s="41"/>
      <c r="E37" s="41"/>
      <c r="F37" s="41"/>
      <c r="G37" s="79"/>
      <c r="H37" s="41"/>
      <c r="I37" s="41"/>
      <c r="J37" s="42"/>
      <c r="K37" s="126" t="s">
        <v>80</v>
      </c>
      <c r="L37" s="127">
        <f>+COUNTA(Tabla134[ene])-L36</f>
        <v>0</v>
      </c>
      <c r="M37" s="127">
        <f>+COUNTA(Tabla134[feb])-M36</f>
        <v>0</v>
      </c>
      <c r="N37" s="127">
        <f>+COUNTA(Tabla134[mar])-N36</f>
        <v>0</v>
      </c>
      <c r="O37" s="127">
        <f>+COUNTA(Tabla134[abr])-O36</f>
        <v>0</v>
      </c>
      <c r="P37" s="127">
        <f>+COUNTA(Tabla134[may])-P36</f>
        <v>0</v>
      </c>
      <c r="Q37" s="127">
        <f>+COUNTA(Tabla134[jun])-Q36</f>
        <v>0</v>
      </c>
      <c r="R37" s="127">
        <f>+COUNTA(Tabla134[jul])-R36</f>
        <v>0</v>
      </c>
      <c r="S37" s="127">
        <f>+COUNTA(Tabla134[ago])-S36</f>
        <v>0</v>
      </c>
      <c r="T37" s="127">
        <f>+COUNTA(Tabla134[sep])-T36</f>
        <v>0</v>
      </c>
      <c r="U37" s="127">
        <f>+COUNTA(Tabla134[oct])-U36</f>
        <v>0</v>
      </c>
      <c r="V37" s="127">
        <f>+COUNTA(Tabla134[nov])-V36</f>
        <v>0</v>
      </c>
      <c r="W37" s="127">
        <f>+COUNTA(Tabla134[dic])-W36</f>
        <v>0</v>
      </c>
      <c r="X37" s="47" t="e">
        <f>SUM(L36:W36)/SUM(L38:W38)</f>
        <v>#DIV/0!</v>
      </c>
      <c r="Y37" s="48" t="e">
        <f>+AVERAGE(Tabla134[Resultado
(Indicador de seguimiento)])</f>
        <v>#DIV/0!</v>
      </c>
      <c r="Z37" s="45"/>
    </row>
    <row r="38" spans="1:26" ht="31.5">
      <c r="A38" s="46"/>
      <c r="B38" s="46"/>
      <c r="C38" s="41"/>
      <c r="D38" s="41"/>
      <c r="E38" s="41"/>
      <c r="F38" s="41"/>
      <c r="G38" s="79"/>
      <c r="H38" s="41"/>
      <c r="I38" s="41"/>
      <c r="J38" s="42"/>
      <c r="K38" s="39" t="s">
        <v>81</v>
      </c>
      <c r="L38" s="73">
        <f t="shared" ref="L38:W38" si="0">SUM(L36:L37)</f>
        <v>0</v>
      </c>
      <c r="M38" s="73">
        <f t="shared" si="0"/>
        <v>0</v>
      </c>
      <c r="N38" s="73">
        <f t="shared" si="0"/>
        <v>0</v>
      </c>
      <c r="O38" s="73">
        <f t="shared" si="0"/>
        <v>0</v>
      </c>
      <c r="P38" s="73">
        <f t="shared" si="0"/>
        <v>0</v>
      </c>
      <c r="Q38" s="73">
        <f t="shared" si="0"/>
        <v>0</v>
      </c>
      <c r="R38" s="73">
        <f t="shared" si="0"/>
        <v>0</v>
      </c>
      <c r="S38" s="73">
        <f t="shared" si="0"/>
        <v>0</v>
      </c>
      <c r="T38" s="73">
        <f t="shared" si="0"/>
        <v>0</v>
      </c>
      <c r="U38" s="73">
        <f t="shared" si="0"/>
        <v>0</v>
      </c>
      <c r="V38" s="73">
        <f t="shared" si="0"/>
        <v>0</v>
      </c>
      <c r="W38" s="73">
        <f t="shared" si="0"/>
        <v>0</v>
      </c>
      <c r="X38" s="75" t="s">
        <v>82</v>
      </c>
      <c r="Y38" s="74" t="e">
        <f>Y37/X37</f>
        <v>#DIV/0!</v>
      </c>
      <c r="Z38" s="45"/>
    </row>
    <row r="39" spans="1:26" ht="15.75">
      <c r="A39" s="46"/>
      <c r="B39" s="46"/>
      <c r="C39" s="41"/>
      <c r="D39" s="41"/>
      <c r="E39" s="41"/>
      <c r="F39" s="41"/>
      <c r="G39" s="79"/>
      <c r="H39" s="41"/>
      <c r="I39" s="41"/>
      <c r="J39" s="42"/>
      <c r="K39" s="49"/>
      <c r="L39" s="85" t="e">
        <f>L36/L38</f>
        <v>#DIV/0!</v>
      </c>
      <c r="M39" s="85" t="e">
        <f t="shared" ref="M39:W39" si="1">M36/M38</f>
        <v>#DIV/0!</v>
      </c>
      <c r="N39" s="85" t="e">
        <f t="shared" si="1"/>
        <v>#DIV/0!</v>
      </c>
      <c r="O39" s="85" t="e">
        <f t="shared" si="1"/>
        <v>#DIV/0!</v>
      </c>
      <c r="P39" s="85" t="e">
        <f t="shared" si="1"/>
        <v>#DIV/0!</v>
      </c>
      <c r="Q39" s="85" t="e">
        <f t="shared" si="1"/>
        <v>#DIV/0!</v>
      </c>
      <c r="R39" s="85" t="e">
        <f t="shared" si="1"/>
        <v>#DIV/0!</v>
      </c>
      <c r="S39" s="85" t="e">
        <f t="shared" si="1"/>
        <v>#DIV/0!</v>
      </c>
      <c r="T39" s="85" t="e">
        <f t="shared" si="1"/>
        <v>#DIV/0!</v>
      </c>
      <c r="U39" s="85" t="e">
        <f t="shared" si="1"/>
        <v>#DIV/0!</v>
      </c>
      <c r="V39" s="85" t="e">
        <f t="shared" si="1"/>
        <v>#DIV/0!</v>
      </c>
      <c r="W39" s="85" t="e">
        <f t="shared" si="1"/>
        <v>#DIV/0!</v>
      </c>
      <c r="X39" s="51"/>
      <c r="Y39" s="51"/>
      <c r="Z39" s="45"/>
    </row>
    <row r="40" spans="1:26" ht="15.75">
      <c r="A40" s="46"/>
      <c r="B40" s="46"/>
      <c r="C40" s="41"/>
      <c r="D40" s="41"/>
      <c r="E40" s="41"/>
      <c r="F40" s="41"/>
      <c r="G40" s="79"/>
      <c r="H40" s="41"/>
      <c r="I40" s="41"/>
      <c r="J40" s="42"/>
      <c r="K40" s="49"/>
      <c r="L40" s="50"/>
      <c r="M40" s="52"/>
      <c r="N40" s="49"/>
      <c r="O40" s="49"/>
      <c r="P40" s="49"/>
      <c r="Q40" s="49"/>
      <c r="R40" s="50"/>
      <c r="S40" s="49"/>
      <c r="T40" s="49"/>
      <c r="U40" s="49"/>
      <c r="V40" s="49"/>
      <c r="W40" s="49"/>
      <c r="X40" s="51"/>
      <c r="Y40" s="51"/>
      <c r="Z40" s="45"/>
    </row>
    <row r="41" spans="1:26" ht="15.75">
      <c r="A41" s="46"/>
      <c r="B41" s="46"/>
      <c r="C41" s="41"/>
      <c r="D41" s="41"/>
      <c r="E41" s="41"/>
      <c r="F41" s="41"/>
      <c r="G41" s="79"/>
      <c r="H41" s="41"/>
      <c r="I41" s="41"/>
      <c r="J41" s="42"/>
      <c r="K41" s="49"/>
      <c r="L41" s="50"/>
      <c r="M41" s="52"/>
      <c r="N41" s="49"/>
      <c r="O41" s="49"/>
      <c r="P41" s="49"/>
      <c r="Q41" s="49"/>
      <c r="R41" s="50"/>
      <c r="S41" s="49"/>
      <c r="T41" s="49"/>
      <c r="U41" s="49"/>
      <c r="V41" s="49"/>
      <c r="Z41" s="45"/>
    </row>
    <row r="42" spans="1:26" ht="20.25">
      <c r="T42" s="54"/>
      <c r="Z42" s="55"/>
    </row>
  </sheetData>
  <mergeCells count="5">
    <mergeCell ref="A1:A2"/>
    <mergeCell ref="B1:Y1"/>
    <mergeCell ref="Z1:Z2"/>
    <mergeCell ref="C2:Y2"/>
    <mergeCell ref="L3:W3"/>
  </mergeCells>
  <phoneticPr fontId="28" type="noConversion"/>
  <printOptions horizontalCentered="1"/>
  <pageMargins left="0.39370078740157483" right="0.39370078740157483" top="0.39370078740157483" bottom="0.59055118110236227" header="0" footer="0.39370078740157483"/>
  <pageSetup scale="22" fitToHeight="0" orientation="landscape" horizontalDpi="300" verticalDpi="300" r:id="rId1"/>
  <headerFooter alignWithMargins="0">
    <oddFooter>&amp;R&amp;P
&amp;D&amp;T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REF!$B$3:$B$8</xm:f>
          </x14:formula1>
          <xm:sqref>M28 L5:M8 L27:L28 L10:M23 L29:M35 K5:K35 N5:W35</xm:sqref>
        </x14:dataValidation>
        <x14:dataValidation type="list" allowBlank="1" showInputMessage="1" showErrorMessage="1" xr:uid="{079CC9FF-C53A-4A9B-81D1-55E3BAF10BC0}">
          <x14:formula1>
            <xm:f>REF!$A$3:$A$18</xm:f>
          </x14:formula1>
          <xm:sqref>H5:H35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4"/>
  <sheetViews>
    <sheetView workbookViewId="0">
      <selection activeCell="A3" sqref="A3:C44"/>
    </sheetView>
  </sheetViews>
  <sheetFormatPr defaultColWidth="11.42578125" defaultRowHeight="12.75"/>
  <cols>
    <col min="1" max="1" width="16.28515625" bestFit="1" customWidth="1"/>
    <col min="2" max="2" width="89.5703125" customWidth="1"/>
    <col min="3" max="3" width="14.5703125" customWidth="1"/>
  </cols>
  <sheetData>
    <row r="1" spans="1:3" ht="21">
      <c r="A1" s="116" t="s">
        <v>83</v>
      </c>
      <c r="B1" s="116"/>
      <c r="C1" s="116"/>
    </row>
    <row r="2" spans="1:3">
      <c r="A2" s="57" t="s">
        <v>84</v>
      </c>
      <c r="B2" s="58" t="s">
        <v>85</v>
      </c>
      <c r="C2" s="59" t="s">
        <v>86</v>
      </c>
    </row>
    <row r="3" spans="1:3">
      <c r="A3" s="60"/>
      <c r="B3" s="61"/>
      <c r="C3" s="62"/>
    </row>
    <row r="4" spans="1:3">
      <c r="A4" s="60"/>
      <c r="B4" s="61"/>
      <c r="C4" s="62"/>
    </row>
    <row r="5" spans="1:3">
      <c r="A5" s="60"/>
      <c r="B5" s="61"/>
      <c r="C5" s="62"/>
    </row>
    <row r="6" spans="1:3">
      <c r="A6" s="60"/>
      <c r="B6" s="61"/>
      <c r="C6" s="62"/>
    </row>
    <row r="7" spans="1:3">
      <c r="A7" s="63"/>
      <c r="B7" s="64"/>
      <c r="C7" s="65"/>
    </row>
    <row r="8" spans="1:3">
      <c r="A8" s="60"/>
      <c r="B8" s="61"/>
      <c r="C8" s="62"/>
    </row>
    <row r="9" spans="1:3">
      <c r="A9" s="60"/>
      <c r="B9" s="61"/>
      <c r="C9" s="62"/>
    </row>
    <row r="10" spans="1:3">
      <c r="A10" s="60"/>
      <c r="B10" s="61"/>
      <c r="C10" s="62"/>
    </row>
    <row r="11" spans="1:3">
      <c r="A11" s="60"/>
      <c r="B11" s="61"/>
      <c r="C11" s="62"/>
    </row>
    <row r="12" spans="1:3">
      <c r="A12" s="60"/>
      <c r="B12" s="61"/>
      <c r="C12" s="62"/>
    </row>
    <row r="13" spans="1:3">
      <c r="A13" s="60"/>
      <c r="B13" s="61"/>
      <c r="C13" s="62"/>
    </row>
    <row r="14" spans="1:3">
      <c r="A14" s="60"/>
      <c r="B14" s="61"/>
      <c r="C14" s="62"/>
    </row>
    <row r="15" spans="1:3">
      <c r="A15" s="66"/>
      <c r="B15" s="67"/>
      <c r="C15" s="68"/>
    </row>
    <row r="16" spans="1:3">
      <c r="A16" s="69"/>
      <c r="B16" s="69"/>
      <c r="C16" s="70"/>
    </row>
    <row r="17" spans="1:3">
      <c r="A17" s="60"/>
      <c r="B17" s="61"/>
      <c r="C17" s="62"/>
    </row>
    <row r="18" spans="1:3">
      <c r="A18" s="60"/>
      <c r="B18" s="61"/>
      <c r="C18" s="62"/>
    </row>
    <row r="19" spans="1:3">
      <c r="A19" s="60"/>
      <c r="B19" s="61"/>
      <c r="C19" s="62"/>
    </row>
    <row r="20" spans="1:3">
      <c r="A20" s="60"/>
      <c r="B20" s="61"/>
      <c r="C20" s="62"/>
    </row>
    <row r="21" spans="1:3">
      <c r="A21" s="60"/>
      <c r="B21" s="61"/>
      <c r="C21" s="62"/>
    </row>
    <row r="22" spans="1:3">
      <c r="A22" s="60"/>
      <c r="B22" s="61"/>
      <c r="C22" s="62"/>
    </row>
    <row r="23" spans="1:3">
      <c r="A23" s="60"/>
      <c r="B23" s="61"/>
      <c r="C23" s="62"/>
    </row>
    <row r="24" spans="1:3">
      <c r="A24" s="60"/>
      <c r="B24" s="61"/>
      <c r="C24" s="62"/>
    </row>
    <row r="25" spans="1:3">
      <c r="A25" s="60"/>
      <c r="B25" s="61"/>
      <c r="C25" s="62"/>
    </row>
    <row r="26" spans="1:3">
      <c r="A26" s="60"/>
      <c r="B26" s="71"/>
      <c r="C26" s="62"/>
    </row>
    <row r="27" spans="1:3" ht="21" customHeight="1">
      <c r="A27" s="60"/>
      <c r="B27" s="61"/>
      <c r="C27" s="62"/>
    </row>
    <row r="28" spans="1:3">
      <c r="A28" s="60"/>
      <c r="B28" s="61"/>
      <c r="C28" s="62"/>
    </row>
    <row r="29" spans="1:3">
      <c r="A29" s="60"/>
      <c r="B29" s="61"/>
      <c r="C29" s="62"/>
    </row>
    <row r="30" spans="1:3">
      <c r="A30" s="60"/>
      <c r="B30" s="61"/>
      <c r="C30" s="62"/>
    </row>
    <row r="31" spans="1:3">
      <c r="A31" s="60"/>
      <c r="B31" s="61"/>
      <c r="C31" s="62"/>
    </row>
    <row r="32" spans="1:3">
      <c r="A32" s="60"/>
      <c r="B32" s="61"/>
      <c r="C32" s="62"/>
    </row>
    <row r="33" spans="1:3">
      <c r="A33" s="60"/>
      <c r="B33" s="61"/>
      <c r="C33" s="62"/>
    </row>
    <row r="34" spans="1:3">
      <c r="A34" s="60"/>
      <c r="B34" s="61"/>
      <c r="C34" s="62"/>
    </row>
    <row r="35" spans="1:3">
      <c r="A35" s="60"/>
      <c r="B35" s="61"/>
      <c r="C35" s="62"/>
    </row>
    <row r="36" spans="1:3">
      <c r="A36" s="60"/>
      <c r="B36" s="61"/>
      <c r="C36" s="62"/>
    </row>
    <row r="37" spans="1:3">
      <c r="A37" s="60"/>
      <c r="B37" s="61"/>
      <c r="C37" s="62"/>
    </row>
    <row r="38" spans="1:3">
      <c r="A38" s="60"/>
      <c r="B38" s="61"/>
      <c r="C38" s="62"/>
    </row>
    <row r="39" spans="1:3">
      <c r="A39" s="60"/>
      <c r="B39" s="61"/>
      <c r="C39" s="62"/>
    </row>
    <row r="40" spans="1:3">
      <c r="A40" s="60"/>
      <c r="B40" s="61"/>
      <c r="C40" s="62"/>
    </row>
    <row r="41" spans="1:3">
      <c r="A41" s="60"/>
      <c r="B41" s="61"/>
      <c r="C41" s="62"/>
    </row>
    <row r="42" spans="1:3">
      <c r="A42" s="60"/>
      <c r="B42" s="61"/>
      <c r="C42" s="62"/>
    </row>
    <row r="43" spans="1:3">
      <c r="A43" s="60"/>
      <c r="B43" s="61"/>
      <c r="C43" s="62"/>
    </row>
    <row r="44" spans="1:3">
      <c r="A44" s="60"/>
      <c r="B44" s="61"/>
      <c r="C44" s="62"/>
    </row>
  </sheetData>
  <mergeCells count="1">
    <mergeCell ref="A1:C1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workbookViewId="0">
      <selection activeCell="B20" sqref="B20"/>
    </sheetView>
  </sheetViews>
  <sheetFormatPr defaultColWidth="11.42578125" defaultRowHeight="12.75"/>
  <cols>
    <col min="1" max="1" width="36.28515625" bestFit="1" customWidth="1"/>
    <col min="2" max="2" width="19" bestFit="1" customWidth="1"/>
  </cols>
  <sheetData>
    <row r="1" spans="1:6">
      <c r="A1" t="s">
        <v>58</v>
      </c>
      <c r="B1" t="s">
        <v>61</v>
      </c>
    </row>
    <row r="3" spans="1:6">
      <c r="A3" s="72" t="s">
        <v>87</v>
      </c>
      <c r="B3" s="72" t="s">
        <v>88</v>
      </c>
    </row>
    <row r="4" spans="1:6">
      <c r="A4" s="72" t="s">
        <v>89</v>
      </c>
      <c r="B4" s="72" t="s">
        <v>90</v>
      </c>
    </row>
    <row r="5" spans="1:6">
      <c r="A5" s="72" t="s">
        <v>91</v>
      </c>
      <c r="B5" s="72" t="s">
        <v>77</v>
      </c>
    </row>
    <row r="6" spans="1:6">
      <c r="A6" s="72" t="s">
        <v>92</v>
      </c>
      <c r="B6" s="72" t="s">
        <v>93</v>
      </c>
    </row>
    <row r="7" spans="1:6">
      <c r="A7" s="72" t="s">
        <v>94</v>
      </c>
      <c r="B7" s="72" t="s">
        <v>95</v>
      </c>
    </row>
    <row r="8" spans="1:6">
      <c r="A8" s="72" t="s">
        <v>96</v>
      </c>
      <c r="B8" s="72" t="s">
        <v>97</v>
      </c>
    </row>
    <row r="9" spans="1:6">
      <c r="A9" s="72" t="s">
        <v>98</v>
      </c>
    </row>
    <row r="10" spans="1:6">
      <c r="A10" s="72" t="s">
        <v>99</v>
      </c>
    </row>
    <row r="11" spans="1:6">
      <c r="A11" s="72" t="s">
        <v>100</v>
      </c>
    </row>
    <row r="12" spans="1:6">
      <c r="A12" s="72" t="s">
        <v>101</v>
      </c>
    </row>
    <row r="13" spans="1:6">
      <c r="A13" s="72" t="s">
        <v>102</v>
      </c>
      <c r="E13" s="81"/>
      <c r="F13" s="81"/>
    </row>
    <row r="14" spans="1:6">
      <c r="A14" s="72" t="s">
        <v>103</v>
      </c>
      <c r="E14" s="82"/>
      <c r="F14" s="82"/>
    </row>
    <row r="15" spans="1:6">
      <c r="A15" s="72" t="s">
        <v>104</v>
      </c>
      <c r="E15" s="83"/>
      <c r="F15" s="83"/>
    </row>
    <row r="16" spans="1:6">
      <c r="A16" s="72" t="s">
        <v>105</v>
      </c>
    </row>
    <row r="17" spans="1:1">
      <c r="A17" s="72" t="s">
        <v>106</v>
      </c>
    </row>
    <row r="18" spans="1:1">
      <c r="A18" s="72" t="s">
        <v>107</v>
      </c>
    </row>
  </sheetData>
  <sortState xmlns:xlrd2="http://schemas.microsoft.com/office/spreadsheetml/2017/richdata2" ref="A3:A17">
    <sortCondition ref="A3:A17"/>
  </sortState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J W v U L 3 j j Q + o A A A A + A A A A B I A H A B D b 2 5 m a W c v U G F j a 2 F n Z S 5 4 b W w g o h g A K K A U A A A A A A A A A A A A A A A A A A A A A A A A A A A A h Y 9 B D o I w F E S v Q r q n v 0 B M k H z K w o U b S U w 0 x m 1 T K j R C M b Q I d 3 P h k b y C J I q 6 c z m T N 8 m b x + 2 O 2 d j U 3 l V 1 V r c m J Q F l x F N G t o U 2 Z U p 6 d / J j k n H c C n k W p f I m 2 N h k t D o l l X O X B G A Y B j p E t O 1 K C B k L 4 J h v d r J S j f C 1 s U 4 Y q c h n V f x f E Y 6 H l w w P a c z o I m Y R X b I A Y a 4 x 1 + a L h J M x Z Q g / J a 7 6 2 v W d 4 s r 6 6 z 3 C H B H e L / g T U E s D B B Q A A g A I A L y V r 1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l a 9 Q K I p H u A 4 A A A A R A A A A E w A c A E Z v c m 1 1 b G F z L 1 N l Y 3 R p b 2 4 x L m 0 g o h g A K K A U A A A A A A A A A A A A A A A A A A A A A A A A A A A A K 0 5 N L s n M z 1 M I h t C G 1 g B Q S w E C L Q A U A A I A C A C 8 l a 9 Q v e O N D 6 g A A A D 4 A A A A E g A A A A A A A A A A A A A A A A A A A A A A Q 2 9 u Z m l n L 1 B h Y 2 t h Z 2 U u e G 1 s U E s B A i 0 A F A A C A A g A v J W v U A / K 6 a u k A A A A 6 Q A A A B M A A A A A A A A A A A A A A A A A 9 A A A A F t D b 2 5 0 Z W 5 0 X 1 R 5 c G V z X S 5 4 b W x Q S w E C L Q A U A A I A C A C 8 l a 9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7 3 A c c E Q D E O n J d / p 6 I a y 5 g A A A A A C A A A A A A A Q Z g A A A A E A A C A A A A A t b 1 b A P h 8 G F x i f k 4 4 L z 3 A J C H 8 H + 8 D h S N U V B 4 H 0 Q z e d / Q A A A A A O g A A A A A I A A C A A A A A e l w e + Z U B b 2 h Y a f I N 8 H e 3 8 D l c W a S g 7 b k E f r z b T u M Z W q 1 A A A A D S 5 m O G C Q b I D p x G H v X t d Z 8 0 3 G C R J 7 1 U K n m d 8 L f i v h p j 2 9 N G d R Z N J r S K Q J Q H m V 3 7 r y d / t l D r L e d k 0 7 3 / 5 t V D 9 8 v a y 3 V G x J q r p G c t v W V h O Z r Q V U A A A A D 4 2 Q 9 4 c v 8 j R z D q q i G 8 s t K N d r T D y l Y F h M q 0 L 1 2 7 N x o c o D r 9 W G E z M 8 k Y E 2 w 6 z 5 s o Q M X M Q g j r u W M w s Y R 8 k E J 5 / P T f < / D a t a M a s h u p > 
</file>

<file path=customXml/itemProps1.xml><?xml version="1.0" encoding="utf-8"?>
<ds:datastoreItem xmlns:ds="http://schemas.openxmlformats.org/officeDocument/2006/customXml" ds:itemID="{CDB0E5A2-3124-4E7B-96CB-E70157DB0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Seguridad Industrial</dc:creator>
  <cp:keywords/>
  <dc:description/>
  <cp:lastModifiedBy>Julio Ubeda</cp:lastModifiedBy>
  <cp:revision/>
  <dcterms:created xsi:type="dcterms:W3CDTF">2016-04-14T00:07:15Z</dcterms:created>
  <dcterms:modified xsi:type="dcterms:W3CDTF">2024-06-27T18:29:37Z</dcterms:modified>
  <cp:category/>
  <cp:contentStatus/>
</cp:coreProperties>
</file>