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andro Santamaría\Downloads\"/>
    </mc:Choice>
  </mc:AlternateContent>
  <xr:revisionPtr revIDLastSave="0" documentId="13_ncr:1_{44DFFE9E-D9C4-4533-AE7B-57D638D663F3}" xr6:coauthVersionLast="47" xr6:coauthVersionMax="47" xr10:uidLastSave="{00000000-0000-0000-0000-000000000000}"/>
  <bookViews>
    <workbookView xWindow="-120" yWindow="-120" windowWidth="20730" windowHeight="11040" firstSheet="2" xr2:uid="{00000000-000D-0000-FFFF-FFFF00000000}"/>
  </bookViews>
  <sheets>
    <sheet name="REGISTRO" sheetId="1" r:id="rId1"/>
    <sheet name="Hoja1" sheetId="7" state="hidden" r:id="rId2"/>
    <sheet name="INFORME" sheetId="5" r:id="rId3"/>
    <sheet name="VALORACION DEL RIESGO" sheetId="6" r:id="rId4"/>
  </sheets>
  <definedNames>
    <definedName name="_xlnm._FilterDatabase" localSheetId="0" hidden="1">REGISTRO!$A$4:$S$77</definedName>
    <definedName name="Excel_BuiltIn__FilterDatabase_1_1">#REF!</definedName>
    <definedName name="Excel_BuiltIn__FilterDatabase_2_1_1">#REF!</definedName>
    <definedName name="Excel_BuiltIn_Print_Area_1_1">#REF!</definedName>
    <definedName name="Excel_BuiltIn_Print_Area_4">#REF!</definedName>
    <definedName name="Excel_BuiltIn_Print_Titles_1_1">#REF!</definedName>
    <definedName name="Excel_BuiltIn_Print_Titles_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 s="1"/>
  <c r="Q7" i="1" s="1"/>
  <c r="P10" i="1"/>
  <c r="Q10" i="1" s="1"/>
  <c r="P11" i="1"/>
  <c r="P12" i="1"/>
  <c r="P13" i="1"/>
  <c r="P14" i="1"/>
  <c r="P15" i="1"/>
  <c r="Q15" i="1" s="1"/>
  <c r="P16" i="1"/>
  <c r="Q16" i="1" s="1"/>
  <c r="P17" i="1"/>
  <c r="R17" i="1" s="1"/>
  <c r="P18" i="1"/>
  <c r="Q18" i="1" s="1"/>
  <c r="P19" i="1"/>
  <c r="P20" i="1"/>
  <c r="P21" i="1"/>
  <c r="P22" i="1"/>
  <c r="P23" i="1"/>
  <c r="Q23" i="1" s="1"/>
  <c r="P24" i="1"/>
  <c r="R24" i="1" s="1"/>
  <c r="P25" i="1"/>
  <c r="Q25" i="1" s="1"/>
  <c r="P26" i="1"/>
  <c r="R26" i="1" s="1"/>
  <c r="P27" i="1"/>
  <c r="P28" i="1"/>
  <c r="P29" i="1"/>
  <c r="P30" i="1"/>
  <c r="P31" i="1"/>
  <c r="Q31" i="1" s="1"/>
  <c r="P32" i="1"/>
  <c r="R32" i="1" s="1"/>
  <c r="P33" i="1"/>
  <c r="Q33" i="1" s="1"/>
  <c r="P34" i="1"/>
  <c r="Q34" i="1" s="1"/>
  <c r="P35" i="1"/>
  <c r="P36" i="1"/>
  <c r="P37" i="1"/>
  <c r="P38" i="1"/>
  <c r="P39" i="1"/>
  <c r="Q39" i="1" s="1"/>
  <c r="P40" i="1"/>
  <c r="Q40" i="1" s="1"/>
  <c r="P41" i="1"/>
  <c r="R41" i="1" s="1"/>
  <c r="P42" i="1"/>
  <c r="Q42" i="1" s="1"/>
  <c r="P43" i="1"/>
  <c r="P44" i="1"/>
  <c r="P45" i="1"/>
  <c r="P46" i="1"/>
  <c r="P47" i="1"/>
  <c r="Q47" i="1" s="1"/>
  <c r="P48" i="1"/>
  <c r="R48" i="1" s="1"/>
  <c r="P49" i="1"/>
  <c r="Q49" i="1" s="1"/>
  <c r="P50" i="1"/>
  <c r="R50" i="1" s="1"/>
  <c r="P51" i="1"/>
  <c r="R51" i="1" s="1"/>
  <c r="P52" i="1"/>
  <c r="P53" i="1"/>
  <c r="P54" i="1"/>
  <c r="P55" i="1"/>
  <c r="Q55" i="1" s="1"/>
  <c r="P56" i="1"/>
  <c r="Q56" i="1" s="1"/>
  <c r="P57" i="1"/>
  <c r="R57" i="1" s="1"/>
  <c r="P58" i="1"/>
  <c r="Q58" i="1" s="1"/>
  <c r="P59" i="1"/>
  <c r="Q59" i="1" s="1"/>
  <c r="P60" i="1"/>
  <c r="P61" i="1"/>
  <c r="P62" i="1"/>
  <c r="P63" i="1"/>
  <c r="Q63" i="1" s="1"/>
  <c r="P64" i="1"/>
  <c r="R64" i="1" s="1"/>
  <c r="P65" i="1"/>
  <c r="Q65" i="1" s="1"/>
  <c r="P66" i="1"/>
  <c r="Q66" i="1" s="1"/>
  <c r="P67" i="1"/>
  <c r="R67" i="1" s="1"/>
  <c r="P68" i="1"/>
  <c r="P69" i="1"/>
  <c r="P70" i="1"/>
  <c r="P71" i="1"/>
  <c r="Q71" i="1" s="1"/>
  <c r="P72" i="1"/>
  <c r="Q72" i="1" s="1"/>
  <c r="P73" i="1"/>
  <c r="Q73" i="1" s="1"/>
  <c r="P74" i="1"/>
  <c r="Q74" i="1" s="1"/>
  <c r="P75" i="1"/>
  <c r="Q75" i="1" s="1"/>
  <c r="P76" i="1"/>
  <c r="P77" i="1"/>
  <c r="P6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R11" i="1"/>
  <c r="R12" i="1"/>
  <c r="R13" i="1"/>
  <c r="R14" i="1"/>
  <c r="R19" i="1"/>
  <c r="R20" i="1"/>
  <c r="R21" i="1"/>
  <c r="R22" i="1"/>
  <c r="R27" i="1"/>
  <c r="R28" i="1"/>
  <c r="R29" i="1"/>
  <c r="R30" i="1"/>
  <c r="R35" i="1"/>
  <c r="R36" i="1"/>
  <c r="R37" i="1"/>
  <c r="R38" i="1"/>
  <c r="R43" i="1"/>
  <c r="R44" i="1"/>
  <c r="R45" i="1"/>
  <c r="R46" i="1"/>
  <c r="R52" i="1"/>
  <c r="R53" i="1"/>
  <c r="R54" i="1"/>
  <c r="R60" i="1"/>
  <c r="R61" i="1"/>
  <c r="R62" i="1"/>
  <c r="R68" i="1"/>
  <c r="R69" i="1"/>
  <c r="R70" i="1"/>
  <c r="R76" i="1"/>
  <c r="R77" i="1"/>
  <c r="Q11" i="1"/>
  <c r="Q12" i="1"/>
  <c r="Q13" i="1"/>
  <c r="Q14" i="1"/>
  <c r="Q19" i="1"/>
  <c r="Q20" i="1"/>
  <c r="Q21" i="1"/>
  <c r="Q22" i="1"/>
  <c r="Q27" i="1"/>
  <c r="Q28" i="1"/>
  <c r="Q29" i="1"/>
  <c r="Q30" i="1"/>
  <c r="Q35" i="1"/>
  <c r="Q36" i="1"/>
  <c r="Q37" i="1"/>
  <c r="Q38" i="1"/>
  <c r="Q43" i="1"/>
  <c r="Q44" i="1"/>
  <c r="Q45" i="1"/>
  <c r="Q46" i="1"/>
  <c r="Q52" i="1"/>
  <c r="Q53" i="1"/>
  <c r="Q54" i="1"/>
  <c r="Q60" i="1"/>
  <c r="Q61" i="1"/>
  <c r="Q62" i="1"/>
  <c r="Q68" i="1"/>
  <c r="Q69" i="1"/>
  <c r="Q70" i="1"/>
  <c r="Q76" i="1"/>
  <c r="Q77" i="1"/>
  <c r="P8" i="1"/>
  <c r="O9" i="1"/>
  <c r="P9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Q9" i="1" l="1"/>
  <c r="S9" i="1"/>
  <c r="R8" i="1"/>
  <c r="S8" i="1"/>
  <c r="S7" i="1"/>
  <c r="R75" i="1"/>
  <c r="R59" i="1"/>
  <c r="S10" i="1"/>
  <c r="Q67" i="1"/>
  <c r="Q51" i="1"/>
  <c r="R66" i="1"/>
  <c r="R58" i="1"/>
  <c r="R42" i="1"/>
  <c r="R34" i="1"/>
  <c r="R18" i="1"/>
  <c r="R10" i="1"/>
  <c r="Q50" i="1"/>
  <c r="Q26" i="1"/>
  <c r="R65" i="1"/>
  <c r="R49" i="1"/>
  <c r="R25" i="1"/>
  <c r="Q57" i="1"/>
  <c r="Q41" i="1"/>
  <c r="Q17" i="1"/>
  <c r="R72" i="1"/>
  <c r="R56" i="1"/>
  <c r="R40" i="1"/>
  <c r="R16" i="1"/>
  <c r="Q64" i="1"/>
  <c r="Q48" i="1"/>
  <c r="Q32" i="1"/>
  <c r="Q24" i="1"/>
  <c r="Q8" i="1"/>
  <c r="R71" i="1"/>
  <c r="R63" i="1"/>
  <c r="R55" i="1"/>
  <c r="R47" i="1"/>
  <c r="R39" i="1"/>
  <c r="R31" i="1"/>
  <c r="R23" i="1"/>
  <c r="R15" i="1"/>
  <c r="R7" i="1"/>
  <c r="R74" i="1"/>
  <c r="R73" i="1"/>
  <c r="R33" i="1"/>
  <c r="R9" i="1"/>
  <c r="Q6" i="1"/>
  <c r="S6" i="1"/>
  <c r="R6" i="1" l="1"/>
  <c r="N40" i="6" l="1"/>
  <c r="Q40" i="6" s="1"/>
  <c r="R40" i="6" s="1"/>
  <c r="N41" i="6"/>
  <c r="Q41" i="6" s="1"/>
  <c r="R41" i="6" s="1"/>
  <c r="N42" i="6"/>
  <c r="Q42" i="6" s="1"/>
  <c r="R42" i="6" s="1"/>
  <c r="N43" i="6"/>
  <c r="Q43" i="6" s="1"/>
  <c r="R43" i="6" s="1"/>
  <c r="N44" i="6"/>
  <c r="Q44" i="6" s="1"/>
  <c r="R44" i="6" s="1"/>
  <c r="N45" i="6"/>
  <c r="Q45" i="6" s="1"/>
  <c r="R45" i="6" s="1"/>
  <c r="N46" i="6"/>
  <c r="Q46" i="6" s="1"/>
  <c r="R46" i="6" s="1"/>
  <c r="N47" i="6"/>
  <c r="Q47" i="6" s="1"/>
  <c r="R47" i="6" s="1"/>
  <c r="N39" i="6"/>
  <c r="Q39" i="6" s="1"/>
  <c r="R39" i="6" s="1"/>
  <c r="J4" i="5" l="1"/>
  <c r="I4" i="5"/>
  <c r="A7" i="5" l="1"/>
  <c r="A4" i="5" l="1"/>
  <c r="D4" i="5"/>
  <c r="F4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<sst xmlns="http://schemas.openxmlformats.org/spreadsheetml/2006/main" count="205" uniqueCount="165">
  <si>
    <t>INFORME DE HALLAZGOS HSE</t>
  </si>
  <si>
    <t>CODIGO DEL FORMATO
NI-F-HSE-29</t>
  </si>
  <si>
    <t>NO PLANIFICADA</t>
  </si>
  <si>
    <t>ABIERTO</t>
  </si>
  <si>
    <t>SI</t>
  </si>
  <si>
    <t xml:space="preserve">BAJO </t>
  </si>
  <si>
    <t>INSPECCIONES DIARIAS</t>
  </si>
  <si>
    <t>NUMERO VERSIÓN
3</t>
  </si>
  <si>
    <t>PLANIFICADA</t>
  </si>
  <si>
    <t>EN PROCESO</t>
  </si>
  <si>
    <t>NO</t>
  </si>
  <si>
    <t xml:space="preserve">MEDIO </t>
  </si>
  <si>
    <t>INSPECCIONES MENSUALES</t>
  </si>
  <si>
    <t>Cerrado</t>
  </si>
  <si>
    <t>DOCUMENTO</t>
  </si>
  <si>
    <t xml:space="preserve">NI-PR-HSE-16 PROCEDIMIENTO DE SEGURIDAD INDUSTRIAL EN OPERACIONES </t>
  </si>
  <si>
    <t>FECHA DE APROBACION
1/09/23</t>
  </si>
  <si>
    <t>CERRADO</t>
  </si>
  <si>
    <t>ALTO</t>
  </si>
  <si>
    <t>GESTION HSE COPASSO</t>
  </si>
  <si>
    <t>Abierto</t>
  </si>
  <si>
    <t>LUGAR / PROYECTO:</t>
  </si>
  <si>
    <t>PERIODO (mes-año):</t>
  </si>
  <si>
    <t>EXTREMADO</t>
  </si>
  <si>
    <t>INSPECCION GERENCIAL</t>
  </si>
  <si>
    <t>ITEM</t>
  </si>
  <si>
    <t>TAREA/
INSPECCION/ HALLAZGO</t>
  </si>
  <si>
    <t>FECHA HALLAZGO</t>
  </si>
  <si>
    <t>ACTIVIDAD</t>
  </si>
  <si>
    <t>REPONSABLE DE LA ACTIVIDAD</t>
  </si>
  <si>
    <t xml:space="preserve">RESPONSABLE DEL AREA </t>
  </si>
  <si>
    <t>ACCIÓN CORRECTIVA/PREVENTIVA</t>
  </si>
  <si>
    <t>VALORACIÓN DEL RIESGO</t>
  </si>
  <si>
    <t>VALORACIÓN DEL RIESGO DE LA ACCION CORRECTIVA O PREVENTIVA</t>
  </si>
  <si>
    <t>RESPONSABLE DEL CIERRE</t>
  </si>
  <si>
    <t xml:space="preserve">FECHA PROPUESTA PARA EL CIERRE </t>
  </si>
  <si>
    <t>FECHA DEL CIERRE</t>
  </si>
  <si>
    <t>EVIDENCIA DEL CIERRE (FOTO-DOCUMENTO-REINSPECCION-CORREO)</t>
  </si>
  <si>
    <t>ESTADO</t>
  </si>
  <si>
    <t>DÍAS DE CIERRE</t>
  </si>
  <si>
    <t>CALIFICACION DEL TIEMPO DE RESPUESTA</t>
  </si>
  <si>
    <t>EFICAZ</t>
  </si>
  <si>
    <t>EFICIENTE</t>
  </si>
  <si>
    <t>INEFICIENTE</t>
  </si>
  <si>
    <t>Everth Medina</t>
  </si>
  <si>
    <t>Leandro SantaMaria</t>
  </si>
  <si>
    <t xml:space="preserve">Ninguna </t>
  </si>
  <si>
    <t>Juan Shur</t>
  </si>
  <si>
    <t xml:space="preserve">Relleno de boituqin </t>
  </si>
  <si>
    <t>COMISIÓN MIXTA</t>
  </si>
  <si>
    <t>AUDITORIA INTERNA</t>
  </si>
  <si>
    <t xml:space="preserve">AUDITORIA EXTERNA </t>
  </si>
  <si>
    <t>HALLAZGO CLIENTE</t>
  </si>
  <si>
    <t>ESTADO DE INSPECCIONES</t>
  </si>
  <si>
    <t>GESTION DE TIEMPO HA RESPUESTA DE INSPECCIONES</t>
  </si>
  <si>
    <t>INSPECCIONES ABIERTAS</t>
  </si>
  <si>
    <t>INSPECCIONES CERRADAS</t>
  </si>
  <si>
    <t>NIVEL DE DEFICIENCIA (ND)</t>
  </si>
  <si>
    <t>NIVEL DE EXPOSICION (NE)</t>
  </si>
  <si>
    <t>NIVEL DE PROBABILIDAD (ND x NE)</t>
  </si>
  <si>
    <t>Nivel de Exposicion</t>
  </si>
  <si>
    <t>Significado</t>
  </si>
  <si>
    <t>Nivel de Probabilidad</t>
  </si>
  <si>
    <t>Nivel de Deficiencia</t>
  </si>
  <si>
    <t>CONTINUA (EC)</t>
  </si>
  <si>
    <t>Continuamente. Varias veces en su jornada laboral con tiempo prolongado.</t>
  </si>
  <si>
    <t>MUY ALTA (MA)</t>
  </si>
  <si>
    <t>40-24</t>
  </si>
  <si>
    <t>Situacion deficiente con exposicion continua, o muy deficiente. Normalmente la materializacion del riesgo ocurre con frecuencia.</t>
  </si>
  <si>
    <t>MUY DEFICIENTE (MD)</t>
  </si>
  <si>
    <t>Se han detectado factores de riesgo significativos que determinan como muy posibles la generacion de fallor. El conjunto de medidas preventivas existentes respecto al riesgo resulta ineficaz.</t>
  </si>
  <si>
    <t>FRECUENTE (EF)</t>
  </si>
  <si>
    <t>Varias veces en su jornada laboral, aunque sea con tiempos cortos.</t>
  </si>
  <si>
    <t>ALTA (A)</t>
  </si>
  <si>
    <t>20-10</t>
  </si>
  <si>
    <t>Situacion deficiente con exposicion frecuente u ocacional, o bien situacion muy deficiente con exposicion ocacional o esporadica. La materializacion del riesgo es posible que suceda varias veces en el ciclo de vida laboral.</t>
  </si>
  <si>
    <t>DEFICIENTE (D)</t>
  </si>
  <si>
    <t>Se ha detectedo algun factor de riesgo significativo que precisa ser corregido. La eficacia del conjunto de medidas preventivas existentes se ve reducida de forma apreciable.</t>
  </si>
  <si>
    <t>OCACIONAL (EO)</t>
  </si>
  <si>
    <t>Alguna vez en su jornada laboral y con periodos cortos de tiempo.</t>
  </si>
  <si>
    <t>MEDIA (M)</t>
  </si>
  <si>
    <t>8-6</t>
  </si>
  <si>
    <t>Situacion deficiente con exposicion esporadica, o bien situacion mejorable con exposicion continua o frecuente. Es posible que suceda el daño alguna vez.</t>
  </si>
  <si>
    <t>MEJORABLE (M)</t>
  </si>
  <si>
    <t>Se han detectado factores de riiesgo de menor importancia. La eficacia del conjunto de medidas preventivas existentes respecto al riesgo no se ve reducida de forma apreciable.</t>
  </si>
  <si>
    <t>EXPORADICA (EE)</t>
  </si>
  <si>
    <t>Irregularmente.</t>
  </si>
  <si>
    <t>BAJA (B)</t>
  </si>
  <si>
    <t>4-2</t>
  </si>
  <si>
    <t>Situacion mejorable con exposicion ocacional o esporadica. No es esperable que se materialice el riesgo, aunque pueda ser concebible.</t>
  </si>
  <si>
    <t>ACEPTABLE (B)</t>
  </si>
  <si>
    <t>No se ha detectado anomalia destacable alguna. El riesgo esta controlado. No se valora.</t>
  </si>
  <si>
    <t>NIVEL DE CONSECUENCIA</t>
  </si>
  <si>
    <t>NIVEL DE PROBABILIDAD</t>
  </si>
  <si>
    <t>NIVEL DE RIESGO (NP x NC)</t>
  </si>
  <si>
    <t>Nivel de Consecuencia</t>
  </si>
  <si>
    <t>NIVEL DE EXPOSICIÓN (NE)</t>
  </si>
  <si>
    <t>Daños personales</t>
  </si>
  <si>
    <t>Daños materiales</t>
  </si>
  <si>
    <t>MORTAL O CATASTROFICO (M)</t>
  </si>
  <si>
    <t>1 Muerto o mas</t>
  </si>
  <si>
    <t>Destruccion total del sistema (dificil renovarlo)</t>
  </si>
  <si>
    <t>MA-40</t>
  </si>
  <si>
    <t>MA-30</t>
  </si>
  <si>
    <t>A-20</t>
  </si>
  <si>
    <t>A-10</t>
  </si>
  <si>
    <t>MUY GRAVE (MG)</t>
  </si>
  <si>
    <t>Lesiones graves que pueden ser irreparables.</t>
  </si>
  <si>
    <t>Destruccion parcial del sistema (compleja y costosa la reparacion)</t>
  </si>
  <si>
    <t>MA-24</t>
  </si>
  <si>
    <t>A-18</t>
  </si>
  <si>
    <t>A-12</t>
  </si>
  <si>
    <t>M-6</t>
  </si>
  <si>
    <t>I
4000-2400</t>
  </si>
  <si>
    <t>I
2000-1200</t>
  </si>
  <si>
    <t>I
800-500</t>
  </si>
  <si>
    <t>II
400-200</t>
  </si>
  <si>
    <t>GRAVE (G)</t>
  </si>
  <si>
    <t>Lesiones con incapacidad laboral transitoria.</t>
  </si>
  <si>
    <t>Se requiere paro de procesos para efectuar la reparacion.</t>
  </si>
  <si>
    <t>M-8</t>
  </si>
  <si>
    <t>B-4</t>
  </si>
  <si>
    <t>B-2</t>
  </si>
  <si>
    <t>I
42400-1400</t>
  </si>
  <si>
    <t>I
1200-600</t>
  </si>
  <si>
    <t>II
480-360</t>
  </si>
  <si>
    <t>II
240                                                        III
                                                                120</t>
  </si>
  <si>
    <t>LEVE (L)</t>
  </si>
  <si>
    <t>Pequeñas lesiones que no requieren hospitalizacion</t>
  </si>
  <si>
    <t>Reparable sin necesidad de paro de procesos.</t>
  </si>
  <si>
    <t>I
1000-600</t>
  </si>
  <si>
    <t>II
500-250</t>
  </si>
  <si>
    <t>II
200-150</t>
  </si>
  <si>
    <t xml:space="preserve">III
100-50
</t>
  </si>
  <si>
    <t>II
400-240</t>
  </si>
  <si>
    <t xml:space="preserve">  II
200                            III
                                   100</t>
  </si>
  <si>
    <t>III
80-60</t>
  </si>
  <si>
    <t>III
40                             IV
                                  20</t>
  </si>
  <si>
    <t>NIVEL DE INTERVENCION</t>
  </si>
  <si>
    <t>NR</t>
  </si>
  <si>
    <t>SIGNIFICADO</t>
  </si>
  <si>
    <t>IV</t>
  </si>
  <si>
    <t>BAJO</t>
  </si>
  <si>
    <t>20</t>
  </si>
  <si>
    <t>No intervenir, salvo que un analisis mas preciso lo justifique.</t>
  </si>
  <si>
    <t>III</t>
  </si>
  <si>
    <t>MEDIO</t>
  </si>
  <si>
    <t>120-40</t>
  </si>
  <si>
    <t>Mejorar si es posible. Seria conveniente justificar la intervencion y su rentabilidad</t>
  </si>
  <si>
    <t>II</t>
  </si>
  <si>
    <t>500-150</t>
  </si>
  <si>
    <t>Corregir y adoptar medidas de control.</t>
  </si>
  <si>
    <t>I</t>
  </si>
  <si>
    <t>4000-600</t>
  </si>
  <si>
    <t>Situacion critica. Correccion urgente.</t>
  </si>
  <si>
    <t>VALORACION DEL RIESGO</t>
  </si>
  <si>
    <r>
      <rPr>
        <b/>
        <sz val="14"/>
        <color indexed="8"/>
        <rFont val="Arial"/>
        <family val="2"/>
      </rPr>
      <t>NIVEL DE DEFICIENCIA</t>
    </r>
    <r>
      <rPr>
        <b/>
        <sz val="12"/>
        <color indexed="8"/>
        <rFont val="Arial"/>
        <family val="2"/>
      </rPr>
      <t xml:space="preserve">
 </t>
    </r>
    <r>
      <rPr>
        <b/>
        <sz val="11"/>
        <color indexed="8"/>
        <rFont val="Arial"/>
        <family val="2"/>
      </rPr>
      <t>Muy Deficiente (MD)= 10
 Deficiente (D)= 6
  Mejorable (M)= 2
  Aceptable (A)= 0</t>
    </r>
  </si>
  <si>
    <t>NIVEL  DE EXPOSICIÓN
Continua (EC)= 4
Frecuente (EF)= 3
Ocacional (EO)=2
Esporadico (EE)= 1</t>
  </si>
  <si>
    <t>NIVEL DE CONSECUENCIA
Mortal o Catastrofico (M)=100
Muy Grave (MG)= 60
Grave (G)=25
Leve (L)=10</t>
  </si>
  <si>
    <t>NIVEL DE RIESGO</t>
  </si>
  <si>
    <t xml:space="preserve">NIVEL DE INTERVENCION
IV = "BAJO"
III = "MEDIO"
II = "ALTO"
I = "EXTREMADO" </t>
  </si>
  <si>
    <t>Inspección de extintores</t>
  </si>
  <si>
    <t>Se cioco un extintor mas en el area de grasas y pinturas</t>
  </si>
  <si>
    <t>Inspeccion de botiquin</t>
  </si>
  <si>
    <t>Se realizo lleno de los extintores con los faltantes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</si>
</sst>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color theme="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rgb="FFFFFF00"/>
        <bgColor auto="1"/>
      </patternFill>
    </fill>
    <fill>
      <gradientFill degree="45">
        <stop position="0">
          <color rgb="FFFFFF00"/>
        </stop>
        <stop position="1">
          <color rgb="FF00B050"/>
        </stop>
      </gradientFill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gradientFill degree="45">
        <stop position="0">
          <color theme="5" tint="-0.25098422193060094"/>
        </stop>
        <stop position="1">
          <color rgb="FFFFFF00"/>
        </stop>
      </gradientFill>
    </fill>
    <fill>
      <gradientFill degree="45">
        <stop position="0">
          <color rgb="FFC00000"/>
        </stop>
        <stop position="1">
          <color rgb="FFFFFF00"/>
        </stop>
      </gradientFill>
    </fill>
    <fill>
      <patternFill patternType="solid">
        <fgColor theme="4" tint="-0.249977111117893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4">
    <xf numFmtId="0" fontId="0" fillId="0" borderId="0" xfId="0"/>
    <xf numFmtId="0" fontId="3" fillId="0" borderId="0" xfId="1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1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7" borderId="1" xfId="1" applyFill="1" applyBorder="1" applyAlignment="1">
      <alignment horizontal="center" vertical="center"/>
    </xf>
    <xf numFmtId="0" fontId="2" fillId="0" borderId="0" xfId="1" applyAlignment="1">
      <alignment vertical="center" textRotation="90" wrapText="1"/>
    </xf>
    <xf numFmtId="49" fontId="2" fillId="0" borderId="1" xfId="1" applyNumberForma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49" fontId="2" fillId="8" borderId="9" xfId="1" applyNumberFormat="1" applyFill="1" applyBorder="1" applyAlignment="1">
      <alignment horizontal="center" vertical="center" wrapText="1"/>
    </xf>
    <xf numFmtId="49" fontId="2" fillId="4" borderId="10" xfId="1" applyNumberForma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49" fontId="2" fillId="8" borderId="15" xfId="1" applyNumberFormat="1" applyFill="1" applyBorder="1" applyAlignment="1">
      <alignment horizontal="center" vertical="center" wrapText="1"/>
    </xf>
    <xf numFmtId="49" fontId="2" fillId="4" borderId="15" xfId="1" applyNumberFormat="1" applyFill="1" applyBorder="1" applyAlignment="1">
      <alignment horizontal="center" vertical="center" wrapText="1"/>
    </xf>
    <xf numFmtId="49" fontId="2" fillId="9" borderId="1" xfId="1" applyNumberForma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49" fontId="2" fillId="3" borderId="13" xfId="1" applyNumberFormat="1" applyFill="1" applyBorder="1" applyAlignment="1">
      <alignment horizontal="center" vertical="center" wrapText="1"/>
    </xf>
    <xf numFmtId="49" fontId="2" fillId="10" borderId="19" xfId="1" applyNumberFormat="1" applyFill="1" applyBorder="1" applyAlignment="1">
      <alignment horizontal="left" vertical="top" wrapText="1"/>
    </xf>
    <xf numFmtId="0" fontId="2" fillId="11" borderId="0" xfId="1" applyFill="1"/>
    <xf numFmtId="0" fontId="2" fillId="5" borderId="1" xfId="1" applyFill="1" applyBorder="1" applyAlignment="1">
      <alignment horizontal="center" vertical="center"/>
    </xf>
    <xf numFmtId="49" fontId="2" fillId="6" borderId="1" xfId="1" applyNumberFormat="1" applyFill="1" applyBorder="1" applyAlignment="1">
      <alignment horizontal="center" vertical="center"/>
    </xf>
    <xf numFmtId="49" fontId="2" fillId="3" borderId="1" xfId="1" applyNumberFormat="1" applyFill="1" applyBorder="1" applyAlignment="1">
      <alignment horizontal="center" vertical="center"/>
    </xf>
    <xf numFmtId="49" fontId="2" fillId="4" borderId="1" xfId="1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12" borderId="12" xfId="1" applyNumberFormat="1" applyFill="1" applyBorder="1" applyAlignment="1">
      <alignment horizontal="center" vertical="center" wrapText="1"/>
    </xf>
    <xf numFmtId="49" fontId="2" fillId="12" borderId="1" xfId="1" applyNumberFormat="1" applyFill="1" applyBorder="1" applyAlignment="1">
      <alignment horizontal="center" vertical="center" wrapText="1"/>
    </xf>
    <xf numFmtId="49" fontId="2" fillId="12" borderId="10" xfId="1" applyNumberFormat="1" applyFill="1" applyBorder="1" applyAlignment="1">
      <alignment horizontal="center" vertical="center" wrapText="1"/>
    </xf>
    <xf numFmtId="49" fontId="2" fillId="12" borderId="11" xfId="1" applyNumberFormat="1" applyFill="1" applyBorder="1" applyAlignment="1">
      <alignment horizontal="center" vertical="center" wrapText="1"/>
    </xf>
    <xf numFmtId="49" fontId="2" fillId="12" borderId="1" xfId="1" applyNumberFormat="1" applyFill="1" applyBorder="1" applyAlignment="1">
      <alignment horizontal="center" vertical="center"/>
    </xf>
    <xf numFmtId="49" fontId="10" fillId="13" borderId="18" xfId="1" applyNumberFormat="1" applyFont="1" applyFill="1" applyBorder="1" applyAlignment="1">
      <alignment horizontal="left" vertical="top" wrapText="1"/>
    </xf>
    <xf numFmtId="49" fontId="10" fillId="14" borderId="17" xfId="1" applyNumberFormat="1" applyFont="1" applyFill="1" applyBorder="1" applyAlignment="1">
      <alignment horizontal="left" vertical="top" wrapText="1"/>
    </xf>
    <xf numFmtId="0" fontId="17" fillId="0" borderId="8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2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 wrapText="1"/>
    </xf>
    <xf numFmtId="0" fontId="22" fillId="0" borderId="0" xfId="0" applyFont="1"/>
    <xf numFmtId="0" fontId="23" fillId="11" borderId="0" xfId="0" applyFont="1" applyFill="1" applyAlignment="1">
      <alignment horizontal="justify" vertical="center" wrapText="1"/>
    </xf>
    <xf numFmtId="0" fontId="23" fillId="11" borderId="0" xfId="0" applyFont="1" applyFill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16" borderId="1" xfId="0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left" vertical="center"/>
    </xf>
    <xf numFmtId="0" fontId="1" fillId="0" borderId="0" xfId="0" applyFont="1"/>
    <xf numFmtId="0" fontId="38" fillId="0" borderId="0" xfId="0" applyFont="1"/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33" xfId="0" applyFont="1" applyBorder="1" applyAlignment="1">
      <alignment horizontal="center" wrapText="1"/>
    </xf>
    <xf numFmtId="0" fontId="33" fillId="0" borderId="33" xfId="0" applyFont="1" applyBorder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26" fillId="17" borderId="1" xfId="1" applyFont="1" applyFill="1" applyBorder="1" applyAlignment="1">
      <alignment horizontal="center" vertical="center"/>
    </xf>
    <xf numFmtId="0" fontId="26" fillId="17" borderId="8" xfId="1" applyFont="1" applyFill="1" applyBorder="1" applyAlignment="1">
      <alignment horizontal="center" vertical="center"/>
    </xf>
    <xf numFmtId="17" fontId="11" fillId="18" borderId="5" xfId="1" applyNumberFormat="1" applyFont="1" applyFill="1" applyBorder="1" applyAlignment="1">
      <alignment horizontal="center" vertical="center"/>
    </xf>
    <xf numFmtId="0" fontId="11" fillId="18" borderId="5" xfId="1" applyFont="1" applyFill="1" applyBorder="1" applyAlignment="1">
      <alignment horizontal="center" vertical="center"/>
    </xf>
    <xf numFmtId="0" fontId="11" fillId="18" borderId="24" xfId="1" applyFont="1" applyFill="1" applyBorder="1" applyAlignment="1">
      <alignment horizontal="center" vertical="center"/>
    </xf>
    <xf numFmtId="0" fontId="7" fillId="18" borderId="5" xfId="1" applyFont="1" applyFill="1" applyBorder="1" applyAlignment="1">
      <alignment horizontal="center" vertical="center"/>
    </xf>
    <xf numFmtId="0" fontId="7" fillId="18" borderId="24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24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7" fillId="5" borderId="22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/>
    </xf>
    <xf numFmtId="0" fontId="2" fillId="0" borderId="2" xfId="1" applyBorder="1" applyAlignment="1">
      <alignment horizontal="left" vertical="center" wrapText="1"/>
    </xf>
    <xf numFmtId="0" fontId="2" fillId="0" borderId="4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2" fillId="0" borderId="2" xfId="1" applyBorder="1" applyAlignment="1">
      <alignment horizontal="left" wrapText="1"/>
    </xf>
    <xf numFmtId="0" fontId="2" fillId="0" borderId="4" xfId="1" applyBorder="1" applyAlignment="1">
      <alignment horizontal="left" wrapText="1"/>
    </xf>
    <xf numFmtId="0" fontId="2" fillId="0" borderId="3" xfId="1" applyBorder="1" applyAlignment="1">
      <alignment horizontal="left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textRotation="90" wrapText="1"/>
    </xf>
    <xf numFmtId="0" fontId="8" fillId="5" borderId="7" xfId="1" applyFont="1" applyFill="1" applyBorder="1" applyAlignment="1">
      <alignment horizontal="center" vertical="center" textRotation="90" wrapText="1"/>
    </xf>
    <xf numFmtId="0" fontId="8" fillId="5" borderId="8" xfId="1" applyFont="1" applyFill="1" applyBorder="1" applyAlignment="1">
      <alignment horizontal="center" vertical="center" textRotation="90" wrapText="1"/>
    </xf>
    <xf numFmtId="0" fontId="8" fillId="5" borderId="1" xfId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3" xfId="1" applyBorder="1" applyAlignment="1">
      <alignment horizontal="center"/>
    </xf>
    <xf numFmtId="0" fontId="3" fillId="11" borderId="23" xfId="2" applyFont="1" applyFill="1" applyBorder="1" applyAlignment="1">
      <alignment horizontal="center" vertical="center" wrapText="1"/>
    </xf>
    <xf numFmtId="0" fontId="3" fillId="11" borderId="5" xfId="2" applyFont="1" applyFill="1" applyBorder="1" applyAlignment="1">
      <alignment horizontal="center" vertical="center" wrapText="1"/>
    </xf>
    <xf numFmtId="0" fontId="3" fillId="11" borderId="24" xfId="2" applyFont="1" applyFill="1" applyBorder="1" applyAlignment="1">
      <alignment horizontal="center" vertical="center" wrapText="1"/>
    </xf>
    <xf numFmtId="0" fontId="16" fillId="11" borderId="23" xfId="1" applyFont="1" applyFill="1" applyBorder="1" applyAlignment="1">
      <alignment horizontal="center" vertical="center" wrapText="1"/>
    </xf>
    <xf numFmtId="0" fontId="16" fillId="11" borderId="24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Panorama de Riesgos - Formaplac" xfId="2" xr:uid="{00000000-0005-0000-0000-000002000000}"/>
  </cellStyles>
  <dxfs count="17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EA6A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ESTADO DE INSPECCIONES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INFORME!$A$3:$B$3</c:f>
              <c:strCache>
                <c:ptCount val="2"/>
                <c:pt idx="0">
                  <c:v>INSPECCIONES ABIERTAS</c:v>
                </c:pt>
                <c:pt idx="1">
                  <c:v>INSPECCIONES CERRADAS</c:v>
                </c:pt>
              </c:strCache>
            </c:strRef>
          </c:cat>
          <c:val>
            <c:numRef>
              <c:f>INFORME!$A$4:$B$4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5-45D2-AFA9-80C139F65EA6}"/>
            </c:ext>
          </c:extLst>
        </c:ser>
        <c:ser>
          <c:idx val="1"/>
          <c:order val="1"/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INFORME!$A$3:$B$3</c:f>
              <c:strCache>
                <c:ptCount val="2"/>
                <c:pt idx="0">
                  <c:v>INSPECCIONES ABIERTAS</c:v>
                </c:pt>
                <c:pt idx="1">
                  <c:v>INSPECCIONES CERRADAS</c:v>
                </c:pt>
              </c:strCache>
            </c:strRef>
          </c:cat>
          <c:val>
            <c:numRef>
              <c:f>INFORME!$A$5:$B$5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48E5-45D2-AFA9-80C139F65E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79882752"/>
        <c:axId val="79663040"/>
      </c:barChart>
      <c:catAx>
        <c:axId val="798827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9663040"/>
        <c:crosses val="autoZero"/>
        <c:auto val="1"/>
        <c:lblAlgn val="ctr"/>
        <c:lblOffset val="100"/>
        <c:noMultiLvlLbl val="0"/>
      </c:catAx>
      <c:valAx>
        <c:axId val="796630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988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GESTION DE INSPECCIONES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7777825642050672E-2"/>
          <c:y val="0.15523135275746316"/>
          <c:w val="0.93888888888888888"/>
          <c:h val="0.71818642461358995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INFORME!$D$3:$F$3</c:f>
              <c:strCache>
                <c:ptCount val="3"/>
                <c:pt idx="0">
                  <c:v>EFICIENTE</c:v>
                </c:pt>
                <c:pt idx="1">
                  <c:v>EFICAZ</c:v>
                </c:pt>
                <c:pt idx="2">
                  <c:v>INEFICIENTE</c:v>
                </c:pt>
              </c:strCache>
            </c:strRef>
          </c:cat>
          <c:val>
            <c:numRef>
              <c:f>INFORME!$D$4:$F$4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2EB-8BC8-1501B070ED89}"/>
            </c:ext>
          </c:extLst>
        </c:ser>
        <c:ser>
          <c:idx val="1"/>
          <c:order val="1"/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INFORME!$D$3:$F$3</c:f>
              <c:strCache>
                <c:ptCount val="3"/>
                <c:pt idx="0">
                  <c:v>EFICIENTE</c:v>
                </c:pt>
                <c:pt idx="1">
                  <c:v>EFICAZ</c:v>
                </c:pt>
                <c:pt idx="2">
                  <c:v>INEFICIENTE</c:v>
                </c:pt>
              </c:strCache>
            </c:strRef>
          </c:cat>
          <c:val>
            <c:numRef>
              <c:f>INFORME!$D$5:$F$5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38D-42EB-8BC8-1501B070ED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79883776"/>
        <c:axId val="79664768"/>
      </c:barChart>
      <c:catAx>
        <c:axId val="798837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9664768"/>
        <c:crosses val="autoZero"/>
        <c:auto val="1"/>
        <c:lblAlgn val="ctr"/>
        <c:lblOffset val="100"/>
        <c:noMultiLvlLbl val="0"/>
      </c:catAx>
      <c:valAx>
        <c:axId val="79664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988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GESTION DE INSPECCIONES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7777825642050672E-2"/>
          <c:y val="0.15523135275746316"/>
          <c:w val="0.93888888888888888"/>
          <c:h val="0.71818642461358995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INFORME!$H$3:$J$3</c:f>
              <c:strCache>
                <c:ptCount val="3"/>
                <c:pt idx="0">
                  <c:v>EFICIENTE</c:v>
                </c:pt>
                <c:pt idx="1">
                  <c:v>EFICAZ</c:v>
                </c:pt>
                <c:pt idx="2">
                  <c:v>INEFICIENTE</c:v>
                </c:pt>
              </c:strCache>
            </c:strRef>
          </c:cat>
          <c:val>
            <c:numRef>
              <c:f>INFORME!$H$4:$J$4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2-49AE-A553-5B4796AC5F2C}"/>
            </c:ext>
          </c:extLst>
        </c:ser>
        <c:ser>
          <c:idx val="1"/>
          <c:order val="1"/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INFORME!$H$3:$J$3</c:f>
              <c:strCache>
                <c:ptCount val="3"/>
                <c:pt idx="0">
                  <c:v>EFICIENTE</c:v>
                </c:pt>
                <c:pt idx="1">
                  <c:v>EFICAZ</c:v>
                </c:pt>
                <c:pt idx="2">
                  <c:v>INEFICIENTE</c:v>
                </c:pt>
              </c:strCache>
            </c:strRef>
          </c:cat>
          <c:val>
            <c:numRef>
              <c:f>INFORME!$H$5:$J$5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5E2-49AE-A553-5B4796AC5F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34775296"/>
        <c:axId val="79666496"/>
      </c:barChart>
      <c:catAx>
        <c:axId val="1347752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79666496"/>
        <c:crosses val="autoZero"/>
        <c:auto val="1"/>
        <c:lblAlgn val="ctr"/>
        <c:lblOffset val="100"/>
        <c:noMultiLvlLbl val="0"/>
      </c:catAx>
      <c:valAx>
        <c:axId val="796664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477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14</xdr:row>
      <xdr:rowOff>90487</xdr:rowOff>
    </xdr:to>
    <xdr:sp macro="" textlink="">
      <xdr:nvSpPr>
        <xdr:cNvPr id="1027" name="AutoShape 3" descr="blob:https://web.whatsapp.com/6447cf25-cad6-4368-851b-dfd179d5953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2783800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35</xdr:row>
      <xdr:rowOff>50799</xdr:rowOff>
    </xdr:to>
    <xdr:sp macro="" textlink="">
      <xdr:nvSpPr>
        <xdr:cNvPr id="1031" name="AutoShape 7" descr="blob:https://web.whatsapp.com/db1bc174-8d82-4944-bb15-ab8a74f770c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22783800" y="777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35</xdr:row>
      <xdr:rowOff>50799</xdr:rowOff>
    </xdr:to>
    <xdr:sp macro="" textlink="">
      <xdr:nvSpPr>
        <xdr:cNvPr id="1032" name="AutoShape 8" descr="blob:https://web.whatsapp.com/51cd7834-4169-4fb5-af71-fa52d308fdb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2783800" y="89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69" name="AutoShape 7" descr="blob:https://web.whatsapp.com/db1bc174-8d82-4944-bb15-ab8a74f770c6">
          <a:extLst>
            <a:ext uri="{FF2B5EF4-FFF2-40B4-BE49-F238E27FC236}">
              <a16:creationId xmlns:a16="http://schemas.microsoft.com/office/drawing/2014/main" id="{BFC709E2-7CFF-4CA3-AEEB-8F6F7044AFA5}"/>
            </a:ext>
          </a:extLst>
        </xdr:cNvPr>
        <xdr:cNvSpPr>
          <a:spLocks noChangeAspect="1" noChangeArrowheads="1"/>
        </xdr:cNvSpPr>
      </xdr:nvSpPr>
      <xdr:spPr bwMode="auto">
        <a:xfrm>
          <a:off x="22821900" y="6080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70" name="AutoShape 8" descr="blob:https://web.whatsapp.com/51cd7834-4169-4fb5-af71-fa52d308fdb0">
          <a:extLst>
            <a:ext uri="{FF2B5EF4-FFF2-40B4-BE49-F238E27FC236}">
              <a16:creationId xmlns:a16="http://schemas.microsoft.com/office/drawing/2014/main" id="{96A73309-FF86-4F1B-A9B4-81F39725D69A}"/>
            </a:ext>
          </a:extLst>
        </xdr:cNvPr>
        <xdr:cNvSpPr>
          <a:spLocks noChangeAspect="1" noChangeArrowheads="1"/>
        </xdr:cNvSpPr>
      </xdr:nvSpPr>
      <xdr:spPr bwMode="auto">
        <a:xfrm>
          <a:off x="22821900" y="6303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381001</xdr:colOff>
      <xdr:row>0</xdr:row>
      <xdr:rowOff>0</xdr:rowOff>
    </xdr:from>
    <xdr:to>
      <xdr:col>1</xdr:col>
      <xdr:colOff>2381251</xdr:colOff>
      <xdr:row>3</xdr:row>
      <xdr:rowOff>144236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9DE73C-2569-5581-4BFF-D50A2C253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0"/>
          <a:ext cx="2000250" cy="153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133349</xdr:rowOff>
    </xdr:from>
    <xdr:to>
      <xdr:col>4</xdr:col>
      <xdr:colOff>0</xdr:colOff>
      <xdr:row>26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214313</xdr:colOff>
      <xdr:row>9</xdr:row>
      <xdr:rowOff>104774</xdr:rowOff>
    </xdr:from>
    <xdr:to>
      <xdr:col>9</xdr:col>
      <xdr:colOff>133350</xdr:colOff>
      <xdr:row>26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9</xdr:row>
      <xdr:rowOff>114300</xdr:rowOff>
    </xdr:from>
    <xdr:to>
      <xdr:col>14</xdr:col>
      <xdr:colOff>547687</xdr:colOff>
      <xdr:row>26</xdr:row>
      <xdr:rowOff>114301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7"/>
  <sheetViews>
    <sheetView showGridLines="0" tabSelected="1" zoomScaleNormal="100" zoomScaleSheetLayoutView="40" workbookViewId="0">
      <selection activeCell="T4" sqref="T4"/>
    </sheetView>
  </sheetViews>
  <sheetFormatPr baseColWidth="10" defaultColWidth="11.42578125" defaultRowHeight="15" x14ac:dyDescent="0.25"/>
  <cols>
    <col min="1" max="1" width="9" customWidth="1"/>
    <col min="2" max="2" width="54.28515625" customWidth="1"/>
    <col min="3" max="3" width="19.42578125" customWidth="1"/>
    <col min="4" max="5" width="27.28515625" customWidth="1"/>
    <col min="6" max="6" width="36.85546875" customWidth="1"/>
    <col min="7" max="7" width="49.42578125" customWidth="1"/>
    <col min="8" max="8" width="20.42578125" customWidth="1"/>
    <col min="9" max="9" width="37.28515625" customWidth="1"/>
    <col min="10" max="10" width="27.5703125" customWidth="1"/>
    <col min="11" max="11" width="20.42578125" customWidth="1"/>
    <col min="12" max="12" width="14.42578125" customWidth="1"/>
    <col min="13" max="13" width="59.140625" customWidth="1"/>
    <col min="14" max="15" width="15.85546875" customWidth="1"/>
    <col min="16" max="16" width="24.140625" customWidth="1"/>
    <col min="17" max="17" width="13.42578125" customWidth="1"/>
    <col min="18" max="18" width="17" customWidth="1"/>
    <col min="19" max="19" width="18.140625" customWidth="1"/>
    <col min="21" max="21" width="20.140625" customWidth="1"/>
    <col min="31" max="31" width="45.140625" customWidth="1"/>
    <col min="36" max="36" width="19.85546875" customWidth="1"/>
    <col min="37" max="37" width="81.42578125" customWidth="1"/>
    <col min="38" max="38" width="11.42578125" customWidth="1"/>
  </cols>
  <sheetData>
    <row r="1" spans="1:39" ht="32.25" customHeight="1" thickBot="1" x14ac:dyDescent="0.3">
      <c r="A1" s="89"/>
      <c r="B1" s="90"/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75" t="s">
        <v>1</v>
      </c>
      <c r="S1" s="76"/>
      <c r="T1" s="69" t="s">
        <v>2</v>
      </c>
      <c r="U1" s="69"/>
      <c r="V1" s="69"/>
      <c r="W1" s="69" t="s">
        <v>3</v>
      </c>
      <c r="X1" s="69"/>
      <c r="Y1" s="69" t="s">
        <v>4</v>
      </c>
      <c r="Z1" s="69" t="s">
        <v>5</v>
      </c>
      <c r="AA1" s="69"/>
      <c r="AD1" s="69"/>
      <c r="AE1" s="70" t="s">
        <v>6</v>
      </c>
      <c r="AF1" s="71"/>
      <c r="AG1" s="71"/>
      <c r="AH1" s="71"/>
    </row>
    <row r="2" spans="1:39" ht="30" customHeight="1" thickBot="1" x14ac:dyDescent="0.3">
      <c r="A2" s="91"/>
      <c r="B2" s="92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5" t="s">
        <v>7</v>
      </c>
      <c r="S2" s="76"/>
      <c r="T2" s="69" t="s">
        <v>8</v>
      </c>
      <c r="U2" s="69"/>
      <c r="V2" s="69"/>
      <c r="W2" s="69" t="s">
        <v>9</v>
      </c>
      <c r="X2" s="69"/>
      <c r="Y2" s="69" t="s">
        <v>10</v>
      </c>
      <c r="Z2" s="69" t="s">
        <v>11</v>
      </c>
      <c r="AA2" s="69"/>
      <c r="AD2" s="69"/>
      <c r="AE2" s="70" t="s">
        <v>12</v>
      </c>
      <c r="AF2" s="68" t="s">
        <v>13</v>
      </c>
      <c r="AG2" s="71"/>
      <c r="AH2" s="71"/>
    </row>
    <row r="3" spans="1:39" ht="47.25" customHeight="1" thickBot="1" x14ac:dyDescent="0.3">
      <c r="A3" s="93"/>
      <c r="B3" s="94"/>
      <c r="C3" s="77" t="s">
        <v>14</v>
      </c>
      <c r="D3" s="77"/>
      <c r="E3" s="77"/>
      <c r="F3" s="81" t="s">
        <v>15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78" t="s">
        <v>16</v>
      </c>
      <c r="S3" s="79"/>
      <c r="T3" s="69"/>
      <c r="U3" s="69"/>
      <c r="V3" s="69"/>
      <c r="W3" s="69" t="s">
        <v>17</v>
      </c>
      <c r="X3" s="69"/>
      <c r="Y3" s="69"/>
      <c r="Z3" s="69" t="s">
        <v>18</v>
      </c>
      <c r="AA3" s="69"/>
      <c r="AD3" s="69"/>
      <c r="AE3" s="70" t="s">
        <v>19</v>
      </c>
      <c r="AF3" s="68" t="s">
        <v>20</v>
      </c>
      <c r="AG3" s="71"/>
      <c r="AH3" s="71"/>
    </row>
    <row r="4" spans="1:39" ht="20.25" x14ac:dyDescent="0.25">
      <c r="A4" s="82" t="s">
        <v>21</v>
      </c>
      <c r="B4" s="82"/>
      <c r="C4" s="87"/>
      <c r="D4" s="87"/>
      <c r="E4" s="87"/>
      <c r="F4" s="88"/>
      <c r="G4" s="83" t="s">
        <v>22</v>
      </c>
      <c r="H4" s="83"/>
      <c r="I4" s="84">
        <v>44958</v>
      </c>
      <c r="J4" s="85"/>
      <c r="K4" s="85"/>
      <c r="L4" s="86"/>
      <c r="M4" s="1"/>
      <c r="U4" s="69"/>
      <c r="V4" s="69"/>
      <c r="W4" s="69"/>
      <c r="X4" s="69"/>
      <c r="Y4" s="69"/>
      <c r="Z4" s="69" t="s">
        <v>23</v>
      </c>
      <c r="AA4" s="69"/>
      <c r="AD4" s="69"/>
      <c r="AE4" s="70" t="s">
        <v>24</v>
      </c>
      <c r="AF4" s="72"/>
      <c r="AG4" s="72"/>
      <c r="AH4" s="72"/>
      <c r="AI4" s="47"/>
      <c r="AJ4" s="47"/>
      <c r="AK4" s="47"/>
      <c r="AL4" s="47"/>
      <c r="AM4" s="47"/>
    </row>
    <row r="5" spans="1:39" ht="65.25" customHeight="1" x14ac:dyDescent="0.25">
      <c r="A5" s="55" t="s">
        <v>25</v>
      </c>
      <c r="B5" s="56" t="s">
        <v>26</v>
      </c>
      <c r="C5" s="57" t="s">
        <v>27</v>
      </c>
      <c r="D5" s="58" t="s">
        <v>28</v>
      </c>
      <c r="E5" s="59" t="s">
        <v>29</v>
      </c>
      <c r="F5" s="59" t="s">
        <v>30</v>
      </c>
      <c r="G5" s="58" t="s">
        <v>31</v>
      </c>
      <c r="H5" s="58" t="s">
        <v>32</v>
      </c>
      <c r="I5" s="58" t="s">
        <v>33</v>
      </c>
      <c r="J5" s="58" t="s">
        <v>34</v>
      </c>
      <c r="K5" s="58" t="s">
        <v>35</v>
      </c>
      <c r="L5" s="58" t="s">
        <v>36</v>
      </c>
      <c r="M5" s="58" t="s">
        <v>37</v>
      </c>
      <c r="N5" s="60" t="s">
        <v>38</v>
      </c>
      <c r="O5" s="58" t="s">
        <v>39</v>
      </c>
      <c r="P5" s="58" t="s">
        <v>40</v>
      </c>
      <c r="Q5" s="5" t="s">
        <v>41</v>
      </c>
      <c r="R5" s="5" t="s">
        <v>42</v>
      </c>
      <c r="S5" s="5" t="s">
        <v>43</v>
      </c>
      <c r="T5" s="47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47"/>
      <c r="AJ5" s="47"/>
      <c r="AK5" s="47"/>
      <c r="AL5" s="47"/>
      <c r="AM5" s="47"/>
    </row>
    <row r="6" spans="1:39" x14ac:dyDescent="0.25">
      <c r="A6" s="6">
        <v>1</v>
      </c>
      <c r="B6" s="45" t="s">
        <v>12</v>
      </c>
      <c r="C6" s="46">
        <v>45418</v>
      </c>
      <c r="D6" s="43" t="s">
        <v>8</v>
      </c>
      <c r="E6" s="44" t="s">
        <v>44</v>
      </c>
      <c r="F6" s="44" t="s">
        <v>45</v>
      </c>
      <c r="G6" s="44" t="s">
        <v>46</v>
      </c>
      <c r="H6" s="6" t="s">
        <v>4</v>
      </c>
      <c r="I6" s="6" t="s">
        <v>5</v>
      </c>
      <c r="J6" s="6" t="s">
        <v>44</v>
      </c>
      <c r="K6" s="2">
        <v>45324</v>
      </c>
      <c r="L6" s="2">
        <v>45324</v>
      </c>
      <c r="M6" s="43" t="e" vm="1">
        <v>#VALUE!</v>
      </c>
      <c r="N6" s="6" t="s">
        <v>13</v>
      </c>
      <c r="O6" s="6">
        <v>0</v>
      </c>
      <c r="P6" s="6" t="str">
        <f>IF(O6&lt;(K6-L6),"EFICIENTE",IF(O6=(K6-L6),"EFICAZ","INEFICIENTE"))</f>
        <v>EFICAZ</v>
      </c>
      <c r="Q6" s="67" t="str">
        <f>IF(P6="EFICAZ","X"," ")</f>
        <v>X</v>
      </c>
      <c r="R6" s="32" t="str">
        <f>IF(P6="EFICIENTE","X"," ")</f>
        <v xml:space="preserve"> </v>
      </c>
      <c r="S6" s="32" t="str">
        <f>IF(P6="INEFICiENTE","X"," ")</f>
        <v xml:space="preserve"> </v>
      </c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F6" s="47"/>
      <c r="AG6" s="47"/>
      <c r="AH6" s="47"/>
      <c r="AI6" s="47"/>
      <c r="AJ6" s="47"/>
      <c r="AK6" s="47"/>
      <c r="AL6" s="47"/>
      <c r="AM6" s="47"/>
    </row>
    <row r="7" spans="1:39" x14ac:dyDescent="0.25">
      <c r="A7" s="6">
        <v>2</v>
      </c>
      <c r="B7" s="45" t="s">
        <v>12</v>
      </c>
      <c r="C7" s="46">
        <v>45449</v>
      </c>
      <c r="D7" s="43" t="s">
        <v>8</v>
      </c>
      <c r="E7" s="44" t="s">
        <v>44</v>
      </c>
      <c r="F7" s="44" t="s">
        <v>47</v>
      </c>
      <c r="G7" s="73" t="s">
        <v>48</v>
      </c>
      <c r="H7" s="6" t="s">
        <v>10</v>
      </c>
      <c r="I7" s="6" t="s">
        <v>11</v>
      </c>
      <c r="J7" s="6" t="s">
        <v>47</v>
      </c>
      <c r="K7" s="2">
        <v>45327</v>
      </c>
      <c r="L7" s="2">
        <v>45327</v>
      </c>
      <c r="M7" s="6" t="e" vm="2">
        <v>#VALUE!</v>
      </c>
      <c r="N7" s="6" t="s">
        <v>13</v>
      </c>
      <c r="O7" s="6">
        <f>(L7-K7)</f>
        <v>0</v>
      </c>
      <c r="P7" s="6" t="str">
        <f t="shared" ref="P7:P70" si="0">IF(O7&lt;(K7-L7),"EFICIENTE",IF(O7=(K7-L7),"EFICAZ","INEFICIENTE"))</f>
        <v>EFICAZ</v>
      </c>
      <c r="Q7" s="67" t="str">
        <f t="shared" ref="Q7:Q70" si="1">IF(P7="EFICAZ","X"," ")</f>
        <v>X</v>
      </c>
      <c r="R7" s="32" t="str">
        <f t="shared" ref="R7:R70" si="2">IF(P7="EFICIENTE","X"," ")</f>
        <v xml:space="preserve"> </v>
      </c>
      <c r="S7" s="32" t="str">
        <f t="shared" ref="S7:S70" si="3">IF(P7="INEFICiENTE","X"," ")</f>
        <v xml:space="preserve"> </v>
      </c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39" x14ac:dyDescent="0.25">
      <c r="A8" s="6">
        <v>3</v>
      </c>
      <c r="B8" s="45"/>
      <c r="C8" s="46"/>
      <c r="D8" s="43"/>
      <c r="E8" s="44"/>
      <c r="F8" s="44"/>
      <c r="G8" s="73"/>
      <c r="H8" s="6"/>
      <c r="I8" s="6"/>
      <c r="J8" s="43"/>
      <c r="K8" s="52"/>
      <c r="L8" s="52"/>
      <c r="M8" s="6"/>
      <c r="N8" s="6"/>
      <c r="O8" s="6">
        <v>0</v>
      </c>
      <c r="P8" s="6" t="str">
        <f t="shared" si="0"/>
        <v>EFICAZ</v>
      </c>
      <c r="Q8" s="67" t="str">
        <f t="shared" si="1"/>
        <v>X</v>
      </c>
      <c r="R8" s="32" t="str">
        <f t="shared" si="2"/>
        <v xml:space="preserve"> </v>
      </c>
      <c r="S8" s="32" t="str">
        <f t="shared" si="3"/>
        <v xml:space="preserve"> </v>
      </c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x14ac:dyDescent="0.25">
      <c r="A9" s="6">
        <v>4</v>
      </c>
      <c r="B9" s="45"/>
      <c r="C9" s="46"/>
      <c r="D9" s="43"/>
      <c r="E9" s="44"/>
      <c r="F9" s="44"/>
      <c r="G9" s="44"/>
      <c r="H9" s="6"/>
      <c r="I9" s="6"/>
      <c r="J9" s="43"/>
      <c r="K9" s="2"/>
      <c r="L9" s="2"/>
      <c r="M9" s="6"/>
      <c r="N9" s="74"/>
      <c r="O9" s="6">
        <f t="shared" ref="O9:O70" si="4">(L9-K9)</f>
        <v>0</v>
      </c>
      <c r="P9" s="6" t="str">
        <f t="shared" si="0"/>
        <v>EFICAZ</v>
      </c>
      <c r="Q9" s="67" t="str">
        <f t="shared" si="1"/>
        <v>X</v>
      </c>
      <c r="R9" s="32" t="str">
        <f t="shared" si="2"/>
        <v xml:space="preserve"> </v>
      </c>
      <c r="S9" s="32" t="str">
        <f t="shared" si="3"/>
        <v xml:space="preserve"> </v>
      </c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  <row r="10" spans="1:39" x14ac:dyDescent="0.25">
      <c r="A10" s="6">
        <v>5</v>
      </c>
      <c r="B10" s="45"/>
      <c r="C10" s="46"/>
      <c r="D10" s="43"/>
      <c r="E10" s="44"/>
      <c r="F10" s="44"/>
      <c r="G10" s="61"/>
      <c r="H10" s="6"/>
      <c r="I10" s="6"/>
      <c r="J10" s="6"/>
      <c r="K10" s="2"/>
      <c r="L10" s="2"/>
      <c r="M10" s="6"/>
      <c r="N10" s="6"/>
      <c r="O10" s="6">
        <f t="shared" si="4"/>
        <v>0</v>
      </c>
      <c r="P10" s="6" t="str">
        <f t="shared" si="0"/>
        <v>EFICAZ</v>
      </c>
      <c r="Q10" s="67" t="str">
        <f t="shared" si="1"/>
        <v>X</v>
      </c>
      <c r="R10" s="32" t="str">
        <f t="shared" si="2"/>
        <v xml:space="preserve"> </v>
      </c>
      <c r="S10" s="32" t="str">
        <f t="shared" si="3"/>
        <v xml:space="preserve"> 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x14ac:dyDescent="0.25">
      <c r="A11" s="6">
        <v>6</v>
      </c>
      <c r="B11" s="45"/>
      <c r="C11" s="46"/>
      <c r="D11" s="43"/>
      <c r="E11" s="44"/>
      <c r="F11" s="44"/>
      <c r="G11" s="61"/>
      <c r="H11" s="6"/>
      <c r="I11" s="6"/>
      <c r="J11" s="43"/>
      <c r="K11" s="2"/>
      <c r="L11" s="2"/>
      <c r="M11" s="6"/>
      <c r="N11" s="6"/>
      <c r="O11" s="6">
        <f t="shared" si="4"/>
        <v>0</v>
      </c>
      <c r="P11" s="6" t="str">
        <f t="shared" si="0"/>
        <v>EFICAZ</v>
      </c>
      <c r="Q11" s="67" t="str">
        <f t="shared" si="1"/>
        <v>X</v>
      </c>
      <c r="R11" s="32" t="str">
        <f t="shared" si="2"/>
        <v xml:space="preserve"> </v>
      </c>
      <c r="S11" s="32" t="str">
        <f t="shared" si="3"/>
        <v xml:space="preserve"> 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x14ac:dyDescent="0.25">
      <c r="A12" s="6">
        <v>7</v>
      </c>
      <c r="B12" s="45"/>
      <c r="C12" s="46"/>
      <c r="D12" s="43"/>
      <c r="E12" s="44"/>
      <c r="F12" s="44"/>
      <c r="G12" s="61"/>
      <c r="H12" s="6"/>
      <c r="I12" s="6"/>
      <c r="J12" s="43"/>
      <c r="K12" s="2"/>
      <c r="L12" s="2"/>
      <c r="M12" s="6"/>
      <c r="N12" s="6"/>
      <c r="O12" s="6">
        <f t="shared" si="4"/>
        <v>0</v>
      </c>
      <c r="P12" s="6" t="str">
        <f t="shared" si="0"/>
        <v>EFICAZ</v>
      </c>
      <c r="Q12" s="67" t="str">
        <f t="shared" si="1"/>
        <v>X</v>
      </c>
      <c r="R12" s="32" t="str">
        <f t="shared" si="2"/>
        <v xml:space="preserve"> </v>
      </c>
      <c r="S12" s="32" t="str">
        <f t="shared" si="3"/>
        <v xml:space="preserve"> 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x14ac:dyDescent="0.25">
      <c r="A13" s="6">
        <v>8</v>
      </c>
      <c r="B13" s="45"/>
      <c r="C13" s="46"/>
      <c r="D13" s="43"/>
      <c r="E13" s="44"/>
      <c r="F13" s="44"/>
      <c r="G13" s="61"/>
      <c r="H13" s="6"/>
      <c r="I13" s="6"/>
      <c r="J13" s="43"/>
      <c r="K13" s="2"/>
      <c r="L13" s="2"/>
      <c r="M13" s="6"/>
      <c r="N13" s="6"/>
      <c r="O13" s="6">
        <f t="shared" si="4"/>
        <v>0</v>
      </c>
      <c r="P13" s="6" t="str">
        <f t="shared" si="0"/>
        <v>EFICAZ</v>
      </c>
      <c r="Q13" s="67" t="str">
        <f t="shared" si="1"/>
        <v>X</v>
      </c>
      <c r="R13" s="32" t="str">
        <f t="shared" si="2"/>
        <v xml:space="preserve"> </v>
      </c>
      <c r="S13" s="32" t="str">
        <f t="shared" si="3"/>
        <v xml:space="preserve"> 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</row>
    <row r="14" spans="1:39" ht="16.5" x14ac:dyDescent="0.25">
      <c r="A14" s="6">
        <v>9</v>
      </c>
      <c r="B14" s="45"/>
      <c r="C14" s="46"/>
      <c r="D14" s="43"/>
      <c r="E14" s="44"/>
      <c r="F14" s="44"/>
      <c r="G14" s="62"/>
      <c r="H14" s="6"/>
      <c r="I14" s="50"/>
      <c r="J14" s="6"/>
      <c r="K14" s="2"/>
      <c r="L14" s="2"/>
      <c r="M14" s="6"/>
      <c r="N14" s="6"/>
      <c r="O14" s="6">
        <f t="shared" si="4"/>
        <v>0</v>
      </c>
      <c r="P14" s="6" t="str">
        <f t="shared" si="0"/>
        <v>EFICAZ</v>
      </c>
      <c r="Q14" s="67" t="str">
        <f t="shared" si="1"/>
        <v>X</v>
      </c>
      <c r="R14" s="32" t="str">
        <f t="shared" si="2"/>
        <v xml:space="preserve"> </v>
      </c>
      <c r="S14" s="32" t="str">
        <f t="shared" si="3"/>
        <v xml:space="preserve"> 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8"/>
      <c r="AL14" s="47"/>
      <c r="AM14" s="47"/>
    </row>
    <row r="15" spans="1:39" ht="16.5" x14ac:dyDescent="0.25">
      <c r="A15" s="6">
        <v>10</v>
      </c>
      <c r="B15" s="45"/>
      <c r="C15" s="46"/>
      <c r="D15" s="43"/>
      <c r="E15" s="44"/>
      <c r="F15" s="44"/>
      <c r="G15" s="61"/>
      <c r="H15" s="6"/>
      <c r="I15" s="50"/>
      <c r="J15" s="6"/>
      <c r="K15" s="2"/>
      <c r="L15" s="2"/>
      <c r="M15" s="6"/>
      <c r="N15" s="6"/>
      <c r="O15" s="6">
        <f t="shared" si="4"/>
        <v>0</v>
      </c>
      <c r="P15" s="6" t="str">
        <f t="shared" si="0"/>
        <v>EFICAZ</v>
      </c>
      <c r="Q15" s="67" t="str">
        <f t="shared" si="1"/>
        <v>X</v>
      </c>
      <c r="R15" s="32" t="str">
        <f t="shared" si="2"/>
        <v xml:space="preserve"> </v>
      </c>
      <c r="S15" s="32" t="str">
        <f t="shared" si="3"/>
        <v xml:space="preserve"> 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8"/>
      <c r="AL15" s="47"/>
      <c r="AM15" s="47"/>
    </row>
    <row r="16" spans="1:39" ht="16.5" x14ac:dyDescent="0.25">
      <c r="A16" s="6">
        <v>11</v>
      </c>
      <c r="B16" s="45"/>
      <c r="C16" s="46"/>
      <c r="D16" s="43"/>
      <c r="E16" s="44"/>
      <c r="F16" s="44"/>
      <c r="G16" s="61"/>
      <c r="H16" s="6"/>
      <c r="I16" s="50"/>
      <c r="J16" s="43"/>
      <c r="K16" s="2"/>
      <c r="L16" s="2"/>
      <c r="M16" s="52"/>
      <c r="N16" s="6"/>
      <c r="O16" s="6">
        <f t="shared" si="4"/>
        <v>0</v>
      </c>
      <c r="P16" s="6" t="str">
        <f t="shared" si="0"/>
        <v>EFICAZ</v>
      </c>
      <c r="Q16" s="67" t="str">
        <f t="shared" si="1"/>
        <v>X</v>
      </c>
      <c r="R16" s="32" t="str">
        <f t="shared" si="2"/>
        <v xml:space="preserve"> </v>
      </c>
      <c r="S16" s="32" t="str">
        <f t="shared" si="3"/>
        <v xml:space="preserve"> 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8"/>
      <c r="AL16" s="47"/>
      <c r="AM16" s="47"/>
    </row>
    <row r="17" spans="1:39" ht="16.5" x14ac:dyDescent="0.25">
      <c r="A17" s="6">
        <v>12</v>
      </c>
      <c r="B17" s="45"/>
      <c r="C17" s="46"/>
      <c r="D17" s="43"/>
      <c r="E17" s="44"/>
      <c r="F17" s="44"/>
      <c r="G17" s="61"/>
      <c r="H17" s="6"/>
      <c r="I17" s="50"/>
      <c r="J17" s="6"/>
      <c r="K17" s="2"/>
      <c r="L17" s="2"/>
      <c r="M17" s="2"/>
      <c r="N17" s="6"/>
      <c r="O17" s="6">
        <f t="shared" si="4"/>
        <v>0</v>
      </c>
      <c r="P17" s="6" t="str">
        <f t="shared" si="0"/>
        <v>EFICAZ</v>
      </c>
      <c r="Q17" s="67" t="str">
        <f t="shared" si="1"/>
        <v>X</v>
      </c>
      <c r="R17" s="32" t="str">
        <f t="shared" si="2"/>
        <v xml:space="preserve"> </v>
      </c>
      <c r="S17" s="32" t="str">
        <f t="shared" si="3"/>
        <v xml:space="preserve"> 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8"/>
      <c r="AL17" s="47"/>
      <c r="AM17" s="47"/>
    </row>
    <row r="18" spans="1:39" ht="20.100000000000001" customHeight="1" x14ac:dyDescent="0.25">
      <c r="A18" s="6">
        <v>13</v>
      </c>
      <c r="B18" s="45"/>
      <c r="C18" s="46"/>
      <c r="D18" s="43"/>
      <c r="E18" s="44"/>
      <c r="F18" s="44"/>
      <c r="G18" s="61"/>
      <c r="H18" s="6"/>
      <c r="I18" s="50"/>
      <c r="J18" s="43"/>
      <c r="K18" s="52"/>
      <c r="L18" s="2"/>
      <c r="M18" s="2"/>
      <c r="N18" s="6"/>
      <c r="O18" s="6">
        <f t="shared" si="4"/>
        <v>0</v>
      </c>
      <c r="P18" s="6" t="str">
        <f t="shared" si="0"/>
        <v>EFICAZ</v>
      </c>
      <c r="Q18" s="67" t="str">
        <f t="shared" si="1"/>
        <v>X</v>
      </c>
      <c r="R18" s="32" t="str">
        <f t="shared" si="2"/>
        <v xml:space="preserve"> </v>
      </c>
      <c r="S18" s="32" t="str">
        <f t="shared" si="3"/>
        <v xml:space="preserve"> 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8"/>
      <c r="AL18" s="47"/>
      <c r="AM18" s="47"/>
    </row>
    <row r="19" spans="1:39" ht="16.5" x14ac:dyDescent="0.25">
      <c r="A19" s="6">
        <v>14</v>
      </c>
      <c r="B19" s="45"/>
      <c r="C19" s="46"/>
      <c r="D19" s="43"/>
      <c r="E19" s="44"/>
      <c r="F19" s="44"/>
      <c r="G19" s="62"/>
      <c r="H19" s="6"/>
      <c r="I19" s="50"/>
      <c r="J19" s="43"/>
      <c r="K19" s="2"/>
      <c r="L19" s="2"/>
      <c r="M19" s="2"/>
      <c r="N19" s="6"/>
      <c r="O19" s="6">
        <f t="shared" si="4"/>
        <v>0</v>
      </c>
      <c r="P19" s="6" t="str">
        <f t="shared" si="0"/>
        <v>EFICAZ</v>
      </c>
      <c r="Q19" s="67" t="str">
        <f t="shared" si="1"/>
        <v>X</v>
      </c>
      <c r="R19" s="32" t="str">
        <f t="shared" si="2"/>
        <v xml:space="preserve"> </v>
      </c>
      <c r="S19" s="32" t="str">
        <f t="shared" si="3"/>
        <v xml:space="preserve"> 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47"/>
      <c r="AM19" s="47"/>
    </row>
    <row r="20" spans="1:39" ht="17.25" customHeight="1" x14ac:dyDescent="0.25">
      <c r="A20" s="6">
        <v>15</v>
      </c>
      <c r="B20" s="45"/>
      <c r="C20" s="46"/>
      <c r="D20" s="43"/>
      <c r="E20" s="44"/>
      <c r="F20" s="44"/>
      <c r="G20" s="62"/>
      <c r="H20" s="6"/>
      <c r="I20" s="50"/>
      <c r="J20" s="52"/>
      <c r="K20" s="52"/>
      <c r="L20" s="2"/>
      <c r="M20" s="2"/>
      <c r="N20" s="6"/>
      <c r="O20" s="6">
        <f t="shared" si="4"/>
        <v>0</v>
      </c>
      <c r="P20" s="6" t="str">
        <f t="shared" si="0"/>
        <v>EFICAZ</v>
      </c>
      <c r="Q20" s="67" t="str">
        <f t="shared" si="1"/>
        <v>X</v>
      </c>
      <c r="R20" s="32" t="str">
        <f t="shared" si="2"/>
        <v xml:space="preserve"> </v>
      </c>
      <c r="S20" s="32" t="str">
        <f t="shared" si="3"/>
        <v xml:space="preserve"> 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8"/>
      <c r="AL20" s="47"/>
      <c r="AM20" s="47"/>
    </row>
    <row r="21" spans="1:39" ht="20.25" customHeight="1" x14ac:dyDescent="0.25">
      <c r="A21" s="6">
        <v>16</v>
      </c>
      <c r="B21" s="45"/>
      <c r="C21" s="46"/>
      <c r="D21" s="43"/>
      <c r="E21" s="44"/>
      <c r="F21" s="44"/>
      <c r="G21" s="62"/>
      <c r="H21" s="6"/>
      <c r="I21" s="50"/>
      <c r="J21" s="6"/>
      <c r="K21" s="2"/>
      <c r="L21" s="2"/>
      <c r="M21" s="2"/>
      <c r="N21" s="6"/>
      <c r="O21" s="6">
        <f t="shared" si="4"/>
        <v>0</v>
      </c>
      <c r="P21" s="6" t="str">
        <f t="shared" si="0"/>
        <v>EFICAZ</v>
      </c>
      <c r="Q21" s="67" t="str">
        <f t="shared" si="1"/>
        <v>X</v>
      </c>
      <c r="R21" s="32" t="str">
        <f t="shared" si="2"/>
        <v xml:space="preserve"> </v>
      </c>
      <c r="S21" s="32" t="str">
        <f t="shared" si="3"/>
        <v xml:space="preserve"> 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8"/>
      <c r="AL21" s="47"/>
      <c r="AM21" s="47"/>
    </row>
    <row r="22" spans="1:39" ht="16.5" x14ac:dyDescent="0.25">
      <c r="A22" s="6">
        <v>17</v>
      </c>
      <c r="B22" s="45"/>
      <c r="C22" s="46"/>
      <c r="D22" s="43"/>
      <c r="E22" s="44"/>
      <c r="F22" s="44"/>
      <c r="G22" s="62"/>
      <c r="H22" s="6"/>
      <c r="I22" s="50"/>
      <c r="J22" s="6"/>
      <c r="K22" s="2"/>
      <c r="L22" s="2"/>
      <c r="M22" s="2"/>
      <c r="N22" s="6"/>
      <c r="O22" s="6">
        <f t="shared" si="4"/>
        <v>0</v>
      </c>
      <c r="P22" s="6" t="str">
        <f t="shared" si="0"/>
        <v>EFICAZ</v>
      </c>
      <c r="Q22" s="67" t="str">
        <f t="shared" si="1"/>
        <v>X</v>
      </c>
      <c r="R22" s="32" t="str">
        <f t="shared" si="2"/>
        <v xml:space="preserve"> </v>
      </c>
      <c r="S22" s="32" t="str">
        <f t="shared" si="3"/>
        <v xml:space="preserve"> 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8"/>
      <c r="AL22" s="47"/>
      <c r="AM22" s="47"/>
    </row>
    <row r="23" spans="1:39" ht="19.5" customHeight="1" x14ac:dyDescent="0.25">
      <c r="A23" s="6">
        <v>18</v>
      </c>
      <c r="B23" s="45"/>
      <c r="C23" s="46"/>
      <c r="D23" s="43"/>
      <c r="E23" s="44"/>
      <c r="F23" s="44"/>
      <c r="G23" s="62"/>
      <c r="H23" s="6"/>
      <c r="I23" s="50"/>
      <c r="J23" s="43"/>
      <c r="K23" s="2"/>
      <c r="L23" s="2"/>
      <c r="M23" s="2"/>
      <c r="N23" s="6"/>
      <c r="O23" s="6">
        <f t="shared" si="4"/>
        <v>0</v>
      </c>
      <c r="P23" s="6" t="str">
        <f t="shared" si="0"/>
        <v>EFICAZ</v>
      </c>
      <c r="Q23" s="67" t="str">
        <f t="shared" si="1"/>
        <v>X</v>
      </c>
      <c r="R23" s="32" t="str">
        <f t="shared" si="2"/>
        <v xml:space="preserve"> </v>
      </c>
      <c r="S23" s="32" t="str">
        <f t="shared" si="3"/>
        <v xml:space="preserve"> 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/>
      <c r="AL23" s="47"/>
      <c r="AM23" s="47"/>
    </row>
    <row r="24" spans="1:39" ht="16.5" x14ac:dyDescent="0.25">
      <c r="A24" s="6">
        <v>19</v>
      </c>
      <c r="B24" s="45"/>
      <c r="C24" s="46"/>
      <c r="D24" s="43"/>
      <c r="E24" s="44"/>
      <c r="F24" s="44"/>
      <c r="G24" s="62"/>
      <c r="H24" s="6"/>
      <c r="I24" s="50"/>
      <c r="J24" s="43"/>
      <c r="K24" s="2"/>
      <c r="L24" s="2"/>
      <c r="M24" s="6"/>
      <c r="N24" s="6"/>
      <c r="O24" s="6">
        <f t="shared" si="4"/>
        <v>0</v>
      </c>
      <c r="P24" s="6" t="str">
        <f t="shared" si="0"/>
        <v>EFICAZ</v>
      </c>
      <c r="Q24" s="67" t="str">
        <f t="shared" si="1"/>
        <v>X</v>
      </c>
      <c r="R24" s="32" t="str">
        <f t="shared" si="2"/>
        <v xml:space="preserve"> </v>
      </c>
      <c r="S24" s="32" t="str">
        <f t="shared" si="3"/>
        <v xml:space="preserve"> 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9"/>
      <c r="AL24" s="47"/>
      <c r="AM24" s="47"/>
    </row>
    <row r="25" spans="1:39" ht="21.75" customHeight="1" x14ac:dyDescent="0.25">
      <c r="A25" s="6">
        <v>20</v>
      </c>
      <c r="B25" s="45"/>
      <c r="C25" s="46"/>
      <c r="D25" s="43"/>
      <c r="E25" s="44"/>
      <c r="F25" s="44"/>
      <c r="G25" s="61"/>
      <c r="H25" s="6"/>
      <c r="I25" s="6"/>
      <c r="J25" s="6"/>
      <c r="K25" s="2"/>
      <c r="L25" s="2"/>
      <c r="M25" s="6"/>
      <c r="N25" s="6"/>
      <c r="O25" s="6">
        <f t="shared" si="4"/>
        <v>0</v>
      </c>
      <c r="P25" s="6" t="str">
        <f t="shared" si="0"/>
        <v>EFICAZ</v>
      </c>
      <c r="Q25" s="67" t="str">
        <f t="shared" si="1"/>
        <v>X</v>
      </c>
      <c r="R25" s="32" t="str">
        <f t="shared" si="2"/>
        <v xml:space="preserve"> </v>
      </c>
      <c r="S25" s="32" t="str">
        <f t="shared" si="3"/>
        <v xml:space="preserve"> 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9"/>
      <c r="AL25" s="47"/>
      <c r="AM25" s="47"/>
    </row>
    <row r="26" spans="1:39" ht="16.5" x14ac:dyDescent="0.25">
      <c r="A26" s="6">
        <v>21</v>
      </c>
      <c r="B26" s="45"/>
      <c r="C26" s="46"/>
      <c r="D26" s="43"/>
      <c r="E26" s="44"/>
      <c r="F26" s="44"/>
      <c r="G26" s="63"/>
      <c r="H26" s="6"/>
      <c r="I26" s="6"/>
      <c r="J26" s="43"/>
      <c r="K26" s="2"/>
      <c r="L26" s="2"/>
      <c r="M26" s="6"/>
      <c r="N26" s="6"/>
      <c r="O26" s="6">
        <f t="shared" si="4"/>
        <v>0</v>
      </c>
      <c r="P26" s="6" t="str">
        <f t="shared" si="0"/>
        <v>EFICAZ</v>
      </c>
      <c r="Q26" s="67" t="str">
        <f t="shared" si="1"/>
        <v>X</v>
      </c>
      <c r="R26" s="32" t="str">
        <f t="shared" si="2"/>
        <v xml:space="preserve"> </v>
      </c>
      <c r="S26" s="32" t="str">
        <f t="shared" si="3"/>
        <v xml:space="preserve"> 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9"/>
      <c r="AL26" s="47"/>
      <c r="AM26" s="47"/>
    </row>
    <row r="27" spans="1:39" ht="16.5" x14ac:dyDescent="0.25">
      <c r="A27" s="6">
        <v>22</v>
      </c>
      <c r="B27" s="45"/>
      <c r="C27" s="46"/>
      <c r="D27" s="43"/>
      <c r="E27" s="44"/>
      <c r="F27" s="44"/>
      <c r="G27" s="63"/>
      <c r="H27" s="6"/>
      <c r="I27" s="6"/>
      <c r="J27" s="43"/>
      <c r="K27" s="2"/>
      <c r="L27" s="2"/>
      <c r="M27" s="6"/>
      <c r="N27" s="6"/>
      <c r="O27" s="6">
        <f t="shared" si="4"/>
        <v>0</v>
      </c>
      <c r="P27" s="6" t="str">
        <f t="shared" si="0"/>
        <v>EFICAZ</v>
      </c>
      <c r="Q27" s="67" t="str">
        <f t="shared" si="1"/>
        <v>X</v>
      </c>
      <c r="R27" s="32" t="str">
        <f t="shared" si="2"/>
        <v xml:space="preserve"> </v>
      </c>
      <c r="S27" s="32" t="str">
        <f t="shared" si="3"/>
        <v xml:space="preserve"> 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9"/>
      <c r="AL27" s="47"/>
      <c r="AM27" s="47"/>
    </row>
    <row r="28" spans="1:39" ht="16.5" x14ac:dyDescent="0.25">
      <c r="A28" s="6">
        <v>23</v>
      </c>
      <c r="B28" s="45"/>
      <c r="C28" s="46"/>
      <c r="D28" s="43"/>
      <c r="E28" s="44"/>
      <c r="F28" s="44"/>
      <c r="G28" s="63"/>
      <c r="H28" s="6"/>
      <c r="I28" s="6"/>
      <c r="J28" s="43"/>
      <c r="K28" s="2"/>
      <c r="L28" s="2"/>
      <c r="M28" s="6"/>
      <c r="N28" s="6"/>
      <c r="O28" s="6">
        <f t="shared" si="4"/>
        <v>0</v>
      </c>
      <c r="P28" s="6" t="str">
        <f t="shared" si="0"/>
        <v>EFICAZ</v>
      </c>
      <c r="Q28" s="67" t="str">
        <f t="shared" si="1"/>
        <v>X</v>
      </c>
      <c r="R28" s="32" t="str">
        <f t="shared" si="2"/>
        <v xml:space="preserve"> </v>
      </c>
      <c r="S28" s="32" t="str">
        <f t="shared" si="3"/>
        <v xml:space="preserve"> 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9"/>
      <c r="AL28" s="47"/>
      <c r="AM28" s="47"/>
    </row>
    <row r="29" spans="1:39" ht="16.5" x14ac:dyDescent="0.25">
      <c r="A29" s="6">
        <v>24</v>
      </c>
      <c r="B29" s="45"/>
      <c r="C29" s="46"/>
      <c r="D29" s="43"/>
      <c r="E29" s="44"/>
      <c r="F29" s="44"/>
      <c r="G29" s="63"/>
      <c r="H29" s="6"/>
      <c r="I29" s="6"/>
      <c r="J29" s="43"/>
      <c r="K29" s="2"/>
      <c r="L29" s="2"/>
      <c r="M29" s="6"/>
      <c r="N29" s="6"/>
      <c r="O29" s="6">
        <f t="shared" si="4"/>
        <v>0</v>
      </c>
      <c r="P29" s="6" t="str">
        <f t="shared" si="0"/>
        <v>EFICAZ</v>
      </c>
      <c r="Q29" s="67" t="str">
        <f t="shared" si="1"/>
        <v>X</v>
      </c>
      <c r="R29" s="32" t="str">
        <f t="shared" si="2"/>
        <v xml:space="preserve"> </v>
      </c>
      <c r="S29" s="32" t="str">
        <f t="shared" si="3"/>
        <v xml:space="preserve"> 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/>
      <c r="AL29" s="47"/>
      <c r="AM29" s="47"/>
    </row>
    <row r="30" spans="1:39" ht="16.5" x14ac:dyDescent="0.25">
      <c r="A30" s="6">
        <v>25</v>
      </c>
      <c r="B30" s="45"/>
      <c r="C30" s="46"/>
      <c r="D30" s="43"/>
      <c r="E30" s="44"/>
      <c r="F30" s="44"/>
      <c r="G30" s="63"/>
      <c r="H30" s="6"/>
      <c r="I30" s="6"/>
      <c r="J30" s="43"/>
      <c r="K30" s="2"/>
      <c r="L30" s="2"/>
      <c r="M30" s="43"/>
      <c r="N30" s="6"/>
      <c r="O30" s="6">
        <f t="shared" si="4"/>
        <v>0</v>
      </c>
      <c r="P30" s="6" t="str">
        <f t="shared" si="0"/>
        <v>EFICAZ</v>
      </c>
      <c r="Q30" s="67" t="str">
        <f t="shared" si="1"/>
        <v>X</v>
      </c>
      <c r="R30" s="32" t="str">
        <f t="shared" si="2"/>
        <v xml:space="preserve"> </v>
      </c>
      <c r="S30" s="32" t="str">
        <f t="shared" si="3"/>
        <v xml:space="preserve"> 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/>
      <c r="AL30" s="47"/>
      <c r="AM30" s="47"/>
    </row>
    <row r="31" spans="1:39" x14ac:dyDescent="0.25">
      <c r="A31" s="6">
        <v>26</v>
      </c>
      <c r="B31" s="45"/>
      <c r="C31" s="46"/>
      <c r="D31" s="43"/>
      <c r="E31" s="44"/>
      <c r="F31" s="44"/>
      <c r="G31" s="64"/>
      <c r="H31" s="6"/>
      <c r="I31" s="6"/>
      <c r="J31" s="6"/>
      <c r="K31" s="2"/>
      <c r="L31" s="2"/>
      <c r="M31" s="6"/>
      <c r="N31" s="6"/>
      <c r="O31" s="6">
        <f t="shared" si="4"/>
        <v>0</v>
      </c>
      <c r="P31" s="6" t="str">
        <f t="shared" si="0"/>
        <v>EFICAZ</v>
      </c>
      <c r="Q31" s="67" t="str">
        <f t="shared" si="1"/>
        <v>X</v>
      </c>
      <c r="R31" s="32" t="str">
        <f t="shared" si="2"/>
        <v xml:space="preserve"> </v>
      </c>
      <c r="S31" s="32" t="str">
        <f t="shared" si="3"/>
        <v xml:space="preserve"> 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x14ac:dyDescent="0.25">
      <c r="A32" s="6">
        <v>27</v>
      </c>
      <c r="B32" s="45"/>
      <c r="C32" s="46"/>
      <c r="D32" s="43"/>
      <c r="E32" s="44"/>
      <c r="F32" s="44"/>
      <c r="G32" s="64"/>
      <c r="H32" s="6"/>
      <c r="I32" s="6"/>
      <c r="J32" s="6"/>
      <c r="K32" s="2"/>
      <c r="L32" s="2"/>
      <c r="M32" s="6"/>
      <c r="N32" s="6"/>
      <c r="O32" s="6">
        <f t="shared" si="4"/>
        <v>0</v>
      </c>
      <c r="P32" s="6" t="str">
        <f t="shared" si="0"/>
        <v>EFICAZ</v>
      </c>
      <c r="Q32" s="67" t="str">
        <f t="shared" si="1"/>
        <v>X</v>
      </c>
      <c r="R32" s="32" t="str">
        <f t="shared" si="2"/>
        <v xml:space="preserve"> </v>
      </c>
      <c r="S32" s="32" t="str">
        <f t="shared" si="3"/>
        <v xml:space="preserve"> 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x14ac:dyDescent="0.25">
      <c r="A33" s="6">
        <v>28</v>
      </c>
      <c r="B33" s="45"/>
      <c r="C33" s="46"/>
      <c r="D33" s="43"/>
      <c r="E33" s="44"/>
      <c r="F33" s="44"/>
      <c r="G33" s="65"/>
      <c r="H33" s="6"/>
      <c r="I33" s="6"/>
      <c r="J33" s="43"/>
      <c r="K33" s="2"/>
      <c r="L33" s="2"/>
      <c r="M33" s="6"/>
      <c r="N33" s="6"/>
      <c r="O33" s="6">
        <f t="shared" si="4"/>
        <v>0</v>
      </c>
      <c r="P33" s="6" t="str">
        <f t="shared" si="0"/>
        <v>EFICAZ</v>
      </c>
      <c r="Q33" s="67" t="str">
        <f t="shared" si="1"/>
        <v>X</v>
      </c>
      <c r="R33" s="32" t="str">
        <f t="shared" si="2"/>
        <v xml:space="preserve"> </v>
      </c>
      <c r="S33" s="32" t="str">
        <f t="shared" si="3"/>
        <v xml:space="preserve"> 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ht="20.100000000000001" customHeight="1" x14ac:dyDescent="0.25">
      <c r="A34" s="6">
        <v>29</v>
      </c>
      <c r="B34" s="45"/>
      <c r="C34" s="46"/>
      <c r="D34" s="43"/>
      <c r="E34" s="44"/>
      <c r="F34" s="44"/>
      <c r="G34" s="65"/>
      <c r="H34" s="6"/>
      <c r="I34" s="6"/>
      <c r="J34" s="6"/>
      <c r="K34" s="2"/>
      <c r="L34" s="2"/>
      <c r="M34" s="2"/>
      <c r="N34" s="6"/>
      <c r="O34" s="6">
        <f t="shared" si="4"/>
        <v>0</v>
      </c>
      <c r="P34" s="6" t="str">
        <f t="shared" si="0"/>
        <v>EFICAZ</v>
      </c>
      <c r="Q34" s="67" t="str">
        <f t="shared" si="1"/>
        <v>X</v>
      </c>
      <c r="R34" s="32" t="str">
        <f t="shared" si="2"/>
        <v xml:space="preserve"> </v>
      </c>
      <c r="S34" s="32" t="str">
        <f t="shared" si="3"/>
        <v xml:space="preserve"> </v>
      </c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9"/>
      <c r="AL34" s="47"/>
      <c r="AM34" s="47"/>
    </row>
    <row r="35" spans="1:39" ht="20.100000000000001" customHeight="1" x14ac:dyDescent="0.25">
      <c r="A35" s="6">
        <v>30</v>
      </c>
      <c r="B35" s="45"/>
      <c r="C35" s="46"/>
      <c r="D35" s="43"/>
      <c r="E35" s="44"/>
      <c r="F35" s="44"/>
      <c r="G35" s="66"/>
      <c r="H35" s="6"/>
      <c r="I35" s="6"/>
      <c r="J35" s="6"/>
      <c r="K35" s="2"/>
      <c r="L35" s="2"/>
      <c r="M35" s="6"/>
      <c r="N35" s="6"/>
      <c r="O35" s="6">
        <f t="shared" si="4"/>
        <v>0</v>
      </c>
      <c r="P35" s="6" t="str">
        <f t="shared" si="0"/>
        <v>EFICAZ</v>
      </c>
      <c r="Q35" s="67" t="str">
        <f t="shared" si="1"/>
        <v>X</v>
      </c>
      <c r="R35" s="32" t="str">
        <f t="shared" si="2"/>
        <v xml:space="preserve"> </v>
      </c>
      <c r="S35" s="32" t="str">
        <f t="shared" si="3"/>
        <v xml:space="preserve"> </v>
      </c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ht="20.100000000000001" customHeight="1" x14ac:dyDescent="0.25">
      <c r="A36" s="6">
        <v>31</v>
      </c>
      <c r="B36" s="45"/>
      <c r="C36" s="46"/>
      <c r="D36" s="43"/>
      <c r="E36" s="44"/>
      <c r="F36" s="44"/>
      <c r="G36" s="43"/>
      <c r="H36" s="6"/>
      <c r="I36" s="6"/>
      <c r="J36" s="6"/>
      <c r="K36" s="2"/>
      <c r="L36" s="2"/>
      <c r="M36" s="6"/>
      <c r="N36" s="6"/>
      <c r="O36" s="6">
        <f t="shared" si="4"/>
        <v>0</v>
      </c>
      <c r="P36" s="6" t="str">
        <f t="shared" si="0"/>
        <v>EFICAZ</v>
      </c>
      <c r="Q36" s="67" t="str">
        <f t="shared" si="1"/>
        <v>X</v>
      </c>
      <c r="R36" s="32" t="str">
        <f t="shared" si="2"/>
        <v xml:space="preserve"> </v>
      </c>
      <c r="S36" s="32" t="str">
        <f t="shared" si="3"/>
        <v xml:space="preserve"> </v>
      </c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ht="20.100000000000001" customHeight="1" x14ac:dyDescent="0.25">
      <c r="A37" s="6">
        <v>32</v>
      </c>
      <c r="B37" s="45"/>
      <c r="C37" s="46"/>
      <c r="D37" s="43"/>
      <c r="E37" s="44"/>
      <c r="F37" s="44"/>
      <c r="G37" s="43"/>
      <c r="H37" s="6"/>
      <c r="I37" s="6"/>
      <c r="J37" s="6"/>
      <c r="K37" s="2"/>
      <c r="L37" s="2"/>
      <c r="M37" s="6"/>
      <c r="N37" s="6"/>
      <c r="O37" s="6">
        <f t="shared" si="4"/>
        <v>0</v>
      </c>
      <c r="P37" s="6" t="str">
        <f t="shared" si="0"/>
        <v>EFICAZ</v>
      </c>
      <c r="Q37" s="67" t="str">
        <f t="shared" si="1"/>
        <v>X</v>
      </c>
      <c r="R37" s="32" t="str">
        <f t="shared" si="2"/>
        <v xml:space="preserve"> </v>
      </c>
      <c r="S37" s="32" t="str">
        <f t="shared" si="3"/>
        <v xml:space="preserve"> 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ht="20.100000000000001" customHeight="1" x14ac:dyDescent="0.25">
      <c r="A38" s="6">
        <v>33</v>
      </c>
      <c r="B38" s="45"/>
      <c r="C38" s="46"/>
      <c r="D38" s="43"/>
      <c r="E38" s="44"/>
      <c r="F38" s="44"/>
      <c r="G38" s="43"/>
      <c r="H38" s="6"/>
      <c r="I38" s="6"/>
      <c r="J38" s="6"/>
      <c r="K38" s="2"/>
      <c r="L38" s="2"/>
      <c r="M38" s="6"/>
      <c r="N38" s="6"/>
      <c r="O38" s="6">
        <f t="shared" si="4"/>
        <v>0</v>
      </c>
      <c r="P38" s="6" t="str">
        <f t="shared" si="0"/>
        <v>EFICAZ</v>
      </c>
      <c r="Q38" s="67" t="str">
        <f t="shared" si="1"/>
        <v>X</v>
      </c>
      <c r="R38" s="32" t="str">
        <f t="shared" si="2"/>
        <v xml:space="preserve"> </v>
      </c>
      <c r="S38" s="32" t="str">
        <f t="shared" si="3"/>
        <v xml:space="preserve"> </v>
      </c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ht="20.100000000000001" customHeight="1" x14ac:dyDescent="0.25">
      <c r="A39" s="6">
        <v>34</v>
      </c>
      <c r="B39" s="45"/>
      <c r="C39" s="46"/>
      <c r="D39" s="43"/>
      <c r="E39" s="44"/>
      <c r="F39" s="44"/>
      <c r="G39" s="43"/>
      <c r="H39" s="6"/>
      <c r="I39" s="6"/>
      <c r="J39" s="6"/>
      <c r="K39" s="2"/>
      <c r="L39" s="2"/>
      <c r="M39" s="6"/>
      <c r="N39" s="6"/>
      <c r="O39" s="6">
        <f t="shared" si="4"/>
        <v>0</v>
      </c>
      <c r="P39" s="6" t="str">
        <f t="shared" si="0"/>
        <v>EFICAZ</v>
      </c>
      <c r="Q39" s="67" t="str">
        <f t="shared" si="1"/>
        <v>X</v>
      </c>
      <c r="R39" s="32" t="str">
        <f t="shared" si="2"/>
        <v xml:space="preserve"> </v>
      </c>
      <c r="S39" s="32" t="str">
        <f t="shared" si="3"/>
        <v xml:space="preserve"> </v>
      </c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ht="20.100000000000001" customHeight="1" x14ac:dyDescent="0.25">
      <c r="A40" s="6">
        <v>35</v>
      </c>
      <c r="B40" s="45"/>
      <c r="C40" s="46"/>
      <c r="D40" s="43"/>
      <c r="E40" s="44"/>
      <c r="F40" s="44"/>
      <c r="G40" s="43"/>
      <c r="H40" s="6"/>
      <c r="I40" s="6"/>
      <c r="J40" s="6"/>
      <c r="K40" s="2"/>
      <c r="L40" s="2"/>
      <c r="M40" s="6"/>
      <c r="N40" s="6"/>
      <c r="O40" s="6">
        <f t="shared" si="4"/>
        <v>0</v>
      </c>
      <c r="P40" s="6" t="str">
        <f t="shared" si="0"/>
        <v>EFICAZ</v>
      </c>
      <c r="Q40" s="67" t="str">
        <f t="shared" si="1"/>
        <v>X</v>
      </c>
      <c r="R40" s="32" t="str">
        <f t="shared" si="2"/>
        <v xml:space="preserve"> </v>
      </c>
      <c r="S40" s="32" t="str">
        <f t="shared" si="3"/>
        <v xml:space="preserve"> </v>
      </c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ht="20.100000000000001" customHeight="1" x14ac:dyDescent="0.25">
      <c r="A41" s="6">
        <v>36</v>
      </c>
      <c r="B41" s="45"/>
      <c r="C41" s="46"/>
      <c r="D41" s="43"/>
      <c r="E41" s="44"/>
      <c r="F41" s="44"/>
      <c r="G41" s="44"/>
      <c r="H41" s="6"/>
      <c r="I41" s="6"/>
      <c r="J41" s="43"/>
      <c r="K41" s="2"/>
      <c r="L41" s="2"/>
      <c r="M41" s="6"/>
      <c r="N41" s="6"/>
      <c r="O41" s="6">
        <f t="shared" si="4"/>
        <v>0</v>
      </c>
      <c r="P41" s="6" t="str">
        <f t="shared" si="0"/>
        <v>EFICAZ</v>
      </c>
      <c r="Q41" s="67" t="str">
        <f t="shared" si="1"/>
        <v>X</v>
      </c>
      <c r="R41" s="32" t="str">
        <f t="shared" si="2"/>
        <v xml:space="preserve"> </v>
      </c>
      <c r="S41" s="32" t="str">
        <f t="shared" si="3"/>
        <v xml:space="preserve"> 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ht="20.100000000000001" customHeight="1" x14ac:dyDescent="0.25">
      <c r="A42" s="6">
        <v>37</v>
      </c>
      <c r="B42" s="45"/>
      <c r="C42" s="46"/>
      <c r="D42" s="43"/>
      <c r="E42" s="44"/>
      <c r="F42" s="44"/>
      <c r="G42" s="44"/>
      <c r="H42" s="6"/>
      <c r="I42" s="6"/>
      <c r="J42" s="6"/>
      <c r="K42" s="2"/>
      <c r="L42" s="2"/>
      <c r="M42" s="53"/>
      <c r="N42" s="6"/>
      <c r="O42" s="6">
        <f t="shared" si="4"/>
        <v>0</v>
      </c>
      <c r="P42" s="6" t="str">
        <f t="shared" si="0"/>
        <v>EFICAZ</v>
      </c>
      <c r="Q42" s="67" t="str">
        <f t="shared" si="1"/>
        <v>X</v>
      </c>
      <c r="R42" s="32" t="str">
        <f t="shared" si="2"/>
        <v xml:space="preserve"> </v>
      </c>
      <c r="S42" s="32" t="str">
        <f t="shared" si="3"/>
        <v xml:space="preserve"> </v>
      </c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ht="20.100000000000001" customHeight="1" x14ac:dyDescent="0.25">
      <c r="A43" s="6">
        <v>38</v>
      </c>
      <c r="B43" s="45"/>
      <c r="C43" s="46"/>
      <c r="D43" s="43"/>
      <c r="E43" s="44"/>
      <c r="F43" s="44"/>
      <c r="G43" s="44"/>
      <c r="H43" s="6"/>
      <c r="I43" s="6"/>
      <c r="J43" s="6"/>
      <c r="K43" s="2"/>
      <c r="L43" s="2"/>
      <c r="M43" s="6"/>
      <c r="N43" s="6"/>
      <c r="O43" s="6">
        <f t="shared" si="4"/>
        <v>0</v>
      </c>
      <c r="P43" s="6" t="str">
        <f t="shared" si="0"/>
        <v>EFICAZ</v>
      </c>
      <c r="Q43" s="67" t="str">
        <f t="shared" si="1"/>
        <v>X</v>
      </c>
      <c r="R43" s="32" t="str">
        <f t="shared" si="2"/>
        <v xml:space="preserve"> </v>
      </c>
      <c r="S43" s="32" t="str">
        <f t="shared" si="3"/>
        <v xml:space="preserve"> </v>
      </c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ht="20.100000000000001" customHeight="1" x14ac:dyDescent="0.25">
      <c r="A44" s="6">
        <v>39</v>
      </c>
      <c r="B44" s="45"/>
      <c r="C44" s="46"/>
      <c r="D44" s="43"/>
      <c r="E44" s="44"/>
      <c r="F44" s="44"/>
      <c r="G44" s="44"/>
      <c r="H44" s="6"/>
      <c r="I44" s="6"/>
      <c r="J44" s="43"/>
      <c r="K44" s="2"/>
      <c r="L44" s="2"/>
      <c r="M44" s="6"/>
      <c r="N44" s="6"/>
      <c r="O44" s="6">
        <f t="shared" si="4"/>
        <v>0</v>
      </c>
      <c r="P44" s="6" t="str">
        <f t="shared" si="0"/>
        <v>EFICAZ</v>
      </c>
      <c r="Q44" s="67" t="str">
        <f t="shared" si="1"/>
        <v>X</v>
      </c>
      <c r="R44" s="32" t="str">
        <f t="shared" si="2"/>
        <v xml:space="preserve"> </v>
      </c>
      <c r="S44" s="32" t="str">
        <f t="shared" si="3"/>
        <v xml:space="preserve"> </v>
      </c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ht="20.100000000000001" customHeight="1" x14ac:dyDescent="0.25">
      <c r="A45" s="6">
        <v>40</v>
      </c>
      <c r="B45" s="45"/>
      <c r="C45" s="46"/>
      <c r="D45" s="43"/>
      <c r="E45" s="44"/>
      <c r="F45" s="44"/>
      <c r="G45" s="44"/>
      <c r="H45" s="6"/>
      <c r="I45" s="6"/>
      <c r="J45" s="43"/>
      <c r="K45" s="2"/>
      <c r="L45" s="2"/>
      <c r="M45" s="6"/>
      <c r="N45" s="6"/>
      <c r="O45" s="6">
        <f t="shared" si="4"/>
        <v>0</v>
      </c>
      <c r="P45" s="6" t="str">
        <f t="shared" si="0"/>
        <v>EFICAZ</v>
      </c>
      <c r="Q45" s="67" t="str">
        <f t="shared" si="1"/>
        <v>X</v>
      </c>
      <c r="R45" s="32" t="str">
        <f t="shared" si="2"/>
        <v xml:space="preserve"> </v>
      </c>
      <c r="S45" s="32" t="str">
        <f t="shared" si="3"/>
        <v xml:space="preserve"> </v>
      </c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ht="20.100000000000001" customHeight="1" x14ac:dyDescent="0.25">
      <c r="A46" s="6">
        <v>41</v>
      </c>
      <c r="B46" s="45"/>
      <c r="C46" s="46"/>
      <c r="D46" s="43"/>
      <c r="E46" s="44"/>
      <c r="F46" s="44"/>
      <c r="G46" s="43"/>
      <c r="H46" s="6"/>
      <c r="I46" s="6"/>
      <c r="J46" s="43"/>
      <c r="K46" s="2"/>
      <c r="L46" s="2"/>
      <c r="M46" s="43"/>
      <c r="N46" s="6"/>
      <c r="O46" s="6">
        <f t="shared" si="4"/>
        <v>0</v>
      </c>
      <c r="P46" s="6" t="str">
        <f t="shared" si="0"/>
        <v>EFICAZ</v>
      </c>
      <c r="Q46" s="67" t="str">
        <f t="shared" si="1"/>
        <v>X</v>
      </c>
      <c r="R46" s="32" t="str">
        <f t="shared" si="2"/>
        <v xml:space="preserve"> </v>
      </c>
      <c r="S46" s="32" t="str">
        <f t="shared" si="3"/>
        <v xml:space="preserve"> </v>
      </c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ht="20.100000000000001" customHeight="1" x14ac:dyDescent="0.25">
      <c r="A47" s="6">
        <v>42</v>
      </c>
      <c r="B47" s="45"/>
      <c r="C47" s="46"/>
      <c r="D47" s="43"/>
      <c r="E47" s="44"/>
      <c r="F47" s="44"/>
      <c r="G47" s="43"/>
      <c r="H47" s="6"/>
      <c r="I47" s="6"/>
      <c r="J47" s="44"/>
      <c r="K47" s="2"/>
      <c r="L47" s="2"/>
      <c r="M47" s="6"/>
      <c r="N47" s="6"/>
      <c r="O47" s="6">
        <f t="shared" si="4"/>
        <v>0</v>
      </c>
      <c r="P47" s="6" t="str">
        <f t="shared" si="0"/>
        <v>EFICAZ</v>
      </c>
      <c r="Q47" s="67" t="str">
        <f t="shared" si="1"/>
        <v>X</v>
      </c>
      <c r="R47" s="32" t="str">
        <f t="shared" si="2"/>
        <v xml:space="preserve"> </v>
      </c>
      <c r="S47" s="32" t="str">
        <f t="shared" si="3"/>
        <v xml:space="preserve"> </v>
      </c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</row>
    <row r="48" spans="1:39" ht="20.100000000000001" customHeight="1" x14ac:dyDescent="0.25">
      <c r="A48" s="6">
        <v>43</v>
      </c>
      <c r="B48" s="45"/>
      <c r="C48" s="46"/>
      <c r="D48" s="43"/>
      <c r="E48" s="44"/>
      <c r="F48" s="44"/>
      <c r="G48" s="43"/>
      <c r="H48" s="6"/>
      <c r="I48" s="6"/>
      <c r="J48" s="43"/>
      <c r="K48" s="2"/>
      <c r="L48" s="2"/>
      <c r="M48" s="43"/>
      <c r="N48" s="6"/>
      <c r="O48" s="6">
        <f t="shared" si="4"/>
        <v>0</v>
      </c>
      <c r="P48" s="6" t="str">
        <f t="shared" si="0"/>
        <v>EFICAZ</v>
      </c>
      <c r="Q48" s="67" t="str">
        <f t="shared" si="1"/>
        <v>X</v>
      </c>
      <c r="R48" s="32" t="str">
        <f t="shared" si="2"/>
        <v xml:space="preserve"> </v>
      </c>
      <c r="S48" s="32" t="str">
        <f t="shared" si="3"/>
        <v xml:space="preserve"> </v>
      </c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</row>
    <row r="49" spans="1:39" ht="20.100000000000001" customHeight="1" x14ac:dyDescent="0.25">
      <c r="A49" s="6">
        <v>44</v>
      </c>
      <c r="B49" s="45"/>
      <c r="C49" s="46"/>
      <c r="D49" s="43"/>
      <c r="E49" s="44"/>
      <c r="F49" s="44"/>
      <c r="G49" s="43"/>
      <c r="H49" s="6"/>
      <c r="I49" s="6"/>
      <c r="J49" s="43"/>
      <c r="K49" s="2"/>
      <c r="L49" s="2"/>
      <c r="M49" s="43"/>
      <c r="N49" s="6"/>
      <c r="O49" s="6">
        <f t="shared" si="4"/>
        <v>0</v>
      </c>
      <c r="P49" s="6" t="str">
        <f t="shared" si="0"/>
        <v>EFICAZ</v>
      </c>
      <c r="Q49" s="67" t="str">
        <f t="shared" si="1"/>
        <v>X</v>
      </c>
      <c r="R49" s="32" t="str">
        <f t="shared" si="2"/>
        <v xml:space="preserve"> </v>
      </c>
      <c r="S49" s="32" t="str">
        <f t="shared" si="3"/>
        <v xml:space="preserve"> </v>
      </c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</row>
    <row r="50" spans="1:39" ht="20.100000000000001" customHeight="1" x14ac:dyDescent="0.25">
      <c r="A50" s="6">
        <v>45</v>
      </c>
      <c r="B50" s="45"/>
      <c r="C50" s="46"/>
      <c r="D50" s="43"/>
      <c r="E50" s="44"/>
      <c r="F50" s="44"/>
      <c r="G50" s="54"/>
      <c r="H50" s="6"/>
      <c r="I50" s="6"/>
      <c r="J50" s="6"/>
      <c r="K50" s="2"/>
      <c r="L50" s="2"/>
      <c r="M50" s="6"/>
      <c r="N50" s="6"/>
      <c r="O50" s="6">
        <f t="shared" si="4"/>
        <v>0</v>
      </c>
      <c r="P50" s="6" t="str">
        <f t="shared" si="0"/>
        <v>EFICAZ</v>
      </c>
      <c r="Q50" s="67" t="str">
        <f t="shared" si="1"/>
        <v>X</v>
      </c>
      <c r="R50" s="32" t="str">
        <f t="shared" si="2"/>
        <v xml:space="preserve"> </v>
      </c>
      <c r="S50" s="32" t="str">
        <f t="shared" si="3"/>
        <v xml:space="preserve"> </v>
      </c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</row>
    <row r="51" spans="1:39" ht="20.100000000000001" customHeight="1" x14ac:dyDescent="0.25">
      <c r="A51" s="6">
        <v>46</v>
      </c>
      <c r="B51" s="45"/>
      <c r="C51" s="46"/>
      <c r="D51" s="43"/>
      <c r="E51" s="44"/>
      <c r="F51" s="44"/>
      <c r="G51" s="54"/>
      <c r="H51" s="6"/>
      <c r="I51" s="6"/>
      <c r="J51" s="6"/>
      <c r="K51" s="2"/>
      <c r="L51" s="2"/>
      <c r="M51" s="6"/>
      <c r="N51" s="6"/>
      <c r="O51" s="6">
        <f t="shared" si="4"/>
        <v>0</v>
      </c>
      <c r="P51" s="6" t="str">
        <f t="shared" si="0"/>
        <v>EFICAZ</v>
      </c>
      <c r="Q51" s="67" t="str">
        <f t="shared" si="1"/>
        <v>X</v>
      </c>
      <c r="R51" s="32" t="str">
        <f t="shared" si="2"/>
        <v xml:space="preserve"> </v>
      </c>
      <c r="S51" s="32" t="str">
        <f t="shared" si="3"/>
        <v xml:space="preserve"> </v>
      </c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</row>
    <row r="52" spans="1:39" ht="20.100000000000001" customHeight="1" x14ac:dyDescent="0.25">
      <c r="A52" s="6">
        <v>47</v>
      </c>
      <c r="B52" s="45"/>
      <c r="C52" s="46"/>
      <c r="D52" s="43"/>
      <c r="E52" s="44"/>
      <c r="F52" s="44"/>
      <c r="G52" s="54"/>
      <c r="H52" s="6"/>
      <c r="I52" s="6"/>
      <c r="J52" s="6"/>
      <c r="K52" s="2"/>
      <c r="L52" s="2"/>
      <c r="M52" s="6"/>
      <c r="N52" s="6"/>
      <c r="O52" s="6">
        <f t="shared" si="4"/>
        <v>0</v>
      </c>
      <c r="P52" s="6" t="str">
        <f t="shared" si="0"/>
        <v>EFICAZ</v>
      </c>
      <c r="Q52" s="67" t="str">
        <f t="shared" si="1"/>
        <v>X</v>
      </c>
      <c r="R52" s="32" t="str">
        <f t="shared" si="2"/>
        <v xml:space="preserve"> </v>
      </c>
      <c r="S52" s="32" t="str">
        <f t="shared" si="3"/>
        <v xml:space="preserve"> </v>
      </c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</row>
    <row r="53" spans="1:39" ht="20.100000000000001" customHeight="1" x14ac:dyDescent="0.25">
      <c r="A53" s="6">
        <v>48</v>
      </c>
      <c r="B53" s="45"/>
      <c r="C53" s="46"/>
      <c r="D53" s="43"/>
      <c r="E53" s="44"/>
      <c r="F53" s="44"/>
      <c r="G53" s="54"/>
      <c r="H53" s="6"/>
      <c r="I53" s="6"/>
      <c r="J53" s="6"/>
      <c r="K53" s="2"/>
      <c r="L53" s="2"/>
      <c r="M53" s="6"/>
      <c r="N53" s="6"/>
      <c r="O53" s="6">
        <f t="shared" si="4"/>
        <v>0</v>
      </c>
      <c r="P53" s="6" t="str">
        <f t="shared" si="0"/>
        <v>EFICAZ</v>
      </c>
      <c r="Q53" s="67" t="str">
        <f t="shared" si="1"/>
        <v>X</v>
      </c>
      <c r="R53" s="32" t="str">
        <f t="shared" si="2"/>
        <v xml:space="preserve"> </v>
      </c>
      <c r="S53" s="32" t="str">
        <f t="shared" si="3"/>
        <v xml:space="preserve"> </v>
      </c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</row>
    <row r="54" spans="1:39" ht="20.100000000000001" customHeight="1" x14ac:dyDescent="0.25">
      <c r="A54" s="6">
        <v>49</v>
      </c>
      <c r="B54" s="45"/>
      <c r="C54" s="46"/>
      <c r="D54" s="43"/>
      <c r="E54" s="44"/>
      <c r="F54" s="44"/>
      <c r="G54" s="43"/>
      <c r="H54" s="6"/>
      <c r="I54" s="6"/>
      <c r="J54" s="6"/>
      <c r="K54" s="2"/>
      <c r="L54" s="2"/>
      <c r="M54" s="6"/>
      <c r="N54" s="6"/>
      <c r="O54" s="6">
        <f t="shared" si="4"/>
        <v>0</v>
      </c>
      <c r="P54" s="6" t="str">
        <f t="shared" si="0"/>
        <v>EFICAZ</v>
      </c>
      <c r="Q54" s="67" t="str">
        <f t="shared" si="1"/>
        <v>X</v>
      </c>
      <c r="R54" s="32" t="str">
        <f t="shared" si="2"/>
        <v xml:space="preserve"> </v>
      </c>
      <c r="S54" s="32" t="str">
        <f t="shared" si="3"/>
        <v xml:space="preserve"> </v>
      </c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</row>
    <row r="55" spans="1:39" ht="20.100000000000001" customHeight="1" x14ac:dyDescent="0.25">
      <c r="A55" s="6">
        <v>50</v>
      </c>
      <c r="B55" s="45"/>
      <c r="C55" s="46"/>
      <c r="D55" s="43"/>
      <c r="E55" s="44"/>
      <c r="F55" s="44"/>
      <c r="G55" s="43"/>
      <c r="H55" s="6"/>
      <c r="I55" s="6"/>
      <c r="J55" s="6"/>
      <c r="K55" s="2"/>
      <c r="L55" s="2"/>
      <c r="M55" s="6"/>
      <c r="N55" s="6"/>
      <c r="O55" s="6">
        <f t="shared" si="4"/>
        <v>0</v>
      </c>
      <c r="P55" s="6" t="str">
        <f t="shared" si="0"/>
        <v>EFICAZ</v>
      </c>
      <c r="Q55" s="67" t="str">
        <f t="shared" si="1"/>
        <v>X</v>
      </c>
      <c r="R55" s="32" t="str">
        <f t="shared" si="2"/>
        <v xml:space="preserve"> </v>
      </c>
      <c r="S55" s="32" t="str">
        <f t="shared" si="3"/>
        <v xml:space="preserve"> </v>
      </c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20.100000000000001" customHeight="1" x14ac:dyDescent="0.25">
      <c r="A56" s="6">
        <v>51</v>
      </c>
      <c r="B56" s="45"/>
      <c r="C56" s="46"/>
      <c r="D56" s="43"/>
      <c r="E56" s="44"/>
      <c r="F56" s="44"/>
      <c r="G56" s="43"/>
      <c r="H56" s="6"/>
      <c r="I56" s="6"/>
      <c r="J56" s="6"/>
      <c r="K56" s="2"/>
      <c r="L56" s="2"/>
      <c r="M56" s="6"/>
      <c r="N56" s="6"/>
      <c r="O56" s="6">
        <f t="shared" si="4"/>
        <v>0</v>
      </c>
      <c r="P56" s="6" t="str">
        <f t="shared" si="0"/>
        <v>EFICAZ</v>
      </c>
      <c r="Q56" s="67" t="str">
        <f t="shared" si="1"/>
        <v>X</v>
      </c>
      <c r="R56" s="32" t="str">
        <f t="shared" si="2"/>
        <v xml:space="preserve"> </v>
      </c>
      <c r="S56" s="32" t="str">
        <f t="shared" si="3"/>
        <v xml:space="preserve"> </v>
      </c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39" ht="20.100000000000001" customHeight="1" x14ac:dyDescent="0.25">
      <c r="A57" s="6">
        <v>52</v>
      </c>
      <c r="B57" s="45"/>
      <c r="C57" s="46"/>
      <c r="D57" s="43"/>
      <c r="E57" s="44"/>
      <c r="F57" s="44"/>
      <c r="G57" s="43"/>
      <c r="H57" s="6"/>
      <c r="I57" s="6"/>
      <c r="J57" s="6"/>
      <c r="K57" s="2"/>
      <c r="L57" s="2"/>
      <c r="M57" s="6"/>
      <c r="N57" s="6"/>
      <c r="O57" s="6">
        <f t="shared" si="4"/>
        <v>0</v>
      </c>
      <c r="P57" s="6" t="str">
        <f t="shared" si="0"/>
        <v>EFICAZ</v>
      </c>
      <c r="Q57" s="67" t="str">
        <f t="shared" si="1"/>
        <v>X</v>
      </c>
      <c r="R57" s="32" t="str">
        <f t="shared" si="2"/>
        <v xml:space="preserve"> </v>
      </c>
      <c r="S57" s="32" t="str">
        <f t="shared" si="3"/>
        <v xml:space="preserve"> </v>
      </c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39" ht="20.100000000000001" customHeight="1" x14ac:dyDescent="0.25">
      <c r="A58" s="6">
        <v>53</v>
      </c>
      <c r="B58" s="45"/>
      <c r="C58" s="46"/>
      <c r="D58" s="43"/>
      <c r="E58" s="44"/>
      <c r="F58" s="44"/>
      <c r="G58" s="43"/>
      <c r="H58" s="6"/>
      <c r="I58" s="6"/>
      <c r="J58" s="6"/>
      <c r="K58" s="2"/>
      <c r="L58" s="2"/>
      <c r="M58" s="6"/>
      <c r="N58" s="6"/>
      <c r="O58" s="6">
        <f t="shared" si="4"/>
        <v>0</v>
      </c>
      <c r="P58" s="6" t="str">
        <f t="shared" si="0"/>
        <v>EFICAZ</v>
      </c>
      <c r="Q58" s="67" t="str">
        <f t="shared" si="1"/>
        <v>X</v>
      </c>
      <c r="R58" s="32" t="str">
        <f t="shared" si="2"/>
        <v xml:space="preserve"> </v>
      </c>
      <c r="S58" s="32" t="str">
        <f t="shared" si="3"/>
        <v xml:space="preserve"> </v>
      </c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59" spans="1:39" ht="20.100000000000001" customHeight="1" x14ac:dyDescent="0.25">
      <c r="A59" s="6">
        <v>54</v>
      </c>
      <c r="B59" s="45"/>
      <c r="C59" s="46"/>
      <c r="D59" s="43"/>
      <c r="E59" s="44"/>
      <c r="F59" s="44"/>
      <c r="G59" s="54"/>
      <c r="H59" s="6"/>
      <c r="I59" s="6"/>
      <c r="J59" s="6"/>
      <c r="K59" s="2"/>
      <c r="L59" s="2"/>
      <c r="M59" s="6"/>
      <c r="N59" s="6"/>
      <c r="O59" s="6">
        <f t="shared" si="4"/>
        <v>0</v>
      </c>
      <c r="P59" s="6" t="str">
        <f t="shared" si="0"/>
        <v>EFICAZ</v>
      </c>
      <c r="Q59" s="67" t="str">
        <f t="shared" si="1"/>
        <v>X</v>
      </c>
      <c r="R59" s="32" t="str">
        <f t="shared" si="2"/>
        <v xml:space="preserve"> </v>
      </c>
      <c r="S59" s="32" t="str">
        <f t="shared" si="3"/>
        <v xml:space="preserve"> </v>
      </c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0" spans="1:39" ht="20.100000000000001" customHeight="1" x14ac:dyDescent="0.25">
      <c r="A60" s="6">
        <v>55</v>
      </c>
      <c r="B60" s="45"/>
      <c r="C60" s="46"/>
      <c r="D60" s="43"/>
      <c r="E60" s="44"/>
      <c r="F60" s="44"/>
      <c r="G60" s="54"/>
      <c r="H60" s="6"/>
      <c r="I60" s="6"/>
      <c r="J60" s="6"/>
      <c r="K60" s="2"/>
      <c r="L60" s="2"/>
      <c r="M60" s="6"/>
      <c r="N60" s="6"/>
      <c r="O60" s="6">
        <f t="shared" si="4"/>
        <v>0</v>
      </c>
      <c r="P60" s="6" t="str">
        <f t="shared" si="0"/>
        <v>EFICAZ</v>
      </c>
      <c r="Q60" s="67" t="str">
        <f t="shared" si="1"/>
        <v>X</v>
      </c>
      <c r="R60" s="32" t="str">
        <f t="shared" si="2"/>
        <v xml:space="preserve"> </v>
      </c>
      <c r="S60" s="32" t="str">
        <f t="shared" si="3"/>
        <v xml:space="preserve"> </v>
      </c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</row>
    <row r="61" spans="1:39" ht="20.100000000000001" customHeight="1" x14ac:dyDescent="0.25">
      <c r="A61" s="6">
        <v>62</v>
      </c>
      <c r="B61" s="45"/>
      <c r="C61" s="46"/>
      <c r="D61" s="43"/>
      <c r="E61" s="44"/>
      <c r="F61" s="44"/>
      <c r="G61" s="54"/>
      <c r="H61" s="6"/>
      <c r="I61" s="6"/>
      <c r="J61" s="6"/>
      <c r="K61" s="2"/>
      <c r="L61" s="2"/>
      <c r="M61" s="6"/>
      <c r="N61" s="6"/>
      <c r="O61" s="6">
        <f t="shared" si="4"/>
        <v>0</v>
      </c>
      <c r="P61" s="6" t="str">
        <f t="shared" si="0"/>
        <v>EFICAZ</v>
      </c>
      <c r="Q61" s="67" t="str">
        <f t="shared" si="1"/>
        <v>X</v>
      </c>
      <c r="R61" s="32" t="str">
        <f t="shared" si="2"/>
        <v xml:space="preserve"> </v>
      </c>
      <c r="S61" s="32" t="str">
        <f t="shared" si="3"/>
        <v xml:space="preserve"> </v>
      </c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</row>
    <row r="62" spans="1:39" ht="20.100000000000001" customHeight="1" x14ac:dyDescent="0.25">
      <c r="A62" s="6">
        <v>63</v>
      </c>
      <c r="B62" s="45"/>
      <c r="C62" s="46"/>
      <c r="D62" s="43"/>
      <c r="E62" s="44"/>
      <c r="F62" s="44"/>
      <c r="G62" s="54"/>
      <c r="H62" s="6"/>
      <c r="I62" s="6"/>
      <c r="J62" s="6"/>
      <c r="K62" s="2"/>
      <c r="L62" s="2"/>
      <c r="M62" s="6"/>
      <c r="N62" s="6"/>
      <c r="O62" s="6">
        <f t="shared" si="4"/>
        <v>0</v>
      </c>
      <c r="P62" s="6" t="str">
        <f t="shared" si="0"/>
        <v>EFICAZ</v>
      </c>
      <c r="Q62" s="67" t="str">
        <f t="shared" si="1"/>
        <v>X</v>
      </c>
      <c r="R62" s="32" t="str">
        <f t="shared" si="2"/>
        <v xml:space="preserve"> </v>
      </c>
      <c r="S62" s="32" t="str">
        <f t="shared" si="3"/>
        <v xml:space="preserve"> </v>
      </c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</row>
    <row r="63" spans="1:39" ht="20.100000000000001" customHeight="1" x14ac:dyDescent="0.25">
      <c r="A63" s="6">
        <v>64</v>
      </c>
      <c r="B63" s="45"/>
      <c r="C63" s="46"/>
      <c r="D63" s="43"/>
      <c r="E63" s="44"/>
      <c r="F63" s="44"/>
      <c r="G63" s="54"/>
      <c r="H63" s="6"/>
      <c r="I63" s="6"/>
      <c r="J63" s="6"/>
      <c r="K63" s="2"/>
      <c r="L63" s="2"/>
      <c r="M63" s="6"/>
      <c r="N63" s="6"/>
      <c r="O63" s="6">
        <f t="shared" si="4"/>
        <v>0</v>
      </c>
      <c r="P63" s="6" t="str">
        <f t="shared" si="0"/>
        <v>EFICAZ</v>
      </c>
      <c r="Q63" s="67" t="str">
        <f t="shared" si="1"/>
        <v>X</v>
      </c>
      <c r="R63" s="32" t="str">
        <f t="shared" si="2"/>
        <v xml:space="preserve"> </v>
      </c>
      <c r="S63" s="32" t="str">
        <f t="shared" si="3"/>
        <v xml:space="preserve"> </v>
      </c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</row>
    <row r="64" spans="1:39" ht="20.100000000000001" customHeight="1" x14ac:dyDescent="0.25">
      <c r="A64" s="6">
        <v>65</v>
      </c>
      <c r="B64" s="45"/>
      <c r="C64" s="46"/>
      <c r="D64" s="43"/>
      <c r="E64" s="44"/>
      <c r="F64" s="44"/>
      <c r="G64" s="43"/>
      <c r="H64" s="6"/>
      <c r="I64" s="6"/>
      <c r="J64" s="6"/>
      <c r="K64" s="2"/>
      <c r="L64" s="2"/>
      <c r="M64" s="6"/>
      <c r="N64" s="6"/>
      <c r="O64" s="6">
        <f t="shared" si="4"/>
        <v>0</v>
      </c>
      <c r="P64" s="6" t="str">
        <f t="shared" si="0"/>
        <v>EFICAZ</v>
      </c>
      <c r="Q64" s="67" t="str">
        <f t="shared" si="1"/>
        <v>X</v>
      </c>
      <c r="R64" s="32" t="str">
        <f t="shared" si="2"/>
        <v xml:space="preserve"> </v>
      </c>
      <c r="S64" s="32" t="str">
        <f t="shared" si="3"/>
        <v xml:space="preserve"> </v>
      </c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</row>
    <row r="65" spans="1:39" ht="20.100000000000001" customHeight="1" x14ac:dyDescent="0.25">
      <c r="A65" s="6">
        <v>66</v>
      </c>
      <c r="B65" s="45"/>
      <c r="C65" s="46"/>
      <c r="D65" s="43"/>
      <c r="E65" s="44"/>
      <c r="F65" s="44"/>
      <c r="G65" s="43"/>
      <c r="H65" s="6"/>
      <c r="I65" s="6"/>
      <c r="J65" s="6"/>
      <c r="K65" s="2"/>
      <c r="L65" s="2"/>
      <c r="M65" s="6"/>
      <c r="N65" s="6"/>
      <c r="O65" s="6">
        <f t="shared" si="4"/>
        <v>0</v>
      </c>
      <c r="P65" s="6" t="str">
        <f t="shared" si="0"/>
        <v>EFICAZ</v>
      </c>
      <c r="Q65" s="67" t="str">
        <f t="shared" si="1"/>
        <v>X</v>
      </c>
      <c r="R65" s="32" t="str">
        <f t="shared" si="2"/>
        <v xml:space="preserve"> </v>
      </c>
      <c r="S65" s="32" t="str">
        <f t="shared" si="3"/>
        <v xml:space="preserve"> </v>
      </c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</row>
    <row r="66" spans="1:39" ht="20.100000000000001" customHeight="1" x14ac:dyDescent="0.25">
      <c r="A66" s="6">
        <v>67</v>
      </c>
      <c r="B66" s="45"/>
      <c r="C66" s="46"/>
      <c r="D66" s="43"/>
      <c r="E66" s="44"/>
      <c r="F66" s="44"/>
      <c r="G66" s="54"/>
      <c r="H66" s="6"/>
      <c r="I66" s="6"/>
      <c r="J66" s="6"/>
      <c r="K66" s="2"/>
      <c r="L66" s="2"/>
      <c r="M66" s="6"/>
      <c r="N66" s="6"/>
      <c r="O66" s="6">
        <f t="shared" si="4"/>
        <v>0</v>
      </c>
      <c r="P66" s="6" t="str">
        <f t="shared" si="0"/>
        <v>EFICAZ</v>
      </c>
      <c r="Q66" s="67" t="str">
        <f t="shared" si="1"/>
        <v>X</v>
      </c>
      <c r="R66" s="32" t="str">
        <f t="shared" si="2"/>
        <v xml:space="preserve"> </v>
      </c>
      <c r="S66" s="32" t="str">
        <f t="shared" si="3"/>
        <v xml:space="preserve"> </v>
      </c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</row>
    <row r="67" spans="1:39" ht="20.100000000000001" customHeight="1" x14ac:dyDescent="0.25">
      <c r="A67" s="6">
        <v>68</v>
      </c>
      <c r="B67" s="45"/>
      <c r="C67" s="46"/>
      <c r="D67" s="43"/>
      <c r="E67" s="44"/>
      <c r="F67" s="44"/>
      <c r="G67" s="43"/>
      <c r="H67" s="6"/>
      <c r="I67" s="6"/>
      <c r="J67" s="6"/>
      <c r="K67" s="2"/>
      <c r="L67" s="2"/>
      <c r="M67" s="6"/>
      <c r="N67" s="6"/>
      <c r="O67" s="6">
        <f t="shared" si="4"/>
        <v>0</v>
      </c>
      <c r="P67" s="6" t="str">
        <f t="shared" si="0"/>
        <v>EFICAZ</v>
      </c>
      <c r="Q67" s="67" t="str">
        <f t="shared" si="1"/>
        <v>X</v>
      </c>
      <c r="R67" s="32" t="str">
        <f t="shared" si="2"/>
        <v xml:space="preserve"> </v>
      </c>
      <c r="S67" s="32" t="str">
        <f t="shared" si="3"/>
        <v xml:space="preserve"> </v>
      </c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</row>
    <row r="68" spans="1:39" ht="20.100000000000001" customHeight="1" x14ac:dyDescent="0.25">
      <c r="A68" s="6">
        <v>69</v>
      </c>
      <c r="B68" s="45"/>
      <c r="C68" s="46"/>
      <c r="D68" s="43"/>
      <c r="E68" s="44"/>
      <c r="F68" s="44"/>
      <c r="G68" s="43"/>
      <c r="H68" s="6"/>
      <c r="I68" s="6"/>
      <c r="J68" s="6"/>
      <c r="K68" s="2"/>
      <c r="L68" s="2"/>
      <c r="M68" s="6"/>
      <c r="N68" s="6"/>
      <c r="O68" s="6">
        <f t="shared" si="4"/>
        <v>0</v>
      </c>
      <c r="P68" s="6" t="str">
        <f t="shared" si="0"/>
        <v>EFICAZ</v>
      </c>
      <c r="Q68" s="67" t="str">
        <f t="shared" si="1"/>
        <v>X</v>
      </c>
      <c r="R68" s="32" t="str">
        <f t="shared" si="2"/>
        <v xml:space="preserve"> </v>
      </c>
      <c r="S68" s="32" t="str">
        <f t="shared" si="3"/>
        <v xml:space="preserve"> </v>
      </c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</row>
    <row r="69" spans="1:39" ht="20.100000000000001" customHeight="1" x14ac:dyDescent="0.25">
      <c r="A69" s="6">
        <v>70</v>
      </c>
      <c r="B69" s="45"/>
      <c r="C69" s="46"/>
      <c r="D69" s="43"/>
      <c r="E69" s="44"/>
      <c r="F69" s="44"/>
      <c r="G69" s="43"/>
      <c r="H69" s="6"/>
      <c r="I69" s="6"/>
      <c r="J69" s="6"/>
      <c r="K69" s="2"/>
      <c r="L69" s="2"/>
      <c r="M69" s="6"/>
      <c r="N69" s="6"/>
      <c r="O69" s="6">
        <f t="shared" si="4"/>
        <v>0</v>
      </c>
      <c r="P69" s="6" t="str">
        <f t="shared" si="0"/>
        <v>EFICAZ</v>
      </c>
      <c r="Q69" s="67" t="str">
        <f t="shared" si="1"/>
        <v>X</v>
      </c>
      <c r="R69" s="32" t="str">
        <f t="shared" si="2"/>
        <v xml:space="preserve"> </v>
      </c>
      <c r="S69" s="32" t="str">
        <f t="shared" si="3"/>
        <v xml:space="preserve"> </v>
      </c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</row>
    <row r="70" spans="1:39" ht="20.100000000000001" customHeight="1" x14ac:dyDescent="0.25">
      <c r="A70" s="6">
        <v>71</v>
      </c>
      <c r="B70" s="45"/>
      <c r="C70" s="46"/>
      <c r="D70" s="43"/>
      <c r="E70" s="44"/>
      <c r="F70" s="44"/>
      <c r="G70" s="43"/>
      <c r="H70" s="6"/>
      <c r="I70" s="6"/>
      <c r="J70" s="6"/>
      <c r="K70" s="2"/>
      <c r="L70" s="2"/>
      <c r="M70" s="6"/>
      <c r="N70" s="6"/>
      <c r="O70" s="6">
        <f t="shared" si="4"/>
        <v>0</v>
      </c>
      <c r="P70" s="6" t="str">
        <f t="shared" si="0"/>
        <v>EFICAZ</v>
      </c>
      <c r="Q70" s="67" t="str">
        <f t="shared" si="1"/>
        <v>X</v>
      </c>
      <c r="R70" s="32" t="str">
        <f t="shared" si="2"/>
        <v xml:space="preserve"> </v>
      </c>
      <c r="S70" s="32" t="str">
        <f t="shared" si="3"/>
        <v xml:space="preserve"> </v>
      </c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</row>
    <row r="71" spans="1:39" ht="20.100000000000001" customHeight="1" x14ac:dyDescent="0.25">
      <c r="A71" s="6">
        <v>72</v>
      </c>
      <c r="B71" s="45"/>
      <c r="C71" s="46"/>
      <c r="D71" s="43"/>
      <c r="E71" s="44"/>
      <c r="F71" s="44"/>
      <c r="G71" s="43"/>
      <c r="H71" s="6"/>
      <c r="I71" s="6"/>
      <c r="J71" s="6"/>
      <c r="K71" s="2"/>
      <c r="L71" s="2"/>
      <c r="M71" s="6"/>
      <c r="N71" s="6"/>
      <c r="O71" s="6">
        <f t="shared" ref="O71:O77" si="5">(L71-K71)</f>
        <v>0</v>
      </c>
      <c r="P71" s="6" t="str">
        <f t="shared" ref="P71:P77" si="6">IF(O71&lt;(K71-L71),"EFICIENTE",IF(O71=(K71-L71),"EFICAZ","INEFICIENTE"))</f>
        <v>EFICAZ</v>
      </c>
      <c r="Q71" s="67" t="str">
        <f t="shared" ref="Q71:Q77" si="7">IF(P71="EFICAZ","X"," ")</f>
        <v>X</v>
      </c>
      <c r="R71" s="32" t="str">
        <f t="shared" ref="R71:R77" si="8">IF(P71="EFICIENTE","X"," ")</f>
        <v xml:space="preserve"> </v>
      </c>
      <c r="S71" s="32" t="str">
        <f t="shared" ref="S71:S77" si="9">IF(P71="INEFICiENTE","X"," ")</f>
        <v xml:space="preserve"> </v>
      </c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</row>
    <row r="72" spans="1:39" ht="20.100000000000001" customHeight="1" x14ac:dyDescent="0.25">
      <c r="A72" s="6">
        <v>73</v>
      </c>
      <c r="B72" s="45"/>
      <c r="C72" s="46"/>
      <c r="D72" s="43"/>
      <c r="E72" s="44"/>
      <c r="F72" s="44"/>
      <c r="G72" s="43"/>
      <c r="H72" s="6"/>
      <c r="I72" s="6"/>
      <c r="J72" s="6"/>
      <c r="K72" s="2"/>
      <c r="L72" s="2"/>
      <c r="M72" s="6"/>
      <c r="N72" s="6"/>
      <c r="O72" s="6">
        <f t="shared" si="5"/>
        <v>0</v>
      </c>
      <c r="P72" s="6" t="str">
        <f t="shared" si="6"/>
        <v>EFICAZ</v>
      </c>
      <c r="Q72" s="67" t="str">
        <f t="shared" si="7"/>
        <v>X</v>
      </c>
      <c r="R72" s="32" t="str">
        <f t="shared" si="8"/>
        <v xml:space="preserve"> </v>
      </c>
      <c r="S72" s="32" t="str">
        <f t="shared" si="9"/>
        <v xml:space="preserve"> </v>
      </c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</row>
    <row r="73" spans="1:39" ht="20.100000000000001" customHeight="1" x14ac:dyDescent="0.25">
      <c r="A73" s="6">
        <v>74</v>
      </c>
      <c r="B73" s="45"/>
      <c r="C73" s="46"/>
      <c r="D73" s="43"/>
      <c r="E73" s="44"/>
      <c r="F73" s="44"/>
      <c r="G73" s="43"/>
      <c r="H73" s="6"/>
      <c r="I73" s="6"/>
      <c r="J73" s="6"/>
      <c r="K73" s="2"/>
      <c r="L73" s="2"/>
      <c r="M73" s="6"/>
      <c r="N73" s="6"/>
      <c r="O73" s="6">
        <f t="shared" si="5"/>
        <v>0</v>
      </c>
      <c r="P73" s="6" t="str">
        <f t="shared" si="6"/>
        <v>EFICAZ</v>
      </c>
      <c r="Q73" s="67" t="str">
        <f t="shared" si="7"/>
        <v>X</v>
      </c>
      <c r="R73" s="32" t="str">
        <f t="shared" si="8"/>
        <v xml:space="preserve"> </v>
      </c>
      <c r="S73" s="32" t="str">
        <f t="shared" si="9"/>
        <v xml:space="preserve"> </v>
      </c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</row>
    <row r="74" spans="1:39" ht="20.100000000000001" customHeight="1" x14ac:dyDescent="0.25">
      <c r="A74" s="6">
        <v>75</v>
      </c>
      <c r="B74" s="45"/>
      <c r="C74" s="46"/>
      <c r="D74" s="43"/>
      <c r="E74" s="44"/>
      <c r="F74" s="44"/>
      <c r="G74" s="43"/>
      <c r="H74" s="6"/>
      <c r="I74" s="6"/>
      <c r="J74" s="6"/>
      <c r="K74" s="2"/>
      <c r="L74" s="2"/>
      <c r="M74" s="6"/>
      <c r="N74" s="6"/>
      <c r="O74" s="6">
        <f t="shared" si="5"/>
        <v>0</v>
      </c>
      <c r="P74" s="6" t="str">
        <f t="shared" si="6"/>
        <v>EFICAZ</v>
      </c>
      <c r="Q74" s="67" t="str">
        <f t="shared" si="7"/>
        <v>X</v>
      </c>
      <c r="R74" s="32" t="str">
        <f t="shared" si="8"/>
        <v xml:space="preserve"> </v>
      </c>
      <c r="S74" s="32" t="str">
        <f t="shared" si="9"/>
        <v xml:space="preserve"> </v>
      </c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</row>
    <row r="75" spans="1:39" ht="20.100000000000001" customHeight="1" x14ac:dyDescent="0.25">
      <c r="A75" s="6">
        <v>76</v>
      </c>
      <c r="B75" s="45"/>
      <c r="C75" s="46"/>
      <c r="D75" s="43"/>
      <c r="E75" s="44"/>
      <c r="F75" s="44"/>
      <c r="G75" s="43"/>
      <c r="H75" s="6"/>
      <c r="I75" s="6"/>
      <c r="J75" s="6"/>
      <c r="K75" s="2"/>
      <c r="L75" s="2"/>
      <c r="M75" s="6"/>
      <c r="N75" s="6"/>
      <c r="O75" s="6">
        <f t="shared" si="5"/>
        <v>0</v>
      </c>
      <c r="P75" s="6" t="str">
        <f t="shared" si="6"/>
        <v>EFICAZ</v>
      </c>
      <c r="Q75" s="67" t="str">
        <f t="shared" si="7"/>
        <v>X</v>
      </c>
      <c r="R75" s="32" t="str">
        <f t="shared" si="8"/>
        <v xml:space="preserve"> </v>
      </c>
      <c r="S75" s="32" t="str">
        <f t="shared" si="9"/>
        <v xml:space="preserve"> </v>
      </c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</row>
    <row r="76" spans="1:39" ht="20.100000000000001" customHeight="1" x14ac:dyDescent="0.25">
      <c r="A76" s="6">
        <v>77</v>
      </c>
      <c r="B76" s="45"/>
      <c r="C76" s="46"/>
      <c r="D76" s="43"/>
      <c r="E76" s="44"/>
      <c r="F76" s="44"/>
      <c r="G76" s="43"/>
      <c r="H76" s="6"/>
      <c r="I76" s="6"/>
      <c r="J76" s="6"/>
      <c r="K76" s="2"/>
      <c r="L76" s="2"/>
      <c r="M76" s="6"/>
      <c r="N76" s="6"/>
      <c r="O76" s="6">
        <f t="shared" si="5"/>
        <v>0</v>
      </c>
      <c r="P76" s="6" t="str">
        <f t="shared" si="6"/>
        <v>EFICAZ</v>
      </c>
      <c r="Q76" s="67" t="str">
        <f t="shared" si="7"/>
        <v>X</v>
      </c>
      <c r="R76" s="32" t="str">
        <f t="shared" si="8"/>
        <v xml:space="preserve"> </v>
      </c>
      <c r="S76" s="32" t="str">
        <f t="shared" si="9"/>
        <v xml:space="preserve"> </v>
      </c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</row>
    <row r="77" spans="1:39" ht="20.100000000000001" customHeight="1" x14ac:dyDescent="0.25">
      <c r="A77" s="6">
        <v>78</v>
      </c>
      <c r="B77" s="45"/>
      <c r="C77" s="46"/>
      <c r="D77" s="43"/>
      <c r="E77" s="44"/>
      <c r="F77" s="44"/>
      <c r="G77" s="43"/>
      <c r="H77" s="6"/>
      <c r="I77" s="6"/>
      <c r="J77" s="6"/>
      <c r="K77" s="2"/>
      <c r="L77" s="2"/>
      <c r="M77" s="6"/>
      <c r="N77" s="6"/>
      <c r="O77" s="6">
        <f t="shared" si="5"/>
        <v>0</v>
      </c>
      <c r="P77" s="6" t="str">
        <f t="shared" si="6"/>
        <v>EFICAZ</v>
      </c>
      <c r="Q77" s="67" t="str">
        <f t="shared" si="7"/>
        <v>X</v>
      </c>
      <c r="R77" s="32" t="str">
        <f t="shared" si="8"/>
        <v xml:space="preserve"> </v>
      </c>
      <c r="S77" s="32" t="str">
        <f t="shared" si="9"/>
        <v xml:space="preserve"> </v>
      </c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</row>
  </sheetData>
  <dataConsolidate/>
  <mergeCells count="11">
    <mergeCell ref="A4:B4"/>
    <mergeCell ref="G4:H4"/>
    <mergeCell ref="I4:L4"/>
    <mergeCell ref="C4:F4"/>
    <mergeCell ref="A1:B3"/>
    <mergeCell ref="R1:S1"/>
    <mergeCell ref="R2:S2"/>
    <mergeCell ref="C3:E3"/>
    <mergeCell ref="R3:S3"/>
    <mergeCell ref="C1:Q2"/>
    <mergeCell ref="F3:Q3"/>
  </mergeCells>
  <phoneticPr fontId="25" type="noConversion"/>
  <conditionalFormatting sqref="I6:I77">
    <cfRule type="containsBlanks" dxfId="16" priority="1">
      <formula>LEN(TRIM(I6))=0</formula>
    </cfRule>
    <cfRule type="containsText" dxfId="15" priority="2" operator="containsText" text="EXTREMADO">
      <formula>NOT(ISERROR(SEARCH("EXTREMADO",I6)))</formula>
    </cfRule>
    <cfRule type="containsText" dxfId="14" priority="3" operator="containsText" text="ALTO">
      <formula>NOT(ISERROR(SEARCH("ALTO",I6)))</formula>
    </cfRule>
    <cfRule type="containsText" dxfId="13" priority="4" operator="containsText" text="MEDIO">
      <formula>NOT(ISERROR(SEARCH("MEDIO",I6)))</formula>
    </cfRule>
    <cfRule type="containsText" dxfId="12" priority="5" operator="containsText" text="BAJO">
      <formula>NOT(ISERROR(SEARCH("BAJO",I6)))</formula>
    </cfRule>
    <cfRule type="containsText" dxfId="11" priority="6" operator="containsText" text="BAJO">
      <formula>NOT(ISERROR(SEARCH("BAJO",I6)))</formula>
    </cfRule>
    <cfRule type="cellIs" dxfId="10" priority="20" operator="equal">
      <formula>#REF!</formula>
    </cfRule>
    <cfRule type="cellIs" dxfId="9" priority="21" operator="equal">
      <formula>$AG$34</formula>
    </cfRule>
    <cfRule type="cellIs" dxfId="8" priority="22" operator="equal">
      <formula>$AG$24</formula>
    </cfRule>
    <cfRule type="cellIs" dxfId="7" priority="23" operator="equal">
      <formula>$AG$14</formula>
    </cfRule>
  </conditionalFormatting>
  <conditionalFormatting sqref="N6:N77">
    <cfRule type="containsText" dxfId="6" priority="12" operator="containsText" text="ABIERTO">
      <formula>NOT(ISERROR(SEARCH("ABIERTO",N6)))</formula>
    </cfRule>
    <cfRule type="containsText" dxfId="5" priority="13" operator="containsText" text="CERRADO">
      <formula>NOT(ISERROR(SEARCH("CERRADO",N6)))</formula>
    </cfRule>
  </conditionalFormatting>
  <conditionalFormatting sqref="Q6:S77">
    <cfRule type="containsText" dxfId="4" priority="128" operator="containsText" text="X">
      <formula>NOT(ISERROR(SEARCH("X",Q6)))</formula>
    </cfRule>
  </conditionalFormatting>
  <dataValidations xWindow="635" yWindow="584" count="4">
    <dataValidation type="list" allowBlank="1" showInputMessage="1" showErrorMessage="1" sqref="D6:D77" xr:uid="{00000000-0002-0000-0000-000001000000}">
      <formula1>$T$1:$T$3</formula1>
    </dataValidation>
    <dataValidation type="list" allowBlank="1" showInputMessage="1" showErrorMessage="1" promptTitle="VALORACION DEL RIESGO" prompt="BAJO: No intervenir, salvo que un analisis mas preciso lo justifique._x000a_MEDIO: Mejorar si es posible. Seria conveniente justificar la intervencion y su rentabilidad._x000a_ALTO: Corregir y adoptar medidas de control._x000a_EXTREMADO: Situacion critica.Urgente acción." sqref="I6:I77" xr:uid="{00000000-0002-0000-0000-000000000000}">
      <formula1>$Z$1:$Z$4</formula1>
    </dataValidation>
    <dataValidation type="list" allowBlank="1" showInputMessage="1" showErrorMessage="1" sqref="H6:H77" xr:uid="{00000000-0002-0000-0000-000003000000}">
      <formula1>$Y$1:$Y$3</formula1>
    </dataValidation>
    <dataValidation type="list" allowBlank="1" showInputMessage="1" showErrorMessage="1" sqref="N10:N77 N6:N8" xr:uid="{B98D03D0-69EE-4A23-946A-A8911A8A743C}">
      <formula1>$AF$2:$AF$3</formula1>
    </dataValidation>
  </dataValidations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35" yWindow="584" count="1">
        <x14:dataValidation type="list" allowBlank="1" showInputMessage="1" showErrorMessage="1" xr:uid="{B36F1E99-FF26-4D59-8B7F-F827082CE7D7}">
          <x14:formula1>
            <xm:f>Hoja1!$A$1:$A$7</xm:f>
          </x14:formula1>
          <xm:sqref>B6:B77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EB52-E9BF-47B0-ABEA-17EEEDF8BDC5}">
  <dimension ref="A1:A7"/>
  <sheetViews>
    <sheetView workbookViewId="0">
      <selection activeCell="B9" sqref="B9"/>
    </sheetView>
  </sheetViews>
  <sheetFormatPr baseColWidth="10" defaultColWidth="11.42578125" defaultRowHeight="15" x14ac:dyDescent="0.25"/>
  <sheetData>
    <row r="1" spans="1:1" x14ac:dyDescent="0.25">
      <c r="A1" s="51" t="s">
        <v>6</v>
      </c>
    </row>
    <row r="2" spans="1:1" x14ac:dyDescent="0.25">
      <c r="A2" s="51" t="s">
        <v>12</v>
      </c>
    </row>
    <row r="3" spans="1:1" x14ac:dyDescent="0.25">
      <c r="A3" s="51" t="s">
        <v>49</v>
      </c>
    </row>
    <row r="4" spans="1:1" x14ac:dyDescent="0.25">
      <c r="A4" s="51" t="s">
        <v>24</v>
      </c>
    </row>
    <row r="5" spans="1:1" x14ac:dyDescent="0.25">
      <c r="A5" s="47" t="s">
        <v>50</v>
      </c>
    </row>
    <row r="6" spans="1:1" x14ac:dyDescent="0.25">
      <c r="A6" s="47" t="s">
        <v>51</v>
      </c>
    </row>
    <row r="7" spans="1:1" x14ac:dyDescent="0.25">
      <c r="A7" s="51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13.85546875" customWidth="1"/>
    <col min="2" max="2" width="13.7109375" customWidth="1"/>
  </cols>
  <sheetData>
    <row r="2" spans="1:10" ht="34.5" customHeight="1" x14ac:dyDescent="0.25">
      <c r="A2" s="99" t="s">
        <v>53</v>
      </c>
      <c r="B2" s="99"/>
      <c r="D2" s="95" t="s">
        <v>54</v>
      </c>
      <c r="E2" s="95"/>
      <c r="F2" s="95"/>
      <c r="H2" s="95" t="s">
        <v>54</v>
      </c>
      <c r="I2" s="95"/>
      <c r="J2" s="95"/>
    </row>
    <row r="3" spans="1:10" ht="30" x14ac:dyDescent="0.25">
      <c r="A3" s="3" t="s">
        <v>55</v>
      </c>
      <c r="B3" s="3" t="s">
        <v>56</v>
      </c>
      <c r="D3" s="4" t="s">
        <v>42</v>
      </c>
      <c r="E3" s="4" t="s">
        <v>41</v>
      </c>
      <c r="F3" s="4" t="s">
        <v>43</v>
      </c>
      <c r="H3" s="4" t="s">
        <v>42</v>
      </c>
      <c r="I3" s="4" t="s">
        <v>41</v>
      </c>
      <c r="J3" s="4" t="s">
        <v>43</v>
      </c>
    </row>
    <row r="4" spans="1:10" x14ac:dyDescent="0.25">
      <c r="A4" s="98">
        <f>COUNTIF(REGISTRO!N14:N60,"ABIERTO")</f>
        <v>0</v>
      </c>
      <c r="B4" s="98">
        <v>2</v>
      </c>
      <c r="D4" s="96">
        <f>COUNTIF(REGISTRO!P14:P60,"EFICIENTE")</f>
        <v>0</v>
      </c>
      <c r="E4" s="96">
        <v>2</v>
      </c>
      <c r="F4" s="96">
        <f>COUNTIF(REGISTRO!P14:P60,"INEFICIENTE")</f>
        <v>0</v>
      </c>
      <c r="H4" s="96">
        <v>2</v>
      </c>
      <c r="I4" s="96">
        <f>COUNTIF(REGISTRO!R14:R60,"X")</f>
        <v>0</v>
      </c>
      <c r="J4" s="96">
        <f>COUNTIF(REGISTRO!S14:S60,"X")</f>
        <v>0</v>
      </c>
    </row>
    <row r="5" spans="1:10" x14ac:dyDescent="0.25">
      <c r="A5" s="98"/>
      <c r="B5" s="98"/>
      <c r="D5" s="96"/>
      <c r="E5" s="96"/>
      <c r="F5" s="96"/>
      <c r="H5" s="96"/>
      <c r="I5" s="96"/>
      <c r="J5" s="96"/>
    </row>
    <row r="7" spans="1:10" ht="18.75" x14ac:dyDescent="0.25">
      <c r="A7" s="97" t="e">
        <f>+REGISTRO!#REF!</f>
        <v>#REF!</v>
      </c>
      <c r="B7" s="97"/>
      <c r="C7" s="97"/>
      <c r="D7" s="97"/>
      <c r="E7" s="97"/>
      <c r="F7" s="97"/>
      <c r="G7" s="97"/>
      <c r="H7" s="97"/>
      <c r="I7" s="97"/>
      <c r="J7" s="97"/>
    </row>
  </sheetData>
  <mergeCells count="12">
    <mergeCell ref="H2:J2"/>
    <mergeCell ref="H4:H5"/>
    <mergeCell ref="I4:I5"/>
    <mergeCell ref="J4:J5"/>
    <mergeCell ref="A7:J7"/>
    <mergeCell ref="D2:F2"/>
    <mergeCell ref="A4:A5"/>
    <mergeCell ref="B4:B5"/>
    <mergeCell ref="D4:D5"/>
    <mergeCell ref="E4:E5"/>
    <mergeCell ref="F4:F5"/>
    <mergeCell ref="A2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56"/>
  <sheetViews>
    <sheetView showGridLines="0" topLeftCell="A10" zoomScale="55" zoomScaleNormal="55" workbookViewId="0">
      <selection activeCell="U41" sqref="U41"/>
    </sheetView>
  </sheetViews>
  <sheetFormatPr baseColWidth="10" defaultColWidth="11.42578125" defaultRowHeight="12.75" x14ac:dyDescent="0.2"/>
  <cols>
    <col min="1" max="1" width="11.42578125" style="7"/>
    <col min="2" max="2" width="14.85546875" style="7" customWidth="1"/>
    <col min="3" max="4" width="11.42578125" style="7"/>
    <col min="5" max="5" width="16.42578125" style="7" customWidth="1"/>
    <col min="6" max="6" width="6.85546875" style="7" customWidth="1"/>
    <col min="7" max="7" width="18.5703125" style="7" customWidth="1"/>
    <col min="8" max="8" width="12.42578125" style="7" customWidth="1"/>
    <col min="9" max="9" width="16.7109375" style="7" customWidth="1"/>
    <col min="10" max="10" width="18" style="7" customWidth="1"/>
    <col min="11" max="11" width="11.42578125" style="7"/>
    <col min="12" max="12" width="13.7109375" style="7" customWidth="1"/>
    <col min="13" max="13" width="15" style="7" customWidth="1"/>
    <col min="14" max="14" width="14" style="7" customWidth="1"/>
    <col min="15" max="15" width="17.140625" style="7" customWidth="1"/>
    <col min="16" max="16" width="11.42578125" style="7"/>
    <col min="17" max="17" width="15.5703125" style="7" customWidth="1"/>
    <col min="18" max="18" width="10.5703125" style="7" customWidth="1"/>
    <col min="19" max="19" width="10.85546875" style="7" customWidth="1"/>
    <col min="20" max="21" width="11.42578125" style="7"/>
    <col min="22" max="22" width="14" style="7" customWidth="1"/>
    <col min="23" max="23" width="15.85546875" style="7" customWidth="1"/>
    <col min="24" max="16384" width="11.42578125" style="7"/>
  </cols>
  <sheetData>
    <row r="4" spans="2:25" ht="23.25" x14ac:dyDescent="0.35">
      <c r="B4" s="106" t="s">
        <v>57</v>
      </c>
      <c r="C4" s="106"/>
      <c r="D4" s="106"/>
      <c r="E4" s="106"/>
      <c r="F4" s="106"/>
      <c r="G4" s="106"/>
      <c r="J4" s="106" t="s">
        <v>58</v>
      </c>
      <c r="K4" s="106"/>
      <c r="L4" s="106"/>
      <c r="M4" s="106"/>
      <c r="N4" s="106"/>
      <c r="O4" s="106"/>
      <c r="Q4" s="106" t="s">
        <v>59</v>
      </c>
      <c r="R4" s="106"/>
      <c r="S4" s="106"/>
      <c r="T4" s="106"/>
      <c r="U4" s="106"/>
      <c r="V4" s="106"/>
    </row>
    <row r="6" spans="2:25" x14ac:dyDescent="0.2">
      <c r="J6" s="132" t="s">
        <v>60</v>
      </c>
      <c r="K6" s="132"/>
      <c r="L6" s="133" t="s">
        <v>61</v>
      </c>
      <c r="M6" s="133"/>
      <c r="N6" s="133"/>
      <c r="O6" s="133"/>
      <c r="Q6" s="132" t="s">
        <v>62</v>
      </c>
      <c r="R6" s="132"/>
      <c r="S6" s="133" t="s">
        <v>61</v>
      </c>
      <c r="T6" s="133"/>
      <c r="U6" s="133"/>
      <c r="V6" s="133"/>
    </row>
    <row r="7" spans="2:25" ht="19.5" customHeight="1" x14ac:dyDescent="0.2">
      <c r="B7" s="116" t="s">
        <v>63</v>
      </c>
      <c r="C7" s="117"/>
      <c r="D7" s="120" t="s">
        <v>61</v>
      </c>
      <c r="E7" s="121"/>
      <c r="F7" s="121"/>
      <c r="G7" s="122"/>
      <c r="J7" s="132"/>
      <c r="K7" s="132"/>
      <c r="L7" s="133"/>
      <c r="M7" s="133"/>
      <c r="N7" s="133"/>
      <c r="O7" s="133"/>
      <c r="Q7" s="132"/>
      <c r="R7" s="132"/>
      <c r="S7" s="133"/>
      <c r="T7" s="133"/>
      <c r="U7" s="133"/>
      <c r="V7" s="133"/>
    </row>
    <row r="8" spans="2:25" ht="23.25" customHeight="1" x14ac:dyDescent="0.2">
      <c r="B8" s="118"/>
      <c r="C8" s="119"/>
      <c r="D8" s="123"/>
      <c r="E8" s="124"/>
      <c r="F8" s="124"/>
      <c r="G8" s="125"/>
      <c r="J8" s="8" t="s">
        <v>64</v>
      </c>
      <c r="K8" s="9">
        <v>4</v>
      </c>
      <c r="L8" s="126" t="s">
        <v>65</v>
      </c>
      <c r="M8" s="127"/>
      <c r="N8" s="127"/>
      <c r="O8" s="128"/>
      <c r="Q8" s="8" t="s">
        <v>66</v>
      </c>
      <c r="R8" s="13" t="s">
        <v>67</v>
      </c>
      <c r="S8" s="126" t="s">
        <v>68</v>
      </c>
      <c r="T8" s="127"/>
      <c r="U8" s="127"/>
      <c r="V8" s="128"/>
    </row>
    <row r="9" spans="2:25" ht="68.25" customHeight="1" x14ac:dyDescent="0.2">
      <c r="B9" s="8" t="s">
        <v>69</v>
      </c>
      <c r="C9" s="9">
        <v>10</v>
      </c>
      <c r="D9" s="126" t="s">
        <v>70</v>
      </c>
      <c r="E9" s="127"/>
      <c r="F9" s="127"/>
      <c r="G9" s="128"/>
      <c r="J9" s="8" t="s">
        <v>71</v>
      </c>
      <c r="K9" s="9">
        <v>3</v>
      </c>
      <c r="L9" s="126" t="s">
        <v>72</v>
      </c>
      <c r="M9" s="127"/>
      <c r="N9" s="127"/>
      <c r="O9" s="128"/>
      <c r="Q9" s="8" t="s">
        <v>73</v>
      </c>
      <c r="R9" s="13" t="s">
        <v>74</v>
      </c>
      <c r="S9" s="126" t="s">
        <v>75</v>
      </c>
      <c r="T9" s="127"/>
      <c r="U9" s="127"/>
      <c r="V9" s="128"/>
    </row>
    <row r="10" spans="2:25" ht="52.5" customHeight="1" x14ac:dyDescent="0.2">
      <c r="B10" s="8" t="s">
        <v>76</v>
      </c>
      <c r="C10" s="9">
        <v>6</v>
      </c>
      <c r="D10" s="126" t="s">
        <v>77</v>
      </c>
      <c r="E10" s="127"/>
      <c r="F10" s="127"/>
      <c r="G10" s="128"/>
      <c r="J10" s="8" t="s">
        <v>78</v>
      </c>
      <c r="K10" s="9">
        <v>2</v>
      </c>
      <c r="L10" s="126" t="s">
        <v>79</v>
      </c>
      <c r="M10" s="127"/>
      <c r="N10" s="127"/>
      <c r="O10" s="128"/>
      <c r="Q10" s="8" t="s">
        <v>80</v>
      </c>
      <c r="R10" s="13" t="s">
        <v>81</v>
      </c>
      <c r="S10" s="126" t="s">
        <v>82</v>
      </c>
      <c r="T10" s="127"/>
      <c r="U10" s="127"/>
      <c r="V10" s="128"/>
    </row>
    <row r="11" spans="2:25" ht="38.25" customHeight="1" x14ac:dyDescent="0.2">
      <c r="B11" s="8" t="s">
        <v>83</v>
      </c>
      <c r="C11" s="9">
        <v>2</v>
      </c>
      <c r="D11" s="126" t="s">
        <v>84</v>
      </c>
      <c r="E11" s="127"/>
      <c r="F11" s="127"/>
      <c r="G11" s="128"/>
      <c r="J11" s="8" t="s">
        <v>85</v>
      </c>
      <c r="K11" s="9">
        <v>1</v>
      </c>
      <c r="L11" s="126" t="s">
        <v>86</v>
      </c>
      <c r="M11" s="127"/>
      <c r="N11" s="127"/>
      <c r="O11" s="128"/>
      <c r="Q11" s="8" t="s">
        <v>87</v>
      </c>
      <c r="R11" s="13" t="s">
        <v>88</v>
      </c>
      <c r="S11" s="126" t="s">
        <v>89</v>
      </c>
      <c r="T11" s="127"/>
      <c r="U11" s="127"/>
      <c r="V11" s="128"/>
    </row>
    <row r="12" spans="2:25" ht="25.5" x14ac:dyDescent="0.2">
      <c r="B12" s="8" t="s">
        <v>90</v>
      </c>
      <c r="C12" s="9">
        <v>0</v>
      </c>
      <c r="D12" s="129" t="s">
        <v>91</v>
      </c>
      <c r="E12" s="130"/>
      <c r="F12" s="130"/>
      <c r="G12" s="131"/>
    </row>
    <row r="16" spans="2:25" ht="23.25" x14ac:dyDescent="0.35">
      <c r="B16" s="106" t="s">
        <v>92</v>
      </c>
      <c r="C16" s="106"/>
      <c r="D16" s="106"/>
      <c r="E16" s="106"/>
      <c r="F16" s="106"/>
      <c r="G16" s="106"/>
      <c r="J16" s="106" t="s">
        <v>93</v>
      </c>
      <c r="K16" s="106"/>
      <c r="L16" s="106"/>
      <c r="M16" s="106"/>
      <c r="N16" s="106"/>
      <c r="O16" s="106"/>
      <c r="T16" s="106" t="s">
        <v>94</v>
      </c>
      <c r="U16" s="106"/>
      <c r="V16" s="106"/>
      <c r="W16" s="106"/>
      <c r="X16" s="106"/>
      <c r="Y16" s="106"/>
    </row>
    <row r="18" spans="2:24" ht="18.75" thickBot="1" x14ac:dyDescent="0.25">
      <c r="B18" s="132" t="s">
        <v>95</v>
      </c>
      <c r="C18" s="132"/>
      <c r="D18" s="133" t="s">
        <v>61</v>
      </c>
      <c r="E18" s="133"/>
      <c r="F18" s="133"/>
      <c r="G18" s="133"/>
      <c r="L18" s="151" t="s">
        <v>96</v>
      </c>
      <c r="M18" s="152"/>
      <c r="N18" s="152"/>
      <c r="O18" s="153"/>
    </row>
    <row r="19" spans="2:24" ht="41.25" customHeight="1" x14ac:dyDescent="0.2">
      <c r="B19" s="132"/>
      <c r="C19" s="132"/>
      <c r="D19" s="157" t="s">
        <v>97</v>
      </c>
      <c r="E19" s="157"/>
      <c r="F19" s="157" t="s">
        <v>98</v>
      </c>
      <c r="G19" s="157"/>
      <c r="L19" s="10">
        <v>4</v>
      </c>
      <c r="M19" s="10">
        <v>3</v>
      </c>
      <c r="N19" s="10">
        <v>2</v>
      </c>
      <c r="O19" s="9">
        <v>1</v>
      </c>
      <c r="U19" s="107" t="s">
        <v>93</v>
      </c>
      <c r="V19" s="108"/>
      <c r="W19" s="108"/>
      <c r="X19" s="109"/>
    </row>
    <row r="20" spans="2:24" ht="33.75" customHeight="1" thickBot="1" x14ac:dyDescent="0.25">
      <c r="B20" s="8" t="s">
        <v>99</v>
      </c>
      <c r="C20" s="9">
        <v>100</v>
      </c>
      <c r="D20" s="158" t="s">
        <v>100</v>
      </c>
      <c r="E20" s="158"/>
      <c r="F20" s="104" t="s">
        <v>101</v>
      </c>
      <c r="G20" s="105"/>
      <c r="J20" s="154" t="s">
        <v>57</v>
      </c>
      <c r="K20" s="10">
        <v>10</v>
      </c>
      <c r="L20" s="11" t="s">
        <v>102</v>
      </c>
      <c r="M20" s="11" t="s">
        <v>103</v>
      </c>
      <c r="N20" s="9" t="s">
        <v>104</v>
      </c>
      <c r="O20" s="9" t="s">
        <v>105</v>
      </c>
      <c r="U20" s="14" t="s">
        <v>67</v>
      </c>
      <c r="V20" s="15" t="s">
        <v>74</v>
      </c>
      <c r="W20" s="15" t="s">
        <v>81</v>
      </c>
      <c r="X20" s="16" t="s">
        <v>88</v>
      </c>
    </row>
    <row r="21" spans="2:24" ht="29.25" customHeight="1" thickBot="1" x14ac:dyDescent="0.25">
      <c r="B21" s="8" t="s">
        <v>106</v>
      </c>
      <c r="C21" s="9">
        <v>60</v>
      </c>
      <c r="D21" s="158" t="s">
        <v>107</v>
      </c>
      <c r="E21" s="158"/>
      <c r="F21" s="104" t="s">
        <v>108</v>
      </c>
      <c r="G21" s="105"/>
      <c r="J21" s="155"/>
      <c r="K21" s="10">
        <v>6</v>
      </c>
      <c r="L21" s="11" t="s">
        <v>109</v>
      </c>
      <c r="M21" s="9" t="s">
        <v>110</v>
      </c>
      <c r="N21" s="9" t="s">
        <v>111</v>
      </c>
      <c r="O21" s="9" t="s">
        <v>112</v>
      </c>
      <c r="S21" s="110" t="s">
        <v>92</v>
      </c>
      <c r="T21" s="17">
        <v>100</v>
      </c>
      <c r="U21" s="18" t="s">
        <v>113</v>
      </c>
      <c r="V21" s="19" t="s">
        <v>114</v>
      </c>
      <c r="W21" s="19" t="s">
        <v>115</v>
      </c>
      <c r="X21" s="36" t="s">
        <v>116</v>
      </c>
    </row>
    <row r="22" spans="2:24" ht="33" customHeight="1" x14ac:dyDescent="0.2">
      <c r="B22" s="8" t="s">
        <v>117</v>
      </c>
      <c r="C22" s="9">
        <v>25</v>
      </c>
      <c r="D22" s="104" t="s">
        <v>118</v>
      </c>
      <c r="E22" s="105"/>
      <c r="F22" s="104" t="s">
        <v>119</v>
      </c>
      <c r="G22" s="105"/>
      <c r="J22" s="156"/>
      <c r="K22" s="10">
        <v>2</v>
      </c>
      <c r="L22" s="9" t="s">
        <v>120</v>
      </c>
      <c r="M22" s="9" t="s">
        <v>112</v>
      </c>
      <c r="N22" s="9" t="s">
        <v>121</v>
      </c>
      <c r="O22" s="9" t="s">
        <v>122</v>
      </c>
      <c r="S22" s="111"/>
      <c r="T22" s="20">
        <v>60</v>
      </c>
      <c r="U22" s="21" t="s">
        <v>123</v>
      </c>
      <c r="V22" s="19" t="s">
        <v>124</v>
      </c>
      <c r="W22" s="35" t="s">
        <v>125</v>
      </c>
      <c r="X22" s="39" t="s">
        <v>126</v>
      </c>
    </row>
    <row r="23" spans="2:24" ht="24.95" customHeight="1" x14ac:dyDescent="0.2">
      <c r="B23" s="8" t="s">
        <v>127</v>
      </c>
      <c r="C23" s="9">
        <v>10</v>
      </c>
      <c r="D23" s="158" t="s">
        <v>128</v>
      </c>
      <c r="E23" s="158"/>
      <c r="F23" s="104" t="s">
        <v>129</v>
      </c>
      <c r="G23" s="105"/>
      <c r="S23" s="111"/>
      <c r="T23" s="20">
        <v>25</v>
      </c>
      <c r="U23" s="22" t="s">
        <v>130</v>
      </c>
      <c r="V23" s="34" t="s">
        <v>131</v>
      </c>
      <c r="W23" s="34" t="s">
        <v>132</v>
      </c>
      <c r="X23" s="23" t="s">
        <v>133</v>
      </c>
    </row>
    <row r="24" spans="2:24" ht="42.75" customHeight="1" thickBot="1" x14ac:dyDescent="0.25">
      <c r="R24" s="12"/>
      <c r="S24" s="112"/>
      <c r="T24" s="24">
        <v>10</v>
      </c>
      <c r="U24" s="33" t="s">
        <v>134</v>
      </c>
      <c r="V24" s="38" t="s">
        <v>135</v>
      </c>
      <c r="W24" s="25" t="s">
        <v>136</v>
      </c>
      <c r="X24" s="26" t="s">
        <v>137</v>
      </c>
    </row>
    <row r="27" spans="2:24" ht="2.25" customHeight="1" x14ac:dyDescent="0.2"/>
    <row r="28" spans="2:24" ht="0.75" customHeight="1" x14ac:dyDescent="0.2"/>
    <row r="29" spans="2:24" ht="39.75" customHeight="1" x14ac:dyDescent="0.2">
      <c r="J29" s="113" t="s">
        <v>138</v>
      </c>
      <c r="K29" s="113"/>
      <c r="L29" s="113"/>
      <c r="M29" s="28" t="s">
        <v>139</v>
      </c>
      <c r="N29" s="114" t="s">
        <v>140</v>
      </c>
      <c r="O29" s="114"/>
      <c r="P29" s="114"/>
    </row>
    <row r="30" spans="2:24" ht="24" customHeight="1" x14ac:dyDescent="0.2">
      <c r="J30" s="9" t="s">
        <v>141</v>
      </c>
      <c r="K30" s="100" t="s">
        <v>142</v>
      </c>
      <c r="L30" s="100"/>
      <c r="M30" s="29" t="s">
        <v>143</v>
      </c>
      <c r="N30" s="104" t="s">
        <v>144</v>
      </c>
      <c r="O30" s="115"/>
      <c r="P30" s="105"/>
    </row>
    <row r="31" spans="2:24" ht="53.25" customHeight="1" x14ac:dyDescent="0.2">
      <c r="J31" s="9" t="s">
        <v>145</v>
      </c>
      <c r="K31" s="100" t="s">
        <v>146</v>
      </c>
      <c r="L31" s="100"/>
      <c r="M31" s="30" t="s">
        <v>147</v>
      </c>
      <c r="N31" s="104" t="s">
        <v>148</v>
      </c>
      <c r="O31" s="115"/>
      <c r="P31" s="105"/>
    </row>
    <row r="32" spans="2:24" ht="52.5" customHeight="1" x14ac:dyDescent="0.2">
      <c r="J32" s="9" t="s">
        <v>149</v>
      </c>
      <c r="K32" s="100" t="s">
        <v>18</v>
      </c>
      <c r="L32" s="100"/>
      <c r="M32" s="37" t="s">
        <v>150</v>
      </c>
      <c r="N32" s="101" t="s">
        <v>151</v>
      </c>
      <c r="O32" s="102"/>
      <c r="P32" s="103"/>
    </row>
    <row r="33" spans="1:29" ht="54" customHeight="1" x14ac:dyDescent="0.2">
      <c r="J33" s="9" t="s">
        <v>152</v>
      </c>
      <c r="K33" s="100" t="s">
        <v>23</v>
      </c>
      <c r="L33" s="100"/>
      <c r="M33" s="31" t="s">
        <v>153</v>
      </c>
      <c r="N33" s="101" t="s">
        <v>154</v>
      </c>
      <c r="O33" s="102"/>
      <c r="P33" s="103"/>
    </row>
    <row r="34" spans="1:29" ht="35.1" customHeight="1" x14ac:dyDescent="0.2"/>
    <row r="35" spans="1:29" ht="35.1" customHeight="1" x14ac:dyDescent="0.2">
      <c r="A35" s="159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1"/>
    </row>
    <row r="36" spans="1:29" ht="35.1" customHeight="1" x14ac:dyDescent="0.2">
      <c r="A36" s="145" t="s">
        <v>25</v>
      </c>
      <c r="B36" s="146"/>
      <c r="C36" s="136" t="s">
        <v>26</v>
      </c>
      <c r="D36" s="137"/>
      <c r="E36" s="138"/>
      <c r="F36" s="136" t="s">
        <v>31</v>
      </c>
      <c r="G36" s="137"/>
      <c r="H36" s="137"/>
      <c r="I36" s="138"/>
      <c r="J36" s="135" t="s">
        <v>155</v>
      </c>
      <c r="K36" s="135"/>
      <c r="L36" s="135"/>
      <c r="M36" s="135"/>
      <c r="N36" s="135"/>
      <c r="O36" s="135"/>
      <c r="P36" s="135"/>
      <c r="Q36" s="135"/>
      <c r="R36" s="135"/>
      <c r="S36" s="135"/>
      <c r="T36" s="135"/>
    </row>
    <row r="37" spans="1:29" ht="60" customHeight="1" x14ac:dyDescent="0.2">
      <c r="A37" s="147"/>
      <c r="B37" s="148"/>
      <c r="C37" s="139"/>
      <c r="D37" s="140"/>
      <c r="E37" s="141"/>
      <c r="F37" s="139"/>
      <c r="G37" s="140"/>
      <c r="H37" s="140"/>
      <c r="I37" s="141"/>
      <c r="J37" s="135" t="s">
        <v>156</v>
      </c>
      <c r="K37" s="135"/>
      <c r="L37" s="134" t="s">
        <v>157</v>
      </c>
      <c r="M37" s="134"/>
      <c r="N37" s="134" t="s">
        <v>93</v>
      </c>
      <c r="O37" s="135" t="s">
        <v>158</v>
      </c>
      <c r="P37" s="135"/>
      <c r="Q37" s="172" t="s">
        <v>159</v>
      </c>
      <c r="R37" s="173" t="s">
        <v>160</v>
      </c>
      <c r="S37" s="173"/>
      <c r="T37" s="173"/>
    </row>
    <row r="38" spans="1:29" ht="102.75" customHeight="1" x14ac:dyDescent="0.2">
      <c r="A38" s="149"/>
      <c r="B38" s="150"/>
      <c r="C38" s="142"/>
      <c r="D38" s="143"/>
      <c r="E38" s="144"/>
      <c r="F38" s="142"/>
      <c r="G38" s="143"/>
      <c r="H38" s="143"/>
      <c r="I38" s="144"/>
      <c r="J38" s="135"/>
      <c r="K38" s="135"/>
      <c r="L38" s="134"/>
      <c r="M38" s="134"/>
      <c r="N38" s="134"/>
      <c r="O38" s="135"/>
      <c r="P38" s="135"/>
      <c r="Q38" s="172"/>
      <c r="R38" s="173"/>
      <c r="S38" s="173"/>
      <c r="T38" s="173"/>
    </row>
    <row r="39" spans="1:29" ht="35.1" customHeight="1" x14ac:dyDescent="0.2">
      <c r="A39" s="167">
        <v>1</v>
      </c>
      <c r="B39" s="169"/>
      <c r="C39" s="167" t="s">
        <v>161</v>
      </c>
      <c r="D39" s="168"/>
      <c r="E39" s="169"/>
      <c r="F39" s="167" t="s">
        <v>162</v>
      </c>
      <c r="G39" s="168"/>
      <c r="H39" s="168"/>
      <c r="I39" s="169"/>
      <c r="J39" s="165">
        <v>0</v>
      </c>
      <c r="K39" s="166"/>
      <c r="L39" s="165">
        <v>4</v>
      </c>
      <c r="M39" s="166"/>
      <c r="N39" s="40">
        <f>J39*L39</f>
        <v>0</v>
      </c>
      <c r="O39" s="170">
        <v>100</v>
      </c>
      <c r="P39" s="171"/>
      <c r="Q39" s="41">
        <f>N39*O39</f>
        <v>0</v>
      </c>
      <c r="R39" s="162" t="str">
        <f>IF(Q39&lt;=20,"IV",IF(Q39&lt;=120,"III",IF(Q39&lt;=500,"II",IF(Q39&lt;=4000,"I"))))</f>
        <v>IV</v>
      </c>
      <c r="S39" s="163"/>
      <c r="T39" s="164"/>
    </row>
    <row r="40" spans="1:29" ht="35.1" customHeight="1" x14ac:dyDescent="0.2">
      <c r="A40" s="167">
        <v>2</v>
      </c>
      <c r="B40" s="169"/>
      <c r="C40" s="167" t="s">
        <v>163</v>
      </c>
      <c r="D40" s="168"/>
      <c r="E40" s="169"/>
      <c r="F40" s="167" t="s">
        <v>164</v>
      </c>
      <c r="G40" s="168"/>
      <c r="H40" s="168"/>
      <c r="I40" s="169"/>
      <c r="J40" s="165">
        <v>0</v>
      </c>
      <c r="K40" s="166"/>
      <c r="L40" s="165">
        <v>4</v>
      </c>
      <c r="M40" s="166"/>
      <c r="N40" s="40">
        <f t="shared" ref="N40:N47" si="0">J40*L40</f>
        <v>0</v>
      </c>
      <c r="O40" s="170">
        <v>60</v>
      </c>
      <c r="P40" s="171"/>
      <c r="Q40" s="41">
        <f t="shared" ref="Q40:Q47" si="1">N40*O40</f>
        <v>0</v>
      </c>
      <c r="R40" s="162" t="str">
        <f t="shared" ref="R40:R47" si="2">IF(Q40&lt;=20,"IV",IF(Q40&lt;=120,"III",IF(Q40&lt;=500,"II",IF(Q40&lt;=4000,"I"))))</f>
        <v>IV</v>
      </c>
      <c r="S40" s="163"/>
      <c r="T40" s="164"/>
      <c r="X40" s="42">
        <v>10</v>
      </c>
      <c r="Y40" s="42"/>
      <c r="Z40" s="42">
        <v>4</v>
      </c>
      <c r="AA40" s="42"/>
      <c r="AB40" s="42">
        <v>100</v>
      </c>
      <c r="AC40" s="42"/>
    </row>
    <row r="41" spans="1:29" ht="35.1" customHeight="1" x14ac:dyDescent="0.2">
      <c r="A41" s="167"/>
      <c r="B41" s="169"/>
      <c r="C41" s="167"/>
      <c r="D41" s="168"/>
      <c r="E41" s="169"/>
      <c r="F41" s="167"/>
      <c r="G41" s="168"/>
      <c r="H41" s="168"/>
      <c r="I41" s="169"/>
      <c r="J41" s="165"/>
      <c r="K41" s="166"/>
      <c r="L41" s="165"/>
      <c r="M41" s="166"/>
      <c r="N41" s="40">
        <f t="shared" si="0"/>
        <v>0</v>
      </c>
      <c r="O41" s="170"/>
      <c r="P41" s="171"/>
      <c r="Q41" s="41">
        <f t="shared" si="1"/>
        <v>0</v>
      </c>
      <c r="R41" s="162" t="str">
        <f t="shared" si="2"/>
        <v>IV</v>
      </c>
      <c r="S41" s="163"/>
      <c r="T41" s="164"/>
      <c r="X41" s="42">
        <v>6</v>
      </c>
      <c r="Y41" s="42"/>
      <c r="Z41" s="42">
        <v>3</v>
      </c>
      <c r="AA41" s="42"/>
      <c r="AB41" s="42">
        <v>60</v>
      </c>
      <c r="AC41" s="42"/>
    </row>
    <row r="42" spans="1:29" ht="35.1" customHeight="1" x14ac:dyDescent="0.2">
      <c r="A42" s="167"/>
      <c r="B42" s="169"/>
      <c r="C42" s="167"/>
      <c r="D42" s="168"/>
      <c r="E42" s="169"/>
      <c r="F42" s="167"/>
      <c r="G42" s="168"/>
      <c r="H42" s="168"/>
      <c r="I42" s="169"/>
      <c r="J42" s="165"/>
      <c r="K42" s="166"/>
      <c r="L42" s="165"/>
      <c r="M42" s="166"/>
      <c r="N42" s="40">
        <f t="shared" si="0"/>
        <v>0</v>
      </c>
      <c r="O42" s="170"/>
      <c r="P42" s="171"/>
      <c r="Q42" s="41">
        <f t="shared" si="1"/>
        <v>0</v>
      </c>
      <c r="R42" s="162" t="str">
        <f t="shared" si="2"/>
        <v>IV</v>
      </c>
      <c r="S42" s="163"/>
      <c r="T42" s="164"/>
      <c r="X42" s="42">
        <v>2</v>
      </c>
      <c r="Y42" s="42"/>
      <c r="Z42" s="42">
        <v>2</v>
      </c>
      <c r="AA42" s="42"/>
      <c r="AB42" s="42">
        <v>25</v>
      </c>
      <c r="AC42" s="42"/>
    </row>
    <row r="43" spans="1:29" ht="35.1" customHeight="1" x14ac:dyDescent="0.2">
      <c r="A43" s="167"/>
      <c r="B43" s="169"/>
      <c r="C43" s="167"/>
      <c r="D43" s="168"/>
      <c r="E43" s="169"/>
      <c r="F43" s="167"/>
      <c r="G43" s="168"/>
      <c r="H43" s="168"/>
      <c r="I43" s="169"/>
      <c r="J43" s="165"/>
      <c r="K43" s="166"/>
      <c r="L43" s="165"/>
      <c r="M43" s="166"/>
      <c r="N43" s="40">
        <f t="shared" si="0"/>
        <v>0</v>
      </c>
      <c r="O43" s="170"/>
      <c r="P43" s="171"/>
      <c r="Q43" s="41">
        <f t="shared" si="1"/>
        <v>0</v>
      </c>
      <c r="R43" s="162" t="str">
        <f t="shared" si="2"/>
        <v>IV</v>
      </c>
      <c r="S43" s="163"/>
      <c r="T43" s="164"/>
      <c r="X43" s="42">
        <v>0</v>
      </c>
      <c r="Y43" s="42"/>
      <c r="Z43" s="42">
        <v>1</v>
      </c>
      <c r="AA43" s="42"/>
      <c r="AB43" s="42">
        <v>10</v>
      </c>
      <c r="AC43" s="42"/>
    </row>
    <row r="44" spans="1:29" ht="35.1" customHeight="1" x14ac:dyDescent="0.2">
      <c r="A44" s="167"/>
      <c r="B44" s="169"/>
      <c r="C44" s="167"/>
      <c r="D44" s="168"/>
      <c r="E44" s="169"/>
      <c r="F44" s="167"/>
      <c r="G44" s="168"/>
      <c r="H44" s="168"/>
      <c r="I44" s="169"/>
      <c r="J44" s="165"/>
      <c r="K44" s="166"/>
      <c r="L44" s="165"/>
      <c r="M44" s="166"/>
      <c r="N44" s="40">
        <f t="shared" si="0"/>
        <v>0</v>
      </c>
      <c r="O44" s="170"/>
      <c r="P44" s="171"/>
      <c r="Q44" s="41">
        <f t="shared" si="1"/>
        <v>0</v>
      </c>
      <c r="R44" s="162" t="str">
        <f t="shared" si="2"/>
        <v>IV</v>
      </c>
      <c r="S44" s="163"/>
      <c r="T44" s="164"/>
      <c r="X44" s="42"/>
      <c r="Y44" s="42"/>
      <c r="Z44" s="42"/>
      <c r="AA44" s="42"/>
      <c r="AB44" s="42"/>
      <c r="AC44" s="42"/>
    </row>
    <row r="45" spans="1:29" ht="35.1" customHeight="1" x14ac:dyDescent="0.2">
      <c r="A45" s="167"/>
      <c r="B45" s="169"/>
      <c r="C45" s="167"/>
      <c r="D45" s="168"/>
      <c r="E45" s="169"/>
      <c r="F45" s="167"/>
      <c r="G45" s="168"/>
      <c r="H45" s="168"/>
      <c r="I45" s="169"/>
      <c r="J45" s="165"/>
      <c r="K45" s="166"/>
      <c r="L45" s="165"/>
      <c r="M45" s="166"/>
      <c r="N45" s="40">
        <f t="shared" si="0"/>
        <v>0</v>
      </c>
      <c r="O45" s="170"/>
      <c r="P45" s="171"/>
      <c r="Q45" s="41">
        <f t="shared" si="1"/>
        <v>0</v>
      </c>
      <c r="R45" s="162" t="str">
        <f t="shared" si="2"/>
        <v>IV</v>
      </c>
      <c r="S45" s="163"/>
      <c r="T45" s="164"/>
    </row>
    <row r="46" spans="1:29" ht="35.1" customHeight="1" x14ac:dyDescent="0.2">
      <c r="A46" s="167"/>
      <c r="B46" s="169"/>
      <c r="C46" s="167"/>
      <c r="D46" s="168"/>
      <c r="E46" s="169"/>
      <c r="F46" s="167"/>
      <c r="G46" s="168"/>
      <c r="H46" s="168"/>
      <c r="I46" s="169"/>
      <c r="J46" s="165"/>
      <c r="K46" s="166"/>
      <c r="L46" s="165"/>
      <c r="M46" s="166"/>
      <c r="N46" s="40">
        <f t="shared" si="0"/>
        <v>0</v>
      </c>
      <c r="O46" s="170"/>
      <c r="P46" s="171"/>
      <c r="Q46" s="41">
        <f t="shared" si="1"/>
        <v>0</v>
      </c>
      <c r="R46" s="162" t="str">
        <f t="shared" si="2"/>
        <v>IV</v>
      </c>
      <c r="S46" s="163"/>
      <c r="T46" s="164"/>
    </row>
    <row r="47" spans="1:29" ht="35.1" customHeight="1" x14ac:dyDescent="0.2">
      <c r="A47" s="167"/>
      <c r="B47" s="169"/>
      <c r="C47" s="167"/>
      <c r="D47" s="168"/>
      <c r="E47" s="169"/>
      <c r="F47" s="167"/>
      <c r="G47" s="168"/>
      <c r="H47" s="168"/>
      <c r="I47" s="169"/>
      <c r="J47" s="165"/>
      <c r="K47" s="166"/>
      <c r="L47" s="165"/>
      <c r="M47" s="166"/>
      <c r="N47" s="40">
        <f t="shared" si="0"/>
        <v>0</v>
      </c>
      <c r="O47" s="170"/>
      <c r="P47" s="171"/>
      <c r="Q47" s="41">
        <f t="shared" si="1"/>
        <v>0</v>
      </c>
      <c r="R47" s="162" t="str">
        <f t="shared" si="2"/>
        <v>IV</v>
      </c>
      <c r="S47" s="163"/>
      <c r="T47" s="164"/>
    </row>
    <row r="51" spans="11:12" x14ac:dyDescent="0.2">
      <c r="K51" s="27"/>
      <c r="L51" s="27"/>
    </row>
    <row r="52" spans="11:12" ht="50.25" customHeight="1" x14ac:dyDescent="0.2"/>
    <row r="53" spans="11:12" ht="29.25" customHeight="1" x14ac:dyDescent="0.2"/>
    <row r="54" spans="11:12" ht="30" customHeight="1" x14ac:dyDescent="0.2"/>
    <row r="55" spans="11:12" ht="20.100000000000001" customHeight="1" x14ac:dyDescent="0.2"/>
    <row r="56" spans="11:12" ht="20.100000000000001" customHeight="1" x14ac:dyDescent="0.2"/>
  </sheetData>
  <mergeCells count="124">
    <mergeCell ref="A46:B46"/>
    <mergeCell ref="A47:B47"/>
    <mergeCell ref="A41:B41"/>
    <mergeCell ref="A42:B42"/>
    <mergeCell ref="A43:B43"/>
    <mergeCell ref="A44:B44"/>
    <mergeCell ref="A45:B45"/>
    <mergeCell ref="F44:I44"/>
    <mergeCell ref="F45:I45"/>
    <mergeCell ref="F46:I46"/>
    <mergeCell ref="F47:I47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L44:M44"/>
    <mergeCell ref="L45:M45"/>
    <mergeCell ref="L46:M46"/>
    <mergeCell ref="L47:M47"/>
    <mergeCell ref="J40:K40"/>
    <mergeCell ref="J41:K41"/>
    <mergeCell ref="J42:K42"/>
    <mergeCell ref="J43:K43"/>
    <mergeCell ref="J44:K44"/>
    <mergeCell ref="J45:K45"/>
    <mergeCell ref="J46:K46"/>
    <mergeCell ref="J47:K47"/>
    <mergeCell ref="R44:T44"/>
    <mergeCell ref="R45:T45"/>
    <mergeCell ref="R46:T46"/>
    <mergeCell ref="R47:T47"/>
    <mergeCell ref="O40:P40"/>
    <mergeCell ref="O41:P41"/>
    <mergeCell ref="O42:P42"/>
    <mergeCell ref="O43:P43"/>
    <mergeCell ref="O44:P44"/>
    <mergeCell ref="O45:P45"/>
    <mergeCell ref="O46:P46"/>
    <mergeCell ref="O47:P47"/>
    <mergeCell ref="A35:T35"/>
    <mergeCell ref="R40:T40"/>
    <mergeCell ref="R41:T41"/>
    <mergeCell ref="R42:T42"/>
    <mergeCell ref="R43:T43"/>
    <mergeCell ref="L40:M40"/>
    <mergeCell ref="L41:M41"/>
    <mergeCell ref="L42:M42"/>
    <mergeCell ref="L43:M43"/>
    <mergeCell ref="F39:I39"/>
    <mergeCell ref="F40:I40"/>
    <mergeCell ref="F41:I41"/>
    <mergeCell ref="F42:I42"/>
    <mergeCell ref="F43:I43"/>
    <mergeCell ref="A39:B39"/>
    <mergeCell ref="A40:B40"/>
    <mergeCell ref="O39:P39"/>
    <mergeCell ref="L39:M39"/>
    <mergeCell ref="J39:K39"/>
    <mergeCell ref="J36:T36"/>
    <mergeCell ref="F36:I38"/>
    <mergeCell ref="Q37:Q38"/>
    <mergeCell ref="R37:T38"/>
    <mergeCell ref="R39:T39"/>
    <mergeCell ref="N37:N38"/>
    <mergeCell ref="J37:K38"/>
    <mergeCell ref="L37:M38"/>
    <mergeCell ref="O37:P38"/>
    <mergeCell ref="C36:E38"/>
    <mergeCell ref="A36:B38"/>
    <mergeCell ref="J16:O16"/>
    <mergeCell ref="J6:K7"/>
    <mergeCell ref="L6:O7"/>
    <mergeCell ref="L18:O18"/>
    <mergeCell ref="J20:J22"/>
    <mergeCell ref="B18:C19"/>
    <mergeCell ref="D18:G18"/>
    <mergeCell ref="D19:E19"/>
    <mergeCell ref="F19:G19"/>
    <mergeCell ref="D20:E20"/>
    <mergeCell ref="F20:G20"/>
    <mergeCell ref="D21:E21"/>
    <mergeCell ref="F21:G21"/>
    <mergeCell ref="K30:L30"/>
    <mergeCell ref="N30:P30"/>
    <mergeCell ref="D22:E22"/>
    <mergeCell ref="F22:G22"/>
    <mergeCell ref="D23:E23"/>
    <mergeCell ref="B4:G4"/>
    <mergeCell ref="B7:C8"/>
    <mergeCell ref="D7:G8"/>
    <mergeCell ref="D9:G9"/>
    <mergeCell ref="D10:G10"/>
    <mergeCell ref="D11:G11"/>
    <mergeCell ref="Q4:V4"/>
    <mergeCell ref="B16:G16"/>
    <mergeCell ref="D12:G12"/>
    <mergeCell ref="J4:O4"/>
    <mergeCell ref="L8:O8"/>
    <mergeCell ref="L9:O9"/>
    <mergeCell ref="L10:O10"/>
    <mergeCell ref="L11:O11"/>
    <mergeCell ref="Q6:R7"/>
    <mergeCell ref="S6:V7"/>
    <mergeCell ref="S8:V8"/>
    <mergeCell ref="S9:V9"/>
    <mergeCell ref="S10:V10"/>
    <mergeCell ref="S11:V11"/>
    <mergeCell ref="K33:L33"/>
    <mergeCell ref="N33:P33"/>
    <mergeCell ref="F23:G23"/>
    <mergeCell ref="T16:Y16"/>
    <mergeCell ref="U19:X19"/>
    <mergeCell ref="S21:S24"/>
    <mergeCell ref="J29:L29"/>
    <mergeCell ref="N29:P29"/>
    <mergeCell ref="K31:L31"/>
    <mergeCell ref="N31:P31"/>
    <mergeCell ref="K32:L32"/>
    <mergeCell ref="N32:P32"/>
  </mergeCells>
  <conditionalFormatting sqref="R39:R47">
    <cfRule type="cellIs" dxfId="3" priority="1" operator="equal">
      <formula>"I"</formula>
    </cfRule>
    <cfRule type="cellIs" dxfId="2" priority="2" operator="equal">
      <formula>"II"</formula>
    </cfRule>
    <cfRule type="cellIs" dxfId="1" priority="3" operator="equal">
      <formula>"III"</formula>
    </cfRule>
    <cfRule type="cellIs" dxfId="0" priority="4" operator="equal">
      <formula>"IV"</formula>
    </cfRule>
  </conditionalFormatting>
  <dataValidations count="5">
    <dataValidation type="list" allowBlank="1" showInputMessage="1" showErrorMessage="1" sqref="L40:M47" xr:uid="{00000000-0002-0000-0200-000000000000}">
      <formula1>$Z$40:$Z$43</formula1>
    </dataValidation>
    <dataValidation type="list" allowBlank="1" showInputMessage="1" showErrorMessage="1" sqref="O39:P47" xr:uid="{00000000-0002-0000-0200-000001000000}">
      <formula1>$AB$40:$AB$43</formula1>
    </dataValidation>
    <dataValidation type="list" allowBlank="1" showInputMessage="1" showErrorMessage="1" errorTitle="DATO NO VALIDO" error="INGRESE VALORES:_x000a_MUY DEFICIENTE = 10_x000a_DEFICIENTE = 6_x000a_MEJORABLE = 2_x000a_ACEPTABLE = 0" sqref="J40:K47" xr:uid="{00000000-0002-0000-0200-000002000000}">
      <formula1>$X$40:$X$43</formula1>
    </dataValidation>
    <dataValidation type="list" allowBlank="1" showInputMessage="1" showErrorMessage="1" errorTitle="DATO NO VALIDO" error="INGRESE VALORES: NIVEL DE EXPOSICIÓN_x000a_CONTINUA = 4_x000a_FRECUENTE = 3_x000a_OCACIONAL = 2_x000a_ESPORADICO = 1" sqref="L39:M39" xr:uid="{00000000-0002-0000-0200-000003000000}">
      <formula1>$Z$40:$Z$43</formula1>
    </dataValidation>
    <dataValidation type="list" allowBlank="1" showInputMessage="1" showErrorMessage="1" errorTitle="DATO NO VALIDO" error="INGRESE VALORES: NIVEL DE DEFICIENCIA_x000a_MUY DEFICIENTE = 10_x000a_DEFICIENTE = 6_x000a_MEJORABLE = 2_x000a_ACEPTABLE = 0" sqref="J39:K39" xr:uid="{00000000-0002-0000-0200-000004000000}">
      <formula1>$X$40:$X$43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</vt:lpstr>
      <vt:lpstr>Hoja1</vt:lpstr>
      <vt:lpstr>INFORME</vt:lpstr>
      <vt:lpstr>VALORACION DEL RIESGO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Irving</dc:creator>
  <cp:keywords/>
  <dc:description/>
  <cp:lastModifiedBy>Rommel Mejia</cp:lastModifiedBy>
  <cp:revision/>
  <dcterms:created xsi:type="dcterms:W3CDTF">2017-10-30T16:32:51Z</dcterms:created>
  <dcterms:modified xsi:type="dcterms:W3CDTF">2024-09-23T16:19:47Z</dcterms:modified>
  <cp:category/>
  <cp:contentStatus/>
</cp:coreProperties>
</file>