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https://kluanenic-my.sharepoint.com/personal/analista_gestion_kluanenicaragua_com/Documents/Desktop/00 DOCUMENTOS HSE/SISTEMA_DE_GESTIÓN_KLUANE_2023/01 HSE/03 FORMATOS/"/>
    </mc:Choice>
  </mc:AlternateContent>
  <xr:revisionPtr revIDLastSave="3" documentId="13_ncr:1_{E223541B-9CA7-4AA1-B695-1F5036A916FD}" xr6:coauthVersionLast="47" xr6:coauthVersionMax="47" xr10:uidLastSave="{41BCD57F-3786-4151-BB38-E5B5F3518E0C}"/>
  <bookViews>
    <workbookView xWindow="-120" yWindow="-120" windowWidth="20730" windowHeight="11040" xr2:uid="{00000000-000D-0000-FFFF-FFFF00000000}"/>
  </bookViews>
  <sheets>
    <sheet name="MATRIZ AIA" sheetId="1" r:id="rId1"/>
    <sheet name="CONTROL CAMBIOS" sheetId="4" r:id="rId2"/>
  </sheets>
  <externalReferences>
    <externalReference r:id="rId3"/>
  </externalReferences>
  <definedNames>
    <definedName name="_xlnm._FilterDatabase" localSheetId="0" hidden="1">'MATRIZ AIA'!$A$9:$W$175</definedName>
    <definedName name="_xlnm.Print_Area" localSheetId="0">'MATRIZ AIA'!$A$1:$W$197</definedName>
    <definedName name="BAJA" localSheetId="0">'MATRIZ AIA'!#REF!</definedName>
    <definedName name="BAJA">[1]ORIGINAL!#REF!</definedName>
    <definedName name="_xlnm.Print_Titles" localSheetId="0">'MATRIZ AIA'!$1:$9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57" i="1" l="1"/>
  <c r="R157" i="1"/>
  <c r="N157" i="1"/>
  <c r="V157" i="1" s="1"/>
  <c r="W157" i="1" s="1"/>
  <c r="U106" i="1" l="1"/>
  <c r="R106" i="1"/>
  <c r="N106" i="1"/>
  <c r="V106" i="1" l="1"/>
  <c r="W106" i="1" s="1"/>
  <c r="U86" i="1"/>
  <c r="R86" i="1"/>
  <c r="N86" i="1"/>
  <c r="V86" i="1" l="1"/>
  <c r="W86" i="1" s="1"/>
  <c r="U117" i="1"/>
  <c r="R117" i="1"/>
  <c r="N117" i="1"/>
  <c r="U174" i="1"/>
  <c r="R174" i="1"/>
  <c r="N174" i="1"/>
  <c r="U175" i="1"/>
  <c r="R175" i="1"/>
  <c r="N175" i="1"/>
  <c r="V117" i="1" l="1"/>
  <c r="W117" i="1" s="1"/>
  <c r="V174" i="1"/>
  <c r="W174" i="1" s="1"/>
  <c r="V175" i="1"/>
  <c r="W175" i="1" s="1"/>
  <c r="U116" i="1"/>
  <c r="R116" i="1"/>
  <c r="N116" i="1"/>
  <c r="U115" i="1"/>
  <c r="R115" i="1"/>
  <c r="N115" i="1"/>
  <c r="U118" i="1"/>
  <c r="R118" i="1"/>
  <c r="N118" i="1"/>
  <c r="U142" i="1"/>
  <c r="R142" i="1"/>
  <c r="N142" i="1"/>
  <c r="U141" i="1"/>
  <c r="R141" i="1"/>
  <c r="N141" i="1"/>
  <c r="U161" i="1"/>
  <c r="R161" i="1"/>
  <c r="N161" i="1"/>
  <c r="U160" i="1"/>
  <c r="R160" i="1"/>
  <c r="N160" i="1"/>
  <c r="U114" i="1"/>
  <c r="R114" i="1"/>
  <c r="N114" i="1"/>
  <c r="U163" i="1"/>
  <c r="R163" i="1"/>
  <c r="N163" i="1"/>
  <c r="U155" i="1"/>
  <c r="R155" i="1"/>
  <c r="N155" i="1"/>
  <c r="U154" i="1"/>
  <c r="R154" i="1"/>
  <c r="N154" i="1"/>
  <c r="U153" i="1"/>
  <c r="R153" i="1"/>
  <c r="N153" i="1"/>
  <c r="U152" i="1"/>
  <c r="R152" i="1"/>
  <c r="N152" i="1"/>
  <c r="U151" i="1"/>
  <c r="R151" i="1"/>
  <c r="N151" i="1"/>
  <c r="U156" i="1"/>
  <c r="R156" i="1"/>
  <c r="N156" i="1"/>
  <c r="U162" i="1"/>
  <c r="R162" i="1"/>
  <c r="N162" i="1"/>
  <c r="U150" i="1"/>
  <c r="R150" i="1"/>
  <c r="N150" i="1"/>
  <c r="U149" i="1"/>
  <c r="R149" i="1"/>
  <c r="N149" i="1"/>
  <c r="U147" i="1"/>
  <c r="R147" i="1"/>
  <c r="N147" i="1"/>
  <c r="U146" i="1"/>
  <c r="R146" i="1"/>
  <c r="N146" i="1"/>
  <c r="U145" i="1"/>
  <c r="R145" i="1"/>
  <c r="N145" i="1"/>
  <c r="U144" i="1"/>
  <c r="R144" i="1"/>
  <c r="N144" i="1"/>
  <c r="U143" i="1"/>
  <c r="R143" i="1"/>
  <c r="N143" i="1"/>
  <c r="U140" i="1"/>
  <c r="R140" i="1"/>
  <c r="N140" i="1"/>
  <c r="U139" i="1"/>
  <c r="R139" i="1"/>
  <c r="N139" i="1"/>
  <c r="U173" i="1"/>
  <c r="R173" i="1"/>
  <c r="N173" i="1"/>
  <c r="U172" i="1"/>
  <c r="R172" i="1"/>
  <c r="N172" i="1"/>
  <c r="U171" i="1"/>
  <c r="R171" i="1"/>
  <c r="N171" i="1"/>
  <c r="U170" i="1"/>
  <c r="R170" i="1"/>
  <c r="N170" i="1"/>
  <c r="U169" i="1"/>
  <c r="R169" i="1"/>
  <c r="N169" i="1"/>
  <c r="U168" i="1"/>
  <c r="R168" i="1"/>
  <c r="N168" i="1"/>
  <c r="U167" i="1"/>
  <c r="R167" i="1"/>
  <c r="N167" i="1"/>
  <c r="U166" i="1"/>
  <c r="R166" i="1"/>
  <c r="N166" i="1"/>
  <c r="U165" i="1"/>
  <c r="R165" i="1"/>
  <c r="N165" i="1"/>
  <c r="U164" i="1"/>
  <c r="R164" i="1"/>
  <c r="N164" i="1"/>
  <c r="U159" i="1"/>
  <c r="R159" i="1"/>
  <c r="N159" i="1"/>
  <c r="U158" i="1"/>
  <c r="R158" i="1"/>
  <c r="N158" i="1"/>
  <c r="U148" i="1"/>
  <c r="R148" i="1"/>
  <c r="N148" i="1"/>
  <c r="U138" i="1"/>
  <c r="R138" i="1"/>
  <c r="N138" i="1"/>
  <c r="U137" i="1"/>
  <c r="R137" i="1"/>
  <c r="N137" i="1"/>
  <c r="V116" i="1" l="1"/>
  <c r="W116" i="1" s="1"/>
  <c r="V115" i="1"/>
  <c r="W115" i="1" s="1"/>
  <c r="V118" i="1"/>
  <c r="W118" i="1" s="1"/>
  <c r="V142" i="1"/>
  <c r="W142" i="1" s="1"/>
  <c r="V141" i="1"/>
  <c r="W141" i="1" s="1"/>
  <c r="V161" i="1"/>
  <c r="W161" i="1" s="1"/>
  <c r="V160" i="1"/>
  <c r="W160" i="1" s="1"/>
  <c r="V114" i="1"/>
  <c r="W114" i="1" s="1"/>
  <c r="V155" i="1"/>
  <c r="W155" i="1" s="1"/>
  <c r="V163" i="1"/>
  <c r="W163" i="1" s="1"/>
  <c r="V153" i="1"/>
  <c r="W153" i="1" s="1"/>
  <c r="V154" i="1"/>
  <c r="W154" i="1" s="1"/>
  <c r="V151" i="1"/>
  <c r="W151" i="1" s="1"/>
  <c r="V156" i="1"/>
  <c r="W156" i="1" s="1"/>
  <c r="V152" i="1"/>
  <c r="W152" i="1" s="1"/>
  <c r="V162" i="1"/>
  <c r="W162" i="1" s="1"/>
  <c r="V150" i="1"/>
  <c r="W150" i="1" s="1"/>
  <c r="V145" i="1"/>
  <c r="W145" i="1" s="1"/>
  <c r="V137" i="1"/>
  <c r="W137" i="1" s="1"/>
  <c r="V166" i="1"/>
  <c r="W166" i="1" s="1"/>
  <c r="V143" i="1"/>
  <c r="W143" i="1" s="1"/>
  <c r="V149" i="1"/>
  <c r="W149" i="1" s="1"/>
  <c r="V169" i="1"/>
  <c r="W169" i="1" s="1"/>
  <c r="V168" i="1"/>
  <c r="W168" i="1" s="1"/>
  <c r="V146" i="1"/>
  <c r="W146" i="1" s="1"/>
  <c r="V140" i="1"/>
  <c r="W140" i="1" s="1"/>
  <c r="V147" i="1"/>
  <c r="W147" i="1" s="1"/>
  <c r="V158" i="1"/>
  <c r="W158" i="1" s="1"/>
  <c r="V144" i="1"/>
  <c r="W144" i="1" s="1"/>
  <c r="V139" i="1"/>
  <c r="W139" i="1" s="1"/>
  <c r="V138" i="1"/>
  <c r="W138" i="1" s="1"/>
  <c r="V173" i="1"/>
  <c r="W173" i="1" s="1"/>
  <c r="V164" i="1"/>
  <c r="W164" i="1" s="1"/>
  <c r="V148" i="1"/>
  <c r="W148" i="1" s="1"/>
  <c r="V165" i="1"/>
  <c r="W165" i="1" s="1"/>
  <c r="V170" i="1"/>
  <c r="W170" i="1" s="1"/>
  <c r="V171" i="1"/>
  <c r="W171" i="1" s="1"/>
  <c r="V159" i="1"/>
  <c r="W159" i="1" s="1"/>
  <c r="V167" i="1"/>
  <c r="W167" i="1" s="1"/>
  <c r="V172" i="1"/>
  <c r="W172" i="1" s="1"/>
  <c r="U129" i="1" l="1"/>
  <c r="R129" i="1"/>
  <c r="N129" i="1"/>
  <c r="U128" i="1"/>
  <c r="R128" i="1"/>
  <c r="N128" i="1"/>
  <c r="U127" i="1"/>
  <c r="R127" i="1"/>
  <c r="N127" i="1"/>
  <c r="U126" i="1"/>
  <c r="R126" i="1"/>
  <c r="N126" i="1"/>
  <c r="U125" i="1"/>
  <c r="R125" i="1"/>
  <c r="N125" i="1"/>
  <c r="U124" i="1"/>
  <c r="R124" i="1"/>
  <c r="N124" i="1"/>
  <c r="U123" i="1"/>
  <c r="R123" i="1"/>
  <c r="N123" i="1"/>
  <c r="U122" i="1"/>
  <c r="R122" i="1"/>
  <c r="N122" i="1"/>
  <c r="U121" i="1"/>
  <c r="R121" i="1"/>
  <c r="N121" i="1"/>
  <c r="U120" i="1"/>
  <c r="R120" i="1"/>
  <c r="N120" i="1"/>
  <c r="U119" i="1"/>
  <c r="R119" i="1"/>
  <c r="N119" i="1"/>
  <c r="U113" i="1"/>
  <c r="R113" i="1"/>
  <c r="N113" i="1"/>
  <c r="U112" i="1"/>
  <c r="R112" i="1"/>
  <c r="N112" i="1"/>
  <c r="U111" i="1"/>
  <c r="R111" i="1"/>
  <c r="N111" i="1"/>
  <c r="U110" i="1"/>
  <c r="R110" i="1"/>
  <c r="N110" i="1"/>
  <c r="U108" i="1"/>
  <c r="R108" i="1"/>
  <c r="N108" i="1"/>
  <c r="U107" i="1"/>
  <c r="R107" i="1"/>
  <c r="N107" i="1"/>
  <c r="U109" i="1"/>
  <c r="R109" i="1"/>
  <c r="N109" i="1"/>
  <c r="U105" i="1"/>
  <c r="R105" i="1"/>
  <c r="N105" i="1"/>
  <c r="U104" i="1"/>
  <c r="R104" i="1"/>
  <c r="N104" i="1"/>
  <c r="U83" i="1"/>
  <c r="R83" i="1"/>
  <c r="N83" i="1"/>
  <c r="U82" i="1"/>
  <c r="R82" i="1"/>
  <c r="N82" i="1"/>
  <c r="U81" i="1"/>
  <c r="R81" i="1"/>
  <c r="N81" i="1"/>
  <c r="U61" i="1"/>
  <c r="R61" i="1"/>
  <c r="N61" i="1"/>
  <c r="U60" i="1"/>
  <c r="R60" i="1"/>
  <c r="N60" i="1"/>
  <c r="U59" i="1"/>
  <c r="R59" i="1"/>
  <c r="N59" i="1"/>
  <c r="U58" i="1"/>
  <c r="R58" i="1"/>
  <c r="N58" i="1"/>
  <c r="U57" i="1"/>
  <c r="R57" i="1"/>
  <c r="N57" i="1"/>
  <c r="U56" i="1"/>
  <c r="R56" i="1"/>
  <c r="N56" i="1"/>
  <c r="U55" i="1"/>
  <c r="R55" i="1"/>
  <c r="N55" i="1"/>
  <c r="U54" i="1"/>
  <c r="R54" i="1"/>
  <c r="N54" i="1"/>
  <c r="U53" i="1"/>
  <c r="R53" i="1"/>
  <c r="N53" i="1"/>
  <c r="U52" i="1"/>
  <c r="R52" i="1"/>
  <c r="N52" i="1"/>
  <c r="U51" i="1"/>
  <c r="R51" i="1"/>
  <c r="N51" i="1"/>
  <c r="U50" i="1"/>
  <c r="R50" i="1"/>
  <c r="N50" i="1"/>
  <c r="U49" i="1"/>
  <c r="R49" i="1"/>
  <c r="N49" i="1"/>
  <c r="U48" i="1"/>
  <c r="R48" i="1"/>
  <c r="N48" i="1"/>
  <c r="U47" i="1"/>
  <c r="R47" i="1"/>
  <c r="N47" i="1"/>
  <c r="U46" i="1"/>
  <c r="R46" i="1"/>
  <c r="N46" i="1"/>
  <c r="U45" i="1"/>
  <c r="R45" i="1"/>
  <c r="N45" i="1"/>
  <c r="U44" i="1"/>
  <c r="R44" i="1"/>
  <c r="N44" i="1"/>
  <c r="U43" i="1"/>
  <c r="R43" i="1"/>
  <c r="N43" i="1"/>
  <c r="U42" i="1"/>
  <c r="R42" i="1"/>
  <c r="N42" i="1"/>
  <c r="U41" i="1"/>
  <c r="R41" i="1"/>
  <c r="N41" i="1"/>
  <c r="U40" i="1"/>
  <c r="R40" i="1"/>
  <c r="N40" i="1"/>
  <c r="U39" i="1"/>
  <c r="R39" i="1"/>
  <c r="N39" i="1"/>
  <c r="U38" i="1"/>
  <c r="R38" i="1"/>
  <c r="N38" i="1"/>
  <c r="U37" i="1"/>
  <c r="R37" i="1"/>
  <c r="N37" i="1"/>
  <c r="U36" i="1"/>
  <c r="R36" i="1"/>
  <c r="N36" i="1"/>
  <c r="U35" i="1"/>
  <c r="R35" i="1"/>
  <c r="N35" i="1"/>
  <c r="U18" i="1"/>
  <c r="R18" i="1"/>
  <c r="N18" i="1"/>
  <c r="N17" i="1"/>
  <c r="R17" i="1"/>
  <c r="U17" i="1"/>
  <c r="U16" i="1"/>
  <c r="R16" i="1"/>
  <c r="N16" i="1"/>
  <c r="V109" i="1" l="1"/>
  <c r="W109" i="1" s="1"/>
  <c r="V113" i="1"/>
  <c r="W113" i="1" s="1"/>
  <c r="V126" i="1"/>
  <c r="W126" i="1" s="1"/>
  <c r="V127" i="1"/>
  <c r="W127" i="1" s="1"/>
  <c r="V128" i="1"/>
  <c r="W128" i="1" s="1"/>
  <c r="V129" i="1"/>
  <c r="W129" i="1" s="1"/>
  <c r="V123" i="1"/>
  <c r="W123" i="1" s="1"/>
  <c r="V125" i="1"/>
  <c r="W125" i="1" s="1"/>
  <c r="V124" i="1"/>
  <c r="W124" i="1" s="1"/>
  <c r="V122" i="1"/>
  <c r="W122" i="1" s="1"/>
  <c r="V108" i="1"/>
  <c r="W108" i="1" s="1"/>
  <c r="V120" i="1"/>
  <c r="W120" i="1" s="1"/>
  <c r="V121" i="1"/>
  <c r="W121" i="1" s="1"/>
  <c r="V119" i="1"/>
  <c r="W119" i="1" s="1"/>
  <c r="V111" i="1"/>
  <c r="W111" i="1" s="1"/>
  <c r="V112" i="1"/>
  <c r="W112" i="1" s="1"/>
  <c r="V110" i="1"/>
  <c r="W110" i="1" s="1"/>
  <c r="V105" i="1"/>
  <c r="W105" i="1" s="1"/>
  <c r="V107" i="1"/>
  <c r="W107" i="1" s="1"/>
  <c r="V83" i="1"/>
  <c r="W83" i="1" s="1"/>
  <c r="V104" i="1"/>
  <c r="W104" i="1" s="1"/>
  <c r="V82" i="1"/>
  <c r="W82" i="1" s="1"/>
  <c r="V81" i="1"/>
  <c r="W81" i="1" s="1"/>
  <c r="V53" i="1"/>
  <c r="W53" i="1" s="1"/>
  <c r="V61" i="1"/>
  <c r="W61" i="1" s="1"/>
  <c r="V60" i="1"/>
  <c r="W60" i="1" s="1"/>
  <c r="V46" i="1"/>
  <c r="W46" i="1" s="1"/>
  <c r="V49" i="1"/>
  <c r="W49" i="1" s="1"/>
  <c r="V57" i="1"/>
  <c r="W57" i="1" s="1"/>
  <c r="V52" i="1"/>
  <c r="W52" i="1" s="1"/>
  <c r="V51" i="1"/>
  <c r="W51" i="1" s="1"/>
  <c r="V55" i="1"/>
  <c r="W55" i="1" s="1"/>
  <c r="V54" i="1"/>
  <c r="W54" i="1" s="1"/>
  <c r="V48" i="1"/>
  <c r="W48" i="1" s="1"/>
  <c r="V58" i="1"/>
  <c r="W58" i="1" s="1"/>
  <c r="V47" i="1"/>
  <c r="W47" i="1" s="1"/>
  <c r="V56" i="1"/>
  <c r="W56" i="1" s="1"/>
  <c r="V50" i="1"/>
  <c r="W50" i="1" s="1"/>
  <c r="V59" i="1"/>
  <c r="W59" i="1" s="1"/>
  <c r="V36" i="1"/>
  <c r="W36" i="1" s="1"/>
  <c r="V41" i="1"/>
  <c r="W41" i="1" s="1"/>
  <c r="V44" i="1"/>
  <c r="W44" i="1" s="1"/>
  <c r="V39" i="1"/>
  <c r="W39" i="1" s="1"/>
  <c r="V42" i="1"/>
  <c r="W42" i="1" s="1"/>
  <c r="V45" i="1"/>
  <c r="W45" i="1" s="1"/>
  <c r="V40" i="1"/>
  <c r="W40" i="1" s="1"/>
  <c r="V43" i="1"/>
  <c r="W43" i="1" s="1"/>
  <c r="V37" i="1"/>
  <c r="W37" i="1" s="1"/>
  <c r="V38" i="1"/>
  <c r="W38" i="1" s="1"/>
  <c r="V35" i="1"/>
  <c r="W35" i="1" s="1"/>
  <c r="V18" i="1"/>
  <c r="W18" i="1" s="1"/>
  <c r="V16" i="1"/>
  <c r="W16" i="1" s="1"/>
  <c r="V17" i="1"/>
  <c r="W17" i="1" s="1"/>
  <c r="U136" i="1" l="1"/>
  <c r="U131" i="1"/>
  <c r="U132" i="1"/>
  <c r="R131" i="1"/>
  <c r="N131" i="1"/>
  <c r="U135" i="1"/>
  <c r="R135" i="1"/>
  <c r="N135" i="1"/>
  <c r="R132" i="1"/>
  <c r="N132" i="1"/>
  <c r="U134" i="1"/>
  <c r="R134" i="1"/>
  <c r="N134" i="1"/>
  <c r="U133" i="1"/>
  <c r="R133" i="1"/>
  <c r="N133" i="1"/>
  <c r="U102" i="1"/>
  <c r="R102" i="1"/>
  <c r="N102" i="1"/>
  <c r="U84" i="1"/>
  <c r="R84" i="1"/>
  <c r="N84" i="1"/>
  <c r="U79" i="1"/>
  <c r="R79" i="1"/>
  <c r="N79" i="1"/>
  <c r="R78" i="1"/>
  <c r="N78" i="1"/>
  <c r="N32" i="1"/>
  <c r="U21" i="1"/>
  <c r="R21" i="1"/>
  <c r="N21" i="1"/>
  <c r="R15" i="1"/>
  <c r="U15" i="1"/>
  <c r="N15" i="1"/>
  <c r="U98" i="1"/>
  <c r="R98" i="1"/>
  <c r="N98" i="1"/>
  <c r="U69" i="1"/>
  <c r="R69" i="1"/>
  <c r="N69" i="1"/>
  <c r="U68" i="1"/>
  <c r="R68" i="1"/>
  <c r="N68" i="1"/>
  <c r="U97" i="1"/>
  <c r="R97" i="1"/>
  <c r="N97" i="1"/>
  <c r="U76" i="1"/>
  <c r="R76" i="1"/>
  <c r="N76" i="1"/>
  <c r="U80" i="1"/>
  <c r="R80" i="1"/>
  <c r="N80" i="1"/>
  <c r="U12" i="1"/>
  <c r="U20" i="1"/>
  <c r="R12" i="1"/>
  <c r="R20" i="1"/>
  <c r="N10" i="1"/>
  <c r="R10" i="1"/>
  <c r="U10" i="1"/>
  <c r="N11" i="1"/>
  <c r="R11" i="1"/>
  <c r="U11" i="1"/>
  <c r="N12" i="1"/>
  <c r="N14" i="1"/>
  <c r="R14" i="1"/>
  <c r="U14" i="1"/>
  <c r="N13" i="1"/>
  <c r="R13" i="1"/>
  <c r="U13" i="1"/>
  <c r="N19" i="1"/>
  <c r="R19" i="1"/>
  <c r="U19" i="1"/>
  <c r="N22" i="1"/>
  <c r="R22" i="1"/>
  <c r="U22" i="1"/>
  <c r="N23" i="1"/>
  <c r="R23" i="1"/>
  <c r="U23" i="1"/>
  <c r="N24" i="1"/>
  <c r="R24" i="1"/>
  <c r="U24" i="1"/>
  <c r="N25" i="1"/>
  <c r="R25" i="1"/>
  <c r="U25" i="1"/>
  <c r="N26" i="1"/>
  <c r="R26" i="1"/>
  <c r="U26" i="1"/>
  <c r="N27" i="1"/>
  <c r="R27" i="1"/>
  <c r="U27" i="1"/>
  <c r="N28" i="1"/>
  <c r="R28" i="1"/>
  <c r="U28" i="1"/>
  <c r="N29" i="1"/>
  <c r="R29" i="1"/>
  <c r="U29" i="1"/>
  <c r="N30" i="1"/>
  <c r="R30" i="1"/>
  <c r="U30" i="1"/>
  <c r="N31" i="1"/>
  <c r="R31" i="1"/>
  <c r="U31" i="1"/>
  <c r="R32" i="1"/>
  <c r="U32" i="1"/>
  <c r="N33" i="1"/>
  <c r="R33" i="1"/>
  <c r="U33" i="1"/>
  <c r="N34" i="1"/>
  <c r="R34" i="1"/>
  <c r="U34" i="1"/>
  <c r="N62" i="1"/>
  <c r="R62" i="1"/>
  <c r="U62" i="1"/>
  <c r="N63" i="1"/>
  <c r="R63" i="1"/>
  <c r="U63" i="1"/>
  <c r="N64" i="1"/>
  <c r="R64" i="1"/>
  <c r="U64" i="1"/>
  <c r="N65" i="1"/>
  <c r="R65" i="1"/>
  <c r="U65" i="1"/>
  <c r="N66" i="1"/>
  <c r="R66" i="1"/>
  <c r="U66" i="1"/>
  <c r="N67" i="1"/>
  <c r="R67" i="1"/>
  <c r="U67" i="1"/>
  <c r="N70" i="1"/>
  <c r="R70" i="1"/>
  <c r="U70" i="1"/>
  <c r="N71" i="1"/>
  <c r="R71" i="1"/>
  <c r="N72" i="1"/>
  <c r="R72" i="1"/>
  <c r="U72" i="1"/>
  <c r="N73" i="1"/>
  <c r="R73" i="1"/>
  <c r="U73" i="1"/>
  <c r="N74" i="1"/>
  <c r="R74" i="1"/>
  <c r="U74" i="1"/>
  <c r="N75" i="1"/>
  <c r="R75" i="1"/>
  <c r="U75" i="1"/>
  <c r="N77" i="1"/>
  <c r="R77" i="1"/>
  <c r="U77" i="1"/>
  <c r="N85" i="1"/>
  <c r="R85" i="1"/>
  <c r="N87" i="1"/>
  <c r="R87" i="1"/>
  <c r="U87" i="1"/>
  <c r="N88" i="1"/>
  <c r="R88" i="1"/>
  <c r="U88" i="1"/>
  <c r="N89" i="1"/>
  <c r="R89" i="1"/>
  <c r="U89" i="1"/>
  <c r="N90" i="1"/>
  <c r="R90" i="1"/>
  <c r="U90" i="1"/>
  <c r="N91" i="1"/>
  <c r="R91" i="1"/>
  <c r="U91" i="1"/>
  <c r="N92" i="1"/>
  <c r="R92" i="1"/>
  <c r="U92" i="1"/>
  <c r="N93" i="1"/>
  <c r="R93" i="1"/>
  <c r="U93" i="1"/>
  <c r="N94" i="1"/>
  <c r="R94" i="1"/>
  <c r="U94" i="1"/>
  <c r="N95" i="1"/>
  <c r="R95" i="1"/>
  <c r="U95" i="1"/>
  <c r="N96" i="1"/>
  <c r="R96" i="1"/>
  <c r="U96" i="1"/>
  <c r="N99" i="1"/>
  <c r="R99" i="1"/>
  <c r="U99" i="1"/>
  <c r="N100" i="1"/>
  <c r="R100" i="1"/>
  <c r="U100" i="1"/>
  <c r="N101" i="1"/>
  <c r="R101" i="1"/>
  <c r="U101" i="1"/>
  <c r="N103" i="1"/>
  <c r="R103" i="1"/>
  <c r="U103" i="1"/>
  <c r="N130" i="1"/>
  <c r="R130" i="1"/>
  <c r="U130" i="1"/>
  <c r="N136" i="1"/>
  <c r="R136" i="1"/>
  <c r="V10" i="1" l="1"/>
  <c r="W10" i="1" s="1"/>
  <c r="V84" i="1"/>
  <c r="W84" i="1" s="1"/>
  <c r="V134" i="1"/>
  <c r="W134" i="1" s="1"/>
  <c r="V101" i="1"/>
  <c r="W101" i="1" s="1"/>
  <c r="V94" i="1"/>
  <c r="W94" i="1" s="1"/>
  <c r="V93" i="1"/>
  <c r="W93" i="1" s="1"/>
  <c r="V79" i="1"/>
  <c r="W79" i="1" s="1"/>
  <c r="V80" i="1"/>
  <c r="W80" i="1" s="1"/>
  <c r="V14" i="1"/>
  <c r="W14" i="1" s="1"/>
  <c r="V20" i="1"/>
  <c r="W20" i="1" s="1"/>
  <c r="V103" i="1"/>
  <c r="W103" i="1" s="1"/>
  <c r="V64" i="1"/>
  <c r="W64" i="1" s="1"/>
  <c r="V73" i="1"/>
  <c r="W73" i="1" s="1"/>
  <c r="V23" i="1"/>
  <c r="W23" i="1" s="1"/>
  <c r="V32" i="1"/>
  <c r="W32" i="1" s="1"/>
  <c r="V96" i="1"/>
  <c r="W96" i="1" s="1"/>
  <c r="V78" i="1"/>
  <c r="W78" i="1" s="1"/>
  <c r="V88" i="1"/>
  <c r="W88" i="1" s="1"/>
  <c r="V31" i="1"/>
  <c r="W31" i="1" s="1"/>
  <c r="V11" i="1"/>
  <c r="W11" i="1" s="1"/>
  <c r="V97" i="1"/>
  <c r="W97" i="1" s="1"/>
  <c r="V69" i="1"/>
  <c r="W69" i="1" s="1"/>
  <c r="V100" i="1"/>
  <c r="W100" i="1" s="1"/>
  <c r="V66" i="1"/>
  <c r="W66" i="1" s="1"/>
  <c r="V87" i="1"/>
  <c r="W87" i="1" s="1"/>
  <c r="V22" i="1"/>
  <c r="W22" i="1" s="1"/>
  <c r="V70" i="1"/>
  <c r="W70" i="1" s="1"/>
  <c r="V63" i="1"/>
  <c r="W63" i="1" s="1"/>
  <c r="V33" i="1"/>
  <c r="W33" i="1" s="1"/>
  <c r="V25" i="1"/>
  <c r="W25" i="1" s="1"/>
  <c r="V68" i="1"/>
  <c r="W68" i="1" s="1"/>
  <c r="V15" i="1"/>
  <c r="W15" i="1" s="1"/>
  <c r="V132" i="1"/>
  <c r="W132" i="1" s="1"/>
  <c r="V74" i="1"/>
  <c r="W74" i="1" s="1"/>
  <c r="V71" i="1"/>
  <c r="W71" i="1" s="1"/>
  <c r="V67" i="1"/>
  <c r="W67" i="1" s="1"/>
  <c r="V24" i="1"/>
  <c r="W24" i="1" s="1"/>
  <c r="V99" i="1"/>
  <c r="W99" i="1" s="1"/>
  <c r="V12" i="1"/>
  <c r="W12" i="1" s="1"/>
  <c r="V30" i="1"/>
  <c r="W30" i="1" s="1"/>
  <c r="V13" i="1"/>
  <c r="W13" i="1" s="1"/>
  <c r="V76" i="1"/>
  <c r="W76" i="1" s="1"/>
  <c r="V131" i="1"/>
  <c r="W131" i="1" s="1"/>
  <c r="V95" i="1"/>
  <c r="W95" i="1" s="1"/>
  <c r="V89" i="1"/>
  <c r="W89" i="1" s="1"/>
  <c r="V85" i="1"/>
  <c r="W85" i="1" s="1"/>
  <c r="V29" i="1"/>
  <c r="W29" i="1" s="1"/>
  <c r="V27" i="1"/>
  <c r="W27" i="1" s="1"/>
  <c r="V90" i="1"/>
  <c r="W90" i="1" s="1"/>
  <c r="V92" i="1"/>
  <c r="W92" i="1" s="1"/>
  <c r="V62" i="1"/>
  <c r="W62" i="1" s="1"/>
  <c r="V102" i="1"/>
  <c r="W102" i="1" s="1"/>
  <c r="V136" i="1"/>
  <c r="W136" i="1" s="1"/>
  <c r="V91" i="1"/>
  <c r="W91" i="1" s="1"/>
  <c r="V75" i="1"/>
  <c r="W75" i="1" s="1"/>
  <c r="V72" i="1"/>
  <c r="W72" i="1" s="1"/>
  <c r="V34" i="1"/>
  <c r="W34" i="1" s="1"/>
  <c r="V19" i="1"/>
  <c r="W19" i="1" s="1"/>
  <c r="V21" i="1"/>
  <c r="W21" i="1" s="1"/>
  <c r="V133" i="1"/>
  <c r="W133" i="1" s="1"/>
  <c r="V26" i="1"/>
  <c r="W26" i="1" s="1"/>
  <c r="V130" i="1"/>
  <c r="W130" i="1" s="1"/>
  <c r="V77" i="1"/>
  <c r="W77" i="1" s="1"/>
  <c r="V65" i="1"/>
  <c r="W65" i="1" s="1"/>
  <c r="V28" i="1"/>
  <c r="W28" i="1" s="1"/>
  <c r="V98" i="1"/>
  <c r="W98" i="1" s="1"/>
  <c r="V135" i="1"/>
  <c r="W13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INALCEC</author>
    <author>Departamento de sistemas</author>
    <author>Information Technology</author>
    <author>DIEGO RAMIREZ</author>
    <author>BERNARDO DUARTE</author>
    <author>jaortiz</author>
  </authors>
  <commentList>
    <comment ref="C9" authorId="0" shapeId="0" xr:uid="{00000000-0006-0000-0100-000001000000}">
      <text>
        <r>
          <rPr>
            <b/>
            <sz val="9"/>
            <color indexed="81"/>
            <rFont val="Tahoma"/>
            <family val="2"/>
          </rPr>
          <t>N: NORMAL
AN: ANORMAL 
E: EMERGENCIA</t>
        </r>
      </text>
    </comment>
    <comment ref="L9" authorId="1" shapeId="0" xr:uid="{00000000-0006-0000-0100-000002000000}">
      <text>
        <r>
          <rPr>
            <b/>
            <sz val="8"/>
            <color indexed="81"/>
            <rFont val="Tahoma"/>
            <family val="2"/>
          </rPr>
          <t>* Existe legislación = 10
* No existe legislación = 1</t>
        </r>
      </text>
    </comment>
    <comment ref="M9" authorId="2" shapeId="0" xr:uid="{00000000-0006-0000-0100-000003000000}">
      <text>
        <r>
          <rPr>
            <b/>
            <sz val="8"/>
            <color indexed="81"/>
            <rFont val="Tahoma"/>
            <family val="2"/>
          </rPr>
          <t xml:space="preserve">* No se cumple = 10
* Se Cumple = 5
* No aplica =1      </t>
        </r>
        <r>
          <rPr>
            <sz val="8"/>
            <color indexed="81"/>
            <rFont val="Tahoma"/>
            <family val="2"/>
          </rPr>
          <t xml:space="preserve">  
</t>
        </r>
      </text>
    </comment>
    <comment ref="N9" authorId="3" shapeId="0" xr:uid="{00000000-0006-0000-0100-000004000000}">
      <text>
        <r>
          <rPr>
            <b/>
            <sz val="8"/>
            <color indexed="81"/>
            <rFont val="Tahoma"/>
            <family val="2"/>
          </rPr>
          <t>TOTAL CL = Existencia x Cumplimiento</t>
        </r>
        <r>
          <rPr>
            <sz val="8"/>
            <color indexed="81"/>
            <rFont val="Tahoma"/>
            <family val="2"/>
          </rPr>
          <t xml:space="preserve">
</t>
        </r>
      </text>
    </comment>
    <comment ref="O9" authorId="4" shapeId="0" xr:uid="{00000000-0006-0000-0100-000005000000}">
      <text>
        <r>
          <rPr>
            <b/>
            <sz val="8"/>
            <color indexed="81"/>
            <rFont val="Tahoma"/>
            <family val="2"/>
          </rPr>
          <t>Ocasiones en que se esta presentando el impacto en su interacción con el medio ambiente.
Anual  /  Semestral      =  1
Trim. /Bim.l/Mensual    =  5
Semanal  / Diario          =  10</t>
        </r>
      </text>
    </comment>
    <comment ref="P9" authorId="4" shapeId="0" xr:uid="{00000000-0006-0000-0100-000006000000}">
      <text>
        <r>
          <rPr>
            <b/>
            <sz val="8"/>
            <color indexed="81"/>
            <rFont val="Tahoma"/>
            <family val="2"/>
          </rPr>
          <t>Describe el tipo de cambio sobre el recurso natural, generado por el impacto ambiental.
* Cambio leve = 1
* Cambio moderado =  5
* Cambio considerable = 10</t>
        </r>
      </text>
    </comment>
    <comment ref="Q9" authorId="1" shapeId="0" xr:uid="{00000000-0006-0000-0100-000007000000}">
      <text>
        <r>
          <rPr>
            <b/>
            <sz val="8"/>
            <color indexed="81"/>
            <rFont val="Tahoma"/>
            <family val="2"/>
          </rPr>
          <t xml:space="preserve">Área de influencia  que pudiese verse afectada por el impacto ambiental generado.
Puntual, en un espacio reducido dentro de los límites de la planta = 1.
Local, el impacto no rebasa los límites o es tratado dentro de la planta =  5.
Extenso, el impacto tiene efecto o es tratado fuera de los límites de la planta  = 10.
</t>
        </r>
      </text>
    </comment>
    <comment ref="R9" authorId="4" shapeId="0" xr:uid="{00000000-0006-0000-0100-000008000000}">
      <text>
        <r>
          <rPr>
            <b/>
            <sz val="8"/>
            <color indexed="81"/>
            <rFont val="Tahoma"/>
            <family val="2"/>
          </rPr>
          <t>Total CIA = Frecuencia x 3.5 + Severidad x 3.5 + Alcance x 3</t>
        </r>
      </text>
    </comment>
    <comment ref="S9" authorId="4" shapeId="0" xr:uid="{00000000-0006-0000-0100-000009000000}">
      <text>
        <r>
          <rPr>
            <b/>
            <sz val="8"/>
            <color indexed="81"/>
            <rFont val="Tahoma"/>
            <family val="2"/>
          </rPr>
          <t>Partes interesadas :  Comunidad,  Clientes, Proveedores, Contratistas o Entidades financieras
* Exigencia = 10. Si se presenta  o existe reclamo o acuerdo formalizado con alguna parte interesada. 
* Exigencia = 5. Cualquiera de los anteriores sin implicaciones legales
Exigencia = 1, si no existe acuerdo o reclamo.</t>
        </r>
      </text>
    </comment>
    <comment ref="T9" authorId="4" shapeId="0" xr:uid="{00000000-0006-0000-0100-00000A000000}">
      <text>
        <r>
          <rPr>
            <b/>
            <sz val="8"/>
            <color indexed="81"/>
            <rFont val="Tahoma"/>
            <family val="2"/>
          </rPr>
          <t xml:space="preserve">* No existe gestión al respecto,  la gestión no es satisfactoria ó no se ha cumplido el acuerdo = 10
* Gestión satisfactoria o el acuerdo sigue vigente = 5
* No aplica = 1
</t>
        </r>
        <r>
          <rPr>
            <sz val="8"/>
            <color indexed="81"/>
            <rFont val="Tahoma"/>
            <family val="2"/>
          </rPr>
          <t xml:space="preserve">
</t>
        </r>
      </text>
    </comment>
    <comment ref="U9" authorId="1" shapeId="0" xr:uid="{00000000-0006-0000-0100-00000B000000}">
      <text>
        <r>
          <rPr>
            <b/>
            <sz val="8"/>
            <color indexed="81"/>
            <rFont val="Tahoma"/>
            <family val="2"/>
          </rPr>
          <t>Total CPI = Exigencia/Acuerdo x Gestión</t>
        </r>
        <r>
          <rPr>
            <sz val="8"/>
            <color indexed="81"/>
            <rFont val="Tahoma"/>
            <family val="2"/>
          </rPr>
          <t xml:space="preserve">
</t>
        </r>
      </text>
    </comment>
    <comment ref="V9" authorId="5" shapeId="0" xr:uid="{00000000-0006-0000-0100-00000C000000}">
      <text>
        <r>
          <rPr>
            <b/>
            <sz val="8"/>
            <color indexed="81"/>
            <rFont val="Tahoma"/>
            <family val="2"/>
          </rPr>
          <t>ST  =  0.50*CL + 0.35* CIA + 0.15* CPI
Total &gt;= 70      Alta Significancia 
47 &lt;= Total &lt; 69  Media Significancia
39 &lt;= Total &lt; 46  Baja Significancia
Total &lt; 39    No Significativos.
Nota. Cuando cualquiera de los criterios reciba el mayor puntaje, se considerara que el aspecto ambiental sea significativo y la prioridad se analizara con base a el resto de los criterios.</t>
        </r>
      </text>
    </comment>
    <comment ref="W9" authorId="6" shapeId="0" xr:uid="{00000000-0006-0000-0100-00000D000000}">
      <text>
        <r>
          <rPr>
            <b/>
            <sz val="9"/>
            <color indexed="81"/>
            <rFont val="Tahoma"/>
            <family val="2"/>
          </rPr>
          <t>CRITERIOS:
TOTAL &gt;=70 ALTA SIGNIFICANCI</t>
        </r>
        <r>
          <rPr>
            <sz val="9"/>
            <color indexed="81"/>
            <rFont val="Tahoma"/>
            <family val="2"/>
          </rPr>
          <t xml:space="preserve">A
</t>
        </r>
        <r>
          <rPr>
            <b/>
            <sz val="9"/>
            <color indexed="81"/>
            <rFont val="Tahoma"/>
            <family val="2"/>
          </rPr>
          <t>50&lt;=TOTAL&lt; 70 MEDIA SIGNIFICANCIA
39&lt;=TOTAL&lt; 50 BAJA SIGNIFICANCIA
TOTAL&lt; 39 NO SIGNIFICANTE</t>
        </r>
        <r>
          <rPr>
            <sz val="9"/>
            <color indexed="81"/>
            <rFont val="Tahoma"/>
            <family val="2"/>
          </rPr>
          <t xml:space="preserve">
</t>
        </r>
      </text>
    </comment>
  </commentList>
</comments>
</file>

<file path=xl/sharedStrings.xml><?xml version="1.0" encoding="utf-8"?>
<sst xmlns="http://schemas.openxmlformats.org/spreadsheetml/2006/main" count="1995" uniqueCount="624">
  <si>
    <t>MATRIZ DE IDENTIFICACION DE ASPECTOS AMBIENTALES E IMPACTOS AMBIENTALES</t>
  </si>
  <si>
    <t xml:space="preserve">CODIGO DEL FORMATO
NI-F-HSE-91
</t>
  </si>
  <si>
    <t>NUMERO VERSION
1</t>
  </si>
  <si>
    <t>DOCUMENTO</t>
  </si>
  <si>
    <t>NI-PR-HSE-30 PROCEDIMIENTO DE IDENTIFICACION Y EVALUACION DE ASPECTOS AMBIENTALES</t>
  </si>
  <si>
    <t>FECHA DE APROBACION
11/11/2021</t>
  </si>
  <si>
    <t>PROYECTO:</t>
  </si>
  <si>
    <t xml:space="preserve">KLUANE NICARAGUA S.A </t>
  </si>
  <si>
    <t xml:space="preserve">FECHA CREACION: </t>
  </si>
  <si>
    <t>Mayo de 2021</t>
  </si>
  <si>
    <t>IDENTIFICACIÓN DE ASPECTOS E IMPACTOS AMBIENTALES</t>
  </si>
  <si>
    <t xml:space="preserve">ANALISIS  Y CONTROL CICLO DE VIDA </t>
  </si>
  <si>
    <t>VALORACIÓN DE LA SIGNIFICANCIA</t>
  </si>
  <si>
    <t xml:space="preserve">MEDIDAS DE CONTROL </t>
  </si>
  <si>
    <t>DESPECRIPCIÓN DE LA ACTIVIDAD</t>
  </si>
  <si>
    <t>ASPECTO AMBIENTAL</t>
  </si>
  <si>
    <t xml:space="preserve">IMPACTO AMBIENTAL </t>
  </si>
  <si>
    <t xml:space="preserve">ENTRADAS </t>
  </si>
  <si>
    <t xml:space="preserve">SALIDAS </t>
  </si>
  <si>
    <t>LEGAL</t>
  </si>
  <si>
    <t>IMPACTO AMBIENTAL</t>
  </si>
  <si>
    <t>PARTES INTERESADAS</t>
  </si>
  <si>
    <t>VALORACIÓN DEL ASPECTO</t>
  </si>
  <si>
    <t>PREVENCIÓN</t>
  </si>
  <si>
    <t>MITIGACIÓN</t>
  </si>
  <si>
    <t>CORRECCIÓN</t>
  </si>
  <si>
    <t>COMPENSACIÓN</t>
  </si>
  <si>
    <t>Controles administrativos, Señalización, demarcación</t>
  </si>
  <si>
    <t>ANALISIS DE CICLO DE VIDA</t>
  </si>
  <si>
    <t>ACTIVIDAD</t>
  </si>
  <si>
    <t>CONDICIÓN DE OPERACIÓN</t>
  </si>
  <si>
    <t>ÁREAS Y/O PROCESOS   INVOLUCRADOS</t>
  </si>
  <si>
    <t>TIPO DE ASPECTO AMBIENTALES</t>
  </si>
  <si>
    <t>DESCRIPCIÓN DEL ASPECTO AMBIENTALES</t>
  </si>
  <si>
    <t>TIPO DE IMPACTO AMBIENTAL</t>
  </si>
  <si>
    <t>RECURSO QUE SE VEN AFECTADOS</t>
  </si>
  <si>
    <t xml:space="preserve">MATERIALES / ENTRADAS </t>
  </si>
  <si>
    <t>ENERGIA</t>
  </si>
  <si>
    <t xml:space="preserve">RESIDUO / EMISIONES </t>
  </si>
  <si>
    <t>Existencia</t>
  </si>
  <si>
    <t>Cumplimiento</t>
  </si>
  <si>
    <t>TOTAL CRITERIO LEGAL</t>
  </si>
  <si>
    <t>Frecuencia</t>
  </si>
  <si>
    <t>Severidad</t>
  </si>
  <si>
    <t>Alcance</t>
  </si>
  <si>
    <t>TOTAL CRITERIO IMPACTO AMBIENTAL</t>
  </si>
  <si>
    <t>Exigencia / Acuerdo</t>
  </si>
  <si>
    <t>Gestión</t>
  </si>
  <si>
    <t>TOTAL CRITERIO PARTES INTERESADAS</t>
  </si>
  <si>
    <t>SIGNIFICANCIA TOTAL DEL ASPECTO</t>
  </si>
  <si>
    <t>CLASIFICACION DEL ASPECTO</t>
  </si>
  <si>
    <t>1. Administración (Finanzas, HSE, Comunicación, IT, RH)</t>
  </si>
  <si>
    <t>ACTIVIDADES Y TAREAS ADMINISTRATIVAS</t>
  </si>
  <si>
    <t>NORMAL</t>
  </si>
  <si>
    <t>HSE, GERENCIA REGIONAL, OPERACIONES, COMPRAS, ALMACEN, RECURSOS HUMANOS, FINANZAS</t>
  </si>
  <si>
    <t xml:space="preserve">Generación de residuos Reciclables </t>
  </si>
  <si>
    <t xml:space="preserve">RESIDUOS NO PELIGROSOS: Papel de Oficina, Revistas, Cartón
Sobres de Manila, periódicos o similares, polieftearato.-PET, polipropileno, polietileno, bolsas, PVC, Acrílicos, policarbonatos, poliflex, garrafas, entre otros.  </t>
  </si>
  <si>
    <t>Contaminacion del Suelo y/o Agua             Bioacumulación</t>
  </si>
  <si>
    <t>AGUA / SUELO</t>
  </si>
  <si>
    <t xml:space="preserve">Uso de papel, cartón, plásticos, plegadiza, archivo. </t>
  </si>
  <si>
    <t>NA</t>
  </si>
  <si>
    <t xml:space="preserve">Residuos reincorporados al ciclo productivo. </t>
  </si>
  <si>
    <t>Manejo de información por medio digital</t>
  </si>
  <si>
    <t>Recipientes para clasificación de desechos en base a código de colores, bandejas antiderrames, kit antiderrames</t>
  </si>
  <si>
    <t>Reciclaje</t>
  </si>
  <si>
    <t>Señalizacion áreas de desechos y su clasificación
Gestion de residuos</t>
  </si>
  <si>
    <t xml:space="preserve">Generación de Residuos Ordinarios </t>
  </si>
  <si>
    <t>Generacion de residuos como: Servilletas, Papel higiénico, Papel de envoltura de alimentos, Icopor entre otros</t>
  </si>
  <si>
    <t>Contaminación del agua y/o suelo</t>
  </si>
  <si>
    <t xml:space="preserve">Uso de servilletas, Alimentos, empaques, madera, revistas. </t>
  </si>
  <si>
    <t>Residuos de Servilletas, Papel higiénico, Papel de envoltura de alimentos, Icopor entre otros</t>
  </si>
  <si>
    <t>Señalizacion áreas de desechos y su clasificación</t>
  </si>
  <si>
    <t>Generación de Residuos Peligrosos</t>
  </si>
  <si>
    <t>Residuos electricos y eléctricos, cartuchos de tinta, tóner, baterías de celular.</t>
  </si>
  <si>
    <t>Contaminación del suelo y/o agua</t>
  </si>
  <si>
    <t xml:space="preserve">Tonner, cables, pilas, aparatos electricos y electronicos, cartuchos de tinta. </t>
  </si>
  <si>
    <t xml:space="preserve">Energia Electrica, Energia quimica. </t>
  </si>
  <si>
    <t>Aumento en los residuos peligrosos a disponer</t>
  </si>
  <si>
    <t>programa de gestion de residuos.</t>
  </si>
  <si>
    <t>Aprovechamiento de Residuos (Reciclaje, Reutilización, Reducción, comercialización, etc.)</t>
  </si>
  <si>
    <t>Se reutiliza el papel por las dos caras y luego de dispone para entregar a reciclaje.</t>
  </si>
  <si>
    <t>Prevencion de la contaminación</t>
  </si>
  <si>
    <t xml:space="preserve">Material reciclable </t>
  </si>
  <si>
    <t>Aspecto Ambiental Positivo
Continuar con el aprovechamiento de los residuos</t>
  </si>
  <si>
    <t>Vertimiento de agua residuales domesticas</t>
  </si>
  <si>
    <t>Actividades sanitarias (Uso de lavamanos, inodoro)</t>
  </si>
  <si>
    <t>Contaminación del agua</t>
  </si>
  <si>
    <t>AGUA</t>
  </si>
  <si>
    <t xml:space="preserve">Agua </t>
  </si>
  <si>
    <t xml:space="preserve">Aguas residuales, materia organica. </t>
  </si>
  <si>
    <t xml:space="preserve">Vertido por medio del servicio de acueducto y alcantarillado. </t>
  </si>
  <si>
    <t xml:space="preserve">Consumo de agua </t>
  </si>
  <si>
    <t>Actividades sanitarias y utilización de agua para consumo</t>
  </si>
  <si>
    <t xml:space="preserve">Agotamiento de los recursos naturales </t>
  </si>
  <si>
    <t>Aguas servidas</t>
  </si>
  <si>
    <t>Politica de SSTyA, Mantenimiento de instalaciones, reportes, Campaña de uso eficiente de Agua y Energía</t>
  </si>
  <si>
    <t>ANORMAL</t>
  </si>
  <si>
    <t>Potencial de Fugas</t>
  </si>
  <si>
    <t xml:space="preserve">Presión sobre los recursos </t>
  </si>
  <si>
    <t>Plan de mantenimiento de instalaciones</t>
  </si>
  <si>
    <t>EMERGENCIA</t>
  </si>
  <si>
    <t>ALMACENAMIENTO DE PRODUCTOS QUÍMICOS</t>
  </si>
  <si>
    <t>Derrame de Sustancias QUÍMICAS</t>
  </si>
  <si>
    <t>POTENCIAL DE DERRAMES DE PRODUCTOS QUÍMICOS</t>
  </si>
  <si>
    <t>AFECTACIÓN DEL SUELO</t>
  </si>
  <si>
    <t>SUELO</t>
  </si>
  <si>
    <t>generación de desechos químicos</t>
  </si>
  <si>
    <t>Bandeja antiderrame, kit antiderrame</t>
  </si>
  <si>
    <t>5S´s, Brigada de emergencia
Revisión al área de servicios generales sobre su adecuado almacenamiento de productos                          Charla sobre derrame de sustancias quimicas
Simulacros de derrame de sustancias quimicas</t>
  </si>
  <si>
    <t>POTENCIAL DE INCENDIO</t>
  </si>
  <si>
    <t xml:space="preserve">POTENCIAL DE INCENDIO - Uso de equipos de oficina (computadores, impresoras), iluminación  general </t>
  </si>
  <si>
    <t>AFECTACION DEL MEDIO AMBIENTE</t>
  </si>
  <si>
    <t>AIRE</t>
  </si>
  <si>
    <t>ELECTRICA</t>
  </si>
  <si>
    <t xml:space="preserve">Emisiones Indirectas, Residuos electricos y electronicos.  </t>
  </si>
  <si>
    <t>Inspección de equipos y mantenimiento preventivo o correctivo</t>
  </si>
  <si>
    <t xml:space="preserve">Extintores, </t>
  </si>
  <si>
    <t>5S´s, Brigada de emergencia
Plan de mantenimiento de instalaciones
Plan de emergencias, área de desechos, procedimientos de operaciones, procedimiento de fallas, inspecciones y chequeos</t>
  </si>
  <si>
    <t>Consumo de Energía ELECTRICA</t>
  </si>
  <si>
    <t xml:space="preserve">Uso de equipos de oficina (computadores, impresoras), iluminación  general </t>
  </si>
  <si>
    <t>Equipo que consume energía electrica</t>
  </si>
  <si>
    <t>Electrica</t>
  </si>
  <si>
    <t xml:space="preserve">Campaña de uso eficiente de Energía                          Implementacion de luminarias LED                      </t>
  </si>
  <si>
    <t>ACTIVIDADES DE ORDEN Y LIMPIEZA</t>
  </si>
  <si>
    <t>LIMPIEZA DE INSTALACIONES</t>
  </si>
  <si>
    <t>Generación de residuos de elementos y productos quimicos de limpieza.</t>
  </si>
  <si>
    <t>Contaminación del suelo</t>
  </si>
  <si>
    <t xml:space="preserve">Blancox, Fabuloso, Jabon Lava Loza, Desengrasante, Desinfectantes, </t>
  </si>
  <si>
    <t>Aumento en los residuos a disponer</t>
  </si>
  <si>
    <t>Programa de Gestion de Residuos.</t>
  </si>
  <si>
    <t>RESIDUOS NO PELIGROSOS: Generacion de residuos como: Servilletas, Papel higiénico, Papel de envoltura de alimentos, Icopor entre otros</t>
  </si>
  <si>
    <t xml:space="preserve">Tratemiento y disposición de Residuos </t>
  </si>
  <si>
    <t xml:space="preserve">RESIDUOS NO PELIGROSOS: Papel de Oficina, Papel Periódico, Revistas, Cartón
Sobres de Manila, periódicos o similares, polieftearato.-PET, polipropileno, polietileno, bolsas, PVC, Acrílicos, policarbonatos, poliflex, garrafas, entre otros.  </t>
  </si>
  <si>
    <t>Papel, cartón, plásticos.</t>
  </si>
  <si>
    <t>Lavado de recipientes, aseo general de oficinas y actividades sanitarias</t>
  </si>
  <si>
    <t>Agotamiento de los recursos naturales</t>
  </si>
  <si>
    <t xml:space="preserve">Actividades sanitarias </t>
  </si>
  <si>
    <t>Aguas residuales domesticas</t>
  </si>
  <si>
    <t xml:space="preserve">Vertido por medio del servicio de acueducto y alcantarillado del municipio. </t>
  </si>
  <si>
    <t xml:space="preserve">Por el inadecuado almacenamiento de los productos de aseo </t>
  </si>
  <si>
    <t>Contaminación de agua y/o suelo</t>
  </si>
  <si>
    <t xml:space="preserve">Productos de aseo como blanqueadores, desinfectantes, lavaloza, Jabones en polvo. </t>
  </si>
  <si>
    <t xml:space="preserve">Absorbente oleofidico para limpieza de derrames.                                         Y8: Residuos impregnados de hidrocarburos o sustancias a base de los mismos como guantes, estopas, trapos filtros, madera impregnada con hidrocarburos., EPP contaminados, Residuos de atención de derrames de hidrocarburos                    </t>
  </si>
  <si>
    <t>5S´s, Brigada de emergencia
Revisión al área de servicios generales sobre su adecuado almacenamiento de productos                          Charla sobre derrame de sustancias quimicas</t>
  </si>
  <si>
    <t>CARGUE Y DESCARGUE DE CAMIONES Y MOVILIZACIÓN DE VEHICULOS</t>
  </si>
  <si>
    <t>LOGISTICA, COMPRAS Y ALMACEN, OPERACIONES</t>
  </si>
  <si>
    <t>Generación de emisiones</t>
  </si>
  <si>
    <t>USO DE VEHICULOS: Generación de emisiones a causa del uso de combustibles en los vehículos para su movilización</t>
  </si>
  <si>
    <t>Afectación al medio ambiente</t>
  </si>
  <si>
    <t>Gasolina, Diesel</t>
  </si>
  <si>
    <t>QUIMICA</t>
  </si>
  <si>
    <t xml:space="preserve">Emisiones de gases contaminantes como Co2, Oxidos de Nitrogenos.                               </t>
  </si>
  <si>
    <t>Certificados de revisión tecnicomecanica, plan de mantenimiento de vehiculos, inspecciones de vehiculos</t>
  </si>
  <si>
    <t>LOGISTICA, COMPRAS Y ALAMACEN, OPERACIONES</t>
  </si>
  <si>
    <t>Generación de Material Particulado</t>
  </si>
  <si>
    <t>USO DE VEHICULOS: Generado por la Movilización de los vehículos, generando dispersión de material</t>
  </si>
  <si>
    <t>Contaminación Atmosférica</t>
  </si>
  <si>
    <t>Material particulado</t>
  </si>
  <si>
    <t>Política HSE donde se hace referencia a seguridad vial
Normas internas de velocidad máxima.                                           Revisión tecno mecánica y de gases.</t>
  </si>
  <si>
    <t>Consumo de Combustible</t>
  </si>
  <si>
    <t>USO DE VEHICULOS: Consumo de combustible por desplazamiento  y movilización de maquinaria</t>
  </si>
  <si>
    <t>AGOTAMIENTO DE LOS RECURSOS NATURALES</t>
  </si>
  <si>
    <t xml:space="preserve">Combustibles fosiles, Hidrocarburos y sus derivados. </t>
  </si>
  <si>
    <t xml:space="preserve">Residuos peligrosos, Gases de combustion. </t>
  </si>
  <si>
    <t>mantenimiento de vehiculos y motores, inspección de vehiculos y motores,</t>
  </si>
  <si>
    <t>Control y seguimiento del consumo de combustible, mantenimiento de vehiculos, inspección de vehiculos</t>
  </si>
  <si>
    <t>RESIDUOS PELIGROSOS: Generacion de Baterías ácido plomo utilizadas como fuente de energía para los motores</t>
  </si>
  <si>
    <t xml:space="preserve">Baterias de motor, Llantas usadas. Aditivos para motor </t>
  </si>
  <si>
    <t xml:space="preserve">Residuos impregnados de hidrocarburos o sustancias a base de los mismos como guantes, estopas, trapos  filtros,  madera impregnada con hidrocarburos., EPP contaminados, Residuos de atención de derrames de hidrocarburos.                           Baterías ácido plomo utilizadas como fuente de energía para los motores                          Llantas usadas.               </t>
  </si>
  <si>
    <t>Tratamiento y disposición final con empresa especializada</t>
  </si>
  <si>
    <t>Inducción HSE, Gestion de Desechos, seguimineto de empresas que realizan el transporte, tratamiento y disposición final. Señalización de clasificación de desechos</t>
  </si>
  <si>
    <t xml:space="preserve">Generados por  accidente vehicular o por la inadecuada manipulacion de envases combustibles o aditivos. </t>
  </si>
  <si>
    <t xml:space="preserve">Aditivos de perforación, Aceites de motor, aceite hidraulico, desengrasantes, pinturas. </t>
  </si>
  <si>
    <t>VISITAS DE ASESORIA, CONSTRATISTAS, PROVEEDORES ETC</t>
  </si>
  <si>
    <t>Normal</t>
  </si>
  <si>
    <t xml:space="preserve">ÁREA O PROCESO QUIEN RECIBE VISITA </t>
  </si>
  <si>
    <t>Consumo de agua</t>
  </si>
  <si>
    <t>Consumo de Energía</t>
  </si>
  <si>
    <t>Por el uso de equipos electrónicos</t>
  </si>
  <si>
    <t>AIRE/ATMÓSFERA</t>
  </si>
  <si>
    <t xml:space="preserve">Equipos electronicos </t>
  </si>
  <si>
    <t xml:space="preserve">Campaña de uso eficiente de Agua y Energía                          Implementacion de luminarias industriales LED              Seguimiento a indicadores de agua y energia.                      </t>
  </si>
  <si>
    <t>Disposición final adecuada de residuos
Programa manejo integral de residuos</t>
  </si>
  <si>
    <t>Anormal</t>
  </si>
  <si>
    <t>Residuos como pilas, cargadores y/o residuos de actividades de planta</t>
  </si>
  <si>
    <t xml:space="preserve">Pilas, cargadores, Epp, pinturas y otras sustancias quimicas, tapabocas. </t>
  </si>
  <si>
    <t xml:space="preserve">A1180 RAEE (Residuos de Aparatos Eléctricos y Electrónicos) Toda clase de aparatos eléctricos y electrónicos.                                   Y12  Envases impregnados de pintura, lacas, barnices y envases de aerosol.                                             Y8: Residuos impregnados de hidrocarburos o sustancias a base de los mismos como guantes, estopas, trapos  filtros,  madera impregnada con hidrocarburos., EPP contaminados, Residuos de atención de derrames de hidrocarburos.                        </t>
  </si>
  <si>
    <t xml:space="preserve">Programa de Gestion de Residuos, Correcta gestion de residuos, seguimineto de empresas que realizan el transporte, tratamiento y disposición final. </t>
  </si>
  <si>
    <t>2. Transporte desde Casa Matriz</t>
  </si>
  <si>
    <t>ACTIVIDADES ADMINISTRATIVAS</t>
  </si>
  <si>
    <t xml:space="preserve">Papel de Oficina, Revistas, Cartón
Sobres de Manila, periódicos o similares, polieftearato.-PET, polipropileno, polietileno, bolsas, PVC, Acrílicos, policarbonatos, poliflex, garrafas, entre otros.  </t>
  </si>
  <si>
    <t>TRASLADO DE PRODUCTOS QUÍMICOS</t>
  </si>
  <si>
    <t>AFECTACIÓN DEL SUELO Y AGUA</t>
  </si>
  <si>
    <t>SUELO Y AGUA</t>
  </si>
  <si>
    <t>Control y seguimiento del consumo de combustible, mantenimiento de vehiculos, inspección de vehiculos, procedimientos de almacen, plan de logistica</t>
  </si>
  <si>
    <t>CARGUE Y DESCARGUE DE OBJETOS</t>
  </si>
  <si>
    <t xml:space="preserve">3. Almacenamiento (Bodega - Almacen) </t>
  </si>
  <si>
    <t>ALMACEN, COMPRAS</t>
  </si>
  <si>
    <t xml:space="preserve">Manejo de información por medio digital
Unificación de formatos en papel </t>
  </si>
  <si>
    <t>ALMACEN</t>
  </si>
  <si>
    <t>Señalizacion áreas de desechos y su clasificación, Gestión de residuos</t>
  </si>
  <si>
    <t>ALMACENAMIENTO DE PRODUCTOS QUIMICOS</t>
  </si>
  <si>
    <t>GENERACION DE VAPORES</t>
  </si>
  <si>
    <t>ALMACENAMIENTO DE PRODUCTOS QUÍMICOS, HIDROCARBUROS, QUIMICOS, ADITIVOS</t>
  </si>
  <si>
    <t>AFECTACIÓN DEL AIRE</t>
  </si>
  <si>
    <t>SUSTANCIAS QUIMICAS</t>
  </si>
  <si>
    <t>GENERACION DE VAPORES QUIMICOS AL AMBIENTE</t>
  </si>
  <si>
    <t>MSDS en los sitios de almacenamiento</t>
  </si>
  <si>
    <t>AREA DE ALMACENAMIENTO DE PRODUCTOS QUIMICOS. BANDEJA ANTIDERRAMES y BAJO TECHO
EXTINTOR 20 Lbr</t>
  </si>
  <si>
    <t xml:space="preserve">VENTILACION DE CONTENEDORES DE PRODUCTOS QUIMICOS
SEÑALIZACION Y ETIQUETADO
MSDS en los sitios de almacenamiento
Plan de Emergencia </t>
  </si>
  <si>
    <t>4. Adquisición de materias primas (Compras)</t>
  </si>
  <si>
    <t>TAREAS ADMINISTRATIVAS</t>
  </si>
  <si>
    <t xml:space="preserve">Campaña de uso eficiente de Energía                          Implementacion de luminarias LED    
                </t>
  </si>
  <si>
    <t>USO DE VEHICULO</t>
  </si>
  <si>
    <t>5. Mantenimiento General</t>
  </si>
  <si>
    <t>MANTENIMIENTOS DE EQUIPOS MECANICOS E HIDRAULICOS
( Taladros, motores (diesel, electricos), Bombas, valvulas, cabezas de rotación, cilindros,  entre otros)</t>
  </si>
  <si>
    <t>TALLER, ALMACEN Y MANTENIMIENTO Y ALISTAMIENTO, HSEQ</t>
  </si>
  <si>
    <t>Consumo de Agua</t>
  </si>
  <si>
    <t>Por consumo, actividades sanitarias, y pruebas de equipos</t>
  </si>
  <si>
    <t>Uso de toneles para la recirculacion del agua.</t>
  </si>
  <si>
    <t xml:space="preserve">Politica SSTyA, Mantenimiento de instalaciones, Campaña de uso eficiente de Agua                    </t>
  </si>
  <si>
    <t>ILUMINACIÓN DE AREAS: Por el uso de equipos propios de la actividad y la iluminación de la planta y pruebas de reparación de equipos</t>
  </si>
  <si>
    <t>Lámparas industriales LED, Lámparas hermética tipo LED, herramientas y equipos eléctricos</t>
  </si>
  <si>
    <t>Implementacion de luminarias industriales LED o ahorrativas</t>
  </si>
  <si>
    <t xml:space="preserve">Politica SSTyA, Inspección de equipo y herramientas, Campaña de uso eficiente de Energía, Implementacion de luminarias industriales LED, plan de mantenimiento                      </t>
  </si>
  <si>
    <t xml:space="preserve">Generacion de residuos como: Servilletas, Papel higiénico, Papel de envoltura de alimentos, Icopor, Empaques de equipos, Residuos de barrido. </t>
  </si>
  <si>
    <t xml:space="preserve">Icopor, madera, empaques, servilletas, papel higienico </t>
  </si>
  <si>
    <t>Residuos Ordinarios: Servilletas, Papel higiénico, Papel de envoltura de alimentos, Icopor entre otros</t>
  </si>
  <si>
    <t>RESIDUOS NO PELIGROSOS: Se almacenan y  reutilizan algunas pieza que salen del mantenimiento de equipos</t>
  </si>
  <si>
    <t>Recipientes para clasificación de desechos en base a código de colores.</t>
  </si>
  <si>
    <t>Generacion de residuos aprovechables.</t>
  </si>
  <si>
    <t xml:space="preserve">Generación de chatarra. </t>
  </si>
  <si>
    <t xml:space="preserve">Laminas metálicas, tornillos, repuestos metalicos, estructuras metálicas, herramientas. </t>
  </si>
  <si>
    <t xml:space="preserve">Productos para chatarrización: Aluminio, Hierro, Cobre, Acero  </t>
  </si>
  <si>
    <t xml:space="preserve">Programa de manejo de residuos  </t>
  </si>
  <si>
    <t>RESIDUOS PELIGROSOS: Aceites usados, filtros, envases de pintura, Elementos de protección personal contaminados, trapos impregnados de aceites y grasas, tornillos</t>
  </si>
  <si>
    <t>AGUA/SUELO</t>
  </si>
  <si>
    <t xml:space="preserve">Aceites,filtros, absorbente oleofidico, Elementos de protección personal, trapos, ACPM, Gasolina, pinturas, baterias de motor, equipos electronicos. </t>
  </si>
  <si>
    <t>Mecánica (Mantenimiento de máquinas y equipos)</t>
  </si>
  <si>
    <t xml:space="preserve">Y8: Residuos impregnados de hidrocarburos o sustancias a base de los mismos como guantes, estopas, trapos  filtros,  madera impregnada con hidrocarburos., EPP contaminados, Residuos de atención de derrames de hidrocarburos.                                 Y9 Aceite usado e hidrocarburos generados del mantenimiento de equipos.                                           Y12  Envases impregnados de pintura, lacas, barnices y envases de aerosol.                                         Y31  Baterías ácido plomo utilizadas como fuente de energía para los motores.                     A1180 RAEE (Residuos de Aparatos Eléctricos y Electrónicos) Toda clase de aparatos eléctricos y electrónicos                          </t>
  </si>
  <si>
    <t xml:space="preserve">Generacion de dioxido de carbono y monoxido de carbono por la combustion en los motores. </t>
  </si>
  <si>
    <t>Contaminacion atmosferica</t>
  </si>
  <si>
    <t>ATMÓSFERA</t>
  </si>
  <si>
    <t>ACPM, Gasolina.</t>
  </si>
  <si>
    <t>Mecánica, Combustión.</t>
  </si>
  <si>
    <t xml:space="preserve">Emisiones de gases contaminantes como Co2, Oxidos de Nitrogenos.                               Matyerial particulado PM10, PM 2,5. </t>
  </si>
  <si>
    <t>Área de prueba de motores</t>
  </si>
  <si>
    <t>Plan de mantenimiento.</t>
  </si>
  <si>
    <t>RESIDUOS PELIGROSOS: Baterias usadas y aceite usado utilizados para el funcionamiento de los motores.</t>
  </si>
  <si>
    <t xml:space="preserve">Aceite de motor, Aceite hidraulico, Baterias de motor. </t>
  </si>
  <si>
    <t xml:space="preserve">Mecánica, Eléctrica </t>
  </si>
  <si>
    <t xml:space="preserve">Bateria para reutilización                  Aceite para reutilización </t>
  </si>
  <si>
    <t xml:space="preserve">Impacto ambiental positivo                                                             Se realiza entrega de residuos aprovechables a empresas gestoras autorizadas para su reutilización </t>
  </si>
  <si>
    <t xml:space="preserve">Generados por la inadecuada manipulacion de envases combustibles o aditivos. </t>
  </si>
  <si>
    <t xml:space="preserve"> Aceites de motor, Aceite hidraulico, Desengrasantes, Pinturas, Gasolina, Acpm.  </t>
  </si>
  <si>
    <t>Quimica</t>
  </si>
  <si>
    <t>Y9: Aceite usado e hidrocarburos generados del mantenimiento de equipos.                                         Y8: Residuos impregnados de hidrocarburos o sustancias a base de los mismos como guantes, estopas, trapos, absorbentes utilizados en la atención del derrame.</t>
  </si>
  <si>
    <t>TRABAJOS EN CALIENTE (CORTE, SOLDADURA)</t>
  </si>
  <si>
    <t>TRABAJOS EN CALIENTE</t>
  </si>
  <si>
    <t xml:space="preserve">Consumo de Energía </t>
  </si>
  <si>
    <t xml:space="preserve"> Uso de los equipos propios de la actividad que allí se realizan </t>
  </si>
  <si>
    <t xml:space="preserve">Equipo de soldadura de Oxicorte  </t>
  </si>
  <si>
    <t xml:space="preserve">Electrica </t>
  </si>
  <si>
    <t xml:space="preserve">Consumo de insumos </t>
  </si>
  <si>
    <t>Por el uso del oxigeno y acetileno</t>
  </si>
  <si>
    <t xml:space="preserve">Acetileno, Oxigeno. </t>
  </si>
  <si>
    <t xml:space="preserve">Cilindros de gas, emisiones atmosferica. </t>
  </si>
  <si>
    <t>Uso de los insumos únicamente para la ejecución propias de actividad requerida</t>
  </si>
  <si>
    <t>Residuos de Servilletas, Papel higiénico, Papel de envoltura de alimentos, Icopor entre otros.</t>
  </si>
  <si>
    <t>Se almacenan y  reutilizan algunas piezas que salen del mantenimiento de equipos</t>
  </si>
  <si>
    <t>Impacto Ambiental Positivo
Continuar con el aprovechamiento de los residuos</t>
  </si>
  <si>
    <t xml:space="preserve">RESIDUOS PELIGROSOS: Elementos de protección, Equipos de soldadura, Filtros de extractor de humos, Cilindros de Gas. </t>
  </si>
  <si>
    <t xml:space="preserve">Elementos de proteccion, </t>
  </si>
  <si>
    <t xml:space="preserve">Y8: Residuos impregnados de hidrocarburos o sustancias a base de los mismos como guantes, estopas, trapos filtros, madera impregnada con hidrocarburos., EPP contaminados, Residuos de atención de derrames de hidrocarburos.                                         Cilindros de gas vacios.                        </t>
  </si>
  <si>
    <t xml:space="preserve">Normal </t>
  </si>
  <si>
    <t xml:space="preserve">Generacion de humos en el proceso de  Oxicorte </t>
  </si>
  <si>
    <t xml:space="preserve">Contaminantes característicos de la soldadura oxiacetilénica. </t>
  </si>
  <si>
    <t>Oxígeno, Acetileno</t>
  </si>
  <si>
    <t xml:space="preserve">Quimica, Termica. </t>
  </si>
  <si>
    <t xml:space="preserve">Humos de soldadura </t>
  </si>
  <si>
    <t xml:space="preserve">Uso de Extractor de humos de soldadura. </t>
  </si>
  <si>
    <t xml:space="preserve">Control de emisiones mediante la utilizacion de extractor de humos de soldadura.               </t>
  </si>
  <si>
    <t>POTENCIAL DE INCENDIO - Uso de herramientas que generan chispas</t>
  </si>
  <si>
    <t>Oxígeno, Acetileno, herramientas, metales.</t>
  </si>
  <si>
    <t>Termica</t>
  </si>
  <si>
    <t>CONTAMINACIÓN AL AMBIENTE</t>
  </si>
  <si>
    <t xml:space="preserve">Generación de material Particulado </t>
  </si>
  <si>
    <t xml:space="preserve">Generación de particulas metálicas  por el uso del esmeril. </t>
  </si>
  <si>
    <t>Contaminación atmosférica</t>
  </si>
  <si>
    <t>Estructuras, partes, tubos, laminas etc.</t>
  </si>
  <si>
    <t xml:space="preserve">Electrica, Mecanica </t>
  </si>
  <si>
    <t>Emisones atmosfericas de Humos, vapores, material particulado.</t>
  </si>
  <si>
    <t>Sistema de extracción de particulas, Área especifica de soldadura y corte.</t>
  </si>
  <si>
    <t>Mediciónes higienico industriales</t>
  </si>
  <si>
    <t>Generación de ruido</t>
  </si>
  <si>
    <t xml:space="preserve">Se genera por el funcionamiento de la Tronzadora de aluminio </t>
  </si>
  <si>
    <t>Contaminación auditiva</t>
  </si>
  <si>
    <t xml:space="preserve">Esmeril </t>
  </si>
  <si>
    <t xml:space="preserve">Sonora </t>
  </si>
  <si>
    <t>Revisiones periódicas a equipos y maquinaria
Mediciónes higienico industriales</t>
  </si>
  <si>
    <t xml:space="preserve">Generacion de humos en el proceso de  soldadura </t>
  </si>
  <si>
    <t>Humos metálicos generados en el proceso de soldadura.</t>
  </si>
  <si>
    <t xml:space="preserve">Equipos de soldadura MIG y TIG, Gases: Argon, Cryomig, Nitrogeno.  </t>
  </si>
  <si>
    <t>Quimica, Electrica.</t>
  </si>
  <si>
    <t xml:space="preserve">Humos de soldadura. </t>
  </si>
  <si>
    <t xml:space="preserve">Uso de extractor de humos metallicos </t>
  </si>
  <si>
    <t>Plan de mantenimiento, inspecciones de área de soldadura.</t>
  </si>
  <si>
    <t>USO DE HERRAMIENTAS ELECTRICAS DETALLER</t>
  </si>
  <si>
    <t xml:space="preserve"> TALLER, ALMACEN Y MANTENIMIENTO Y ALISTAMIENTO HSEQ</t>
  </si>
  <si>
    <t>ILUMINACIÓN DE AREAS: Por el uso de equipos propios de la actividad y la iluminación de la planta</t>
  </si>
  <si>
    <t xml:space="preserve">Taladro de Arbol </t>
  </si>
  <si>
    <t>Emisiones Indirectas, RAEES.</t>
  </si>
  <si>
    <t xml:space="preserve">Politica SSTyA, Inspección de equipo y herramientas, Campaña de uso eficiente de Energía, Implementacion de luminarias industriales LED, plan de mantenimiento, Desconectado de equipos al terminar la labor                     </t>
  </si>
  <si>
    <t xml:space="preserve">Viruta metalica. </t>
  </si>
  <si>
    <t>Taladro de arbol, Piezas metalicas.</t>
  </si>
  <si>
    <t>Politica SSTyA, Procedimientos Operativos</t>
  </si>
  <si>
    <t>PINTURA</t>
  </si>
  <si>
    <t xml:space="preserve">Consumo de susntancias qumicas </t>
  </si>
  <si>
    <t>RESIDUOS PELIGROSOS: Uso de diluyentes derivados del petroleo y químicos</t>
  </si>
  <si>
    <t xml:space="preserve">Agotamiento de recursos fosiles </t>
  </si>
  <si>
    <t>SUELO/AIRE/AGUA</t>
  </si>
  <si>
    <t>Aíre neumatico, agua, recipiente de pinturas, diluyente</t>
  </si>
  <si>
    <t xml:space="preserve">Aguas Residuales no Domesticas, Suelo contaminado, desechos peligroso  </t>
  </si>
  <si>
    <t xml:space="preserve">impermeabilizacion del sitio, KIT antiderrame </t>
  </si>
  <si>
    <t xml:space="preserve">Politica SSTyA, Mantenimiento de instalaciones, Campaña de uso eficiente de Agua, tratamiento y disposición final de desechos, presupuesto                </t>
  </si>
  <si>
    <t>RESIDUOS PELIGROSOS: Por el lavado de recipientes</t>
  </si>
  <si>
    <t xml:space="preserve">Agua, Recipientes de pintura vacios </t>
  </si>
  <si>
    <t xml:space="preserve">Aguas Residuales no Domesticas  </t>
  </si>
  <si>
    <t>Bandeja antiderrame, kit antiderrame, recipiente de desechos contaminados</t>
  </si>
  <si>
    <t>Por la utilización de los equipos de pintura</t>
  </si>
  <si>
    <t>Compresores, Cabina de pintura</t>
  </si>
  <si>
    <t>Eléctrica, Neumática</t>
  </si>
  <si>
    <t>Emisiones Indirectas</t>
  </si>
  <si>
    <t xml:space="preserve">Politica SSTyA, Inspección de equipo y herramientas, Campaña de uso eficiente de Energía, plan de mantenimiento, apagado de equipos al terminar labor                      </t>
  </si>
  <si>
    <t>Consumo de insumos</t>
  </si>
  <si>
    <t>Uso de pintura y disolventes</t>
  </si>
  <si>
    <t xml:space="preserve">Pinturas, Anticorrosivos, Barnices, Aerosoles. </t>
  </si>
  <si>
    <t>Química</t>
  </si>
  <si>
    <t>Y12  Envases impregnados de pintura, lacas, barnices y envases de aerosol.</t>
  </si>
  <si>
    <t xml:space="preserve">RESIDUOS PELIGROSOS: Elementos de proteccion persona contaminados, envases de pintura y productos para pintura, brochas, lijas con residuos de pintura y cambio de filtros en la cabina de pintura, aerosoles. </t>
  </si>
  <si>
    <t xml:space="preserve">Filtros de cabina de pintura, productos para la labor ( Esmaltes, Barnices, Anticorrosivos, removedores, aerosoles), lijas, brochas, Epp contaminados, entre otros. </t>
  </si>
  <si>
    <t xml:space="preserve">Generados por la inadecuada manipulacion de envases de pintura. </t>
  </si>
  <si>
    <t>Contaminacion del agua y/o suelo</t>
  </si>
  <si>
    <t xml:space="preserve">Absorbentes (Paños, oleofilicos, en polvo) dispuestos para la atencion de derrames. </t>
  </si>
  <si>
    <t xml:space="preserve">                                                         Absorbente oleofidico para limpieza de derrames.                                         Y8: Residuos impregnados de hidrocarburos o sustancias a base de los mismos como guantes, estopas, trapos filtros, madera impregnada con hidrocarburos., EPP contaminados, Residuos de atención de derrames de hidrocarburos                                      Y12  Envases impregnados de pintura, lacas, barnices y envases de aerosol.</t>
  </si>
  <si>
    <t>Generación de aerosoles y compuestos orgánicos volátiles (COV)</t>
  </si>
  <si>
    <t>EMISIONES: Por la dispersión de pintura generada por la presión de los equipos</t>
  </si>
  <si>
    <t>Aerosoles, Pinturas, Esmaltes, Barnices, Lacas.</t>
  </si>
  <si>
    <t>Aerosoles, COV.</t>
  </si>
  <si>
    <t>Área de pintura</t>
  </si>
  <si>
    <t>LIMPIEZA DE SUPERFICIES METALICAS PARA PINTURA</t>
  </si>
  <si>
    <t xml:space="preserve">Limpieza de partes </t>
  </si>
  <si>
    <t>Agua</t>
  </si>
  <si>
    <t>Auto Lavados,  Bandeja antiderrame, kit antiderrame, recipiente de desechos contaminados.</t>
  </si>
  <si>
    <t xml:space="preserve">Uso de equipo de limpieza hidrolavadora. </t>
  </si>
  <si>
    <t xml:space="preserve">Hidrolavadora </t>
  </si>
  <si>
    <t xml:space="preserve">Electrica, Hidraulica </t>
  </si>
  <si>
    <t xml:space="preserve">Emisiones indirectas </t>
  </si>
  <si>
    <t>Apagado y desconectado del equipo al terminar cada lavado</t>
  </si>
  <si>
    <t xml:space="preserve">Uso de disolventes para la realización de la limpieza inicial y remoción de residuos de aceites, grasa y cualquier otro contaminante </t>
  </si>
  <si>
    <t>Aumento en la demanda de recursos</t>
  </si>
  <si>
    <t>Removedores de pinturas.</t>
  </si>
  <si>
    <t xml:space="preserve">RESIDUOS PELIGROSOS: Residuos generados durante el mantenimiento de la trampagrasa, Envases de desengrasante E.P.P desechados y elementos usados para limpieza de  y remoción de residuos de aceites, grasa y cualquier otro contaminante. </t>
  </si>
  <si>
    <t xml:space="preserve">Lodos hidrocarburados, Agua, Desengrasante industrial, insumos de la PTAR. </t>
  </si>
  <si>
    <t>Quimica, Bilogica</t>
  </si>
  <si>
    <t>Y9 Aceite usado e hidrocarburos generados del mantenimiento de equipos.                                             Y8: Residuos impregnados de hidrocarburos o sustancias a base de los mismos como guantes, estopas, trapos filtros, madera impregnada con hidrocarburos., EPP contaminados, Residuos de atención de derrames de hidrocarburos.</t>
  </si>
  <si>
    <t>Tratamiento de agua usada en taller</t>
  </si>
  <si>
    <t>RESIDUOS PELIGROSOS: Vertimientos generados por el lavado de maquinaria procedente de proyecto que viene impregnada con tierra, hidrocarburos, aceites y otras sustancias derivadas de la operación en campo.</t>
  </si>
  <si>
    <t xml:space="preserve">Contaminacion del agua </t>
  </si>
  <si>
    <t>Agua, Desengrasantes, Grasas, Pinturas</t>
  </si>
  <si>
    <t>Aguas Residuales no Domesticas</t>
  </si>
  <si>
    <t>Campañas de consumo eficiente</t>
  </si>
  <si>
    <t>Kit antiderrame, recipiente para agua contaminada</t>
  </si>
  <si>
    <t>Tratmiento de desechos con empresa especializada</t>
  </si>
  <si>
    <t>Tratamiento y disposición final por proveedor</t>
  </si>
  <si>
    <t>RESIDUOS PELIGROSOS: Gestion de tratamiento de aguas contaminada generada en taller.</t>
  </si>
  <si>
    <t>Afectación del agua</t>
  </si>
  <si>
    <t>Productos químicos</t>
  </si>
  <si>
    <t>Agua contaminada no domestica</t>
  </si>
  <si>
    <t>ALMACENAMIENTO SUSTANCIAS QUIMICAS Y REPUESTOS EN TALLER</t>
  </si>
  <si>
    <t xml:space="preserve">Residuos de aparatos Electricos y Electronicos, Emisiones indirectas </t>
  </si>
  <si>
    <t xml:space="preserve">RESIDUOS PELIGROSOS: Aceites usados, filtros, EPP , trapos contaminados, envases de pintura, residuos de limpieza en áreas especificas como almacenamiento, y aditivos. </t>
  </si>
  <si>
    <t>Envases de sustancias quimicas, Elementos de protección, Pimpinas de combustible, Elementos procenientes de proyecto, luminarias usadas.</t>
  </si>
  <si>
    <t>Y8: Residuos impregnados de hidrocarburos o sustancias a base de los mismos como guantes, estopas, trapos filtros, madera impregnada con hidrocarburos., EPP contaminados, Residuos de atención de derrames de hidrocarburos.                                      Y12  Envases impregnados de pintura, lacas, barnices y envases de aerosol.                                              A1180 RAEE (Residuos de Aparatos Eléctricos y Electrónicos) Toda clase de aparatos eléctricos y electrónicos</t>
  </si>
  <si>
    <t xml:space="preserve">Residuos orgánicos, vidrio, lijas, epp, servilletas, Alimentos, empaques, madera, revistas. </t>
  </si>
  <si>
    <t xml:space="preserve">Servilletas, Alimentos, empaques, madera, revistas, vidrio. </t>
  </si>
  <si>
    <t xml:space="preserve">Papel de Oficina, Papel Periódico, Revistas, Cartón
Sobres de Manila, periódicos o similares, polieftearato.-PET, polipropileno, polietileno, bolsas, PVC, Acrílicos, policarbonatos, poliflex, garrafas, entre otros.  </t>
  </si>
  <si>
    <t>Inadecuado almacenamiento de aceites, filtros y pinturas</t>
  </si>
  <si>
    <t>Aditivos de perforación, Aceites de motor, aceite hidraulico, desengrasantes, pinturas.</t>
  </si>
  <si>
    <t>Y8: Residuos impregnados de hidrocarburos o sustancias a base de los mismos como guantes, estopas, trapos  filtros,  madera impregnada con hidrocarburos., EPP contaminados, Residuos de atención de derrames de hidrocarburos.</t>
  </si>
  <si>
    <t>6. Transporte Terrestre</t>
  </si>
  <si>
    <t>TRANSPORTE TERRESTRE</t>
  </si>
  <si>
    <t>LOGISTICA</t>
  </si>
  <si>
    <t xml:space="preserve">LOGISTICA </t>
  </si>
  <si>
    <t xml:space="preserve">Derrame de combustible </t>
  </si>
  <si>
    <t>Traslado de sustancias químicas y combustibles</t>
  </si>
  <si>
    <t>POTENCIAL DE INCENDIO - abastecimiento de combustibles en gasolineras</t>
  </si>
  <si>
    <t>Control y seguimiento del consumo de combustible, mantenimiento de vehiculos, inspección de vehiculos, procedimientos de almacen, plan de logistica,
Revisión tecno mecánica y de gases.</t>
  </si>
  <si>
    <t>7. Campamento</t>
  </si>
  <si>
    <t>Uso de sustancias químicas</t>
  </si>
  <si>
    <t>Uso de productos de limpieza</t>
  </si>
  <si>
    <t>Generación de desechos</t>
  </si>
  <si>
    <t>CAPATACIÓN DE AGUA DE POZO</t>
  </si>
  <si>
    <t>USO DE AGUA DE MANTO FREATICO</t>
  </si>
  <si>
    <t>USO DE AGUA PARA LIMPIEZA Y SANITARIOS</t>
  </si>
  <si>
    <t>AFECTACIÓN DE MANTO FREATICO</t>
  </si>
  <si>
    <t>Campaña ahorro de agua</t>
  </si>
  <si>
    <t>USO DE LAVADORAS Y BAÑOS
Medidores de agua.</t>
  </si>
  <si>
    <t>POLITICA SSTYA</t>
  </si>
  <si>
    <t>DISPOSICIÓN DE AGUA RESIDUAL</t>
  </si>
  <si>
    <t>AGUAS SERVIDAS</t>
  </si>
  <si>
    <t>AFECTACIÓN DE FUENTES DE AGUA</t>
  </si>
  <si>
    <t>AFECTACIÓN DE FUENTES DE AGUA Y SUUELO</t>
  </si>
  <si>
    <t>USO DE POZO SEPTICO</t>
  </si>
  <si>
    <t>LAVADO DE ROPA</t>
  </si>
  <si>
    <t>ASPECTO AMBIENTAL: Uso de agua para lavandería.</t>
  </si>
  <si>
    <t>Agotamiento del recurso hidrico</t>
  </si>
  <si>
    <t>Sistema de tratamiento FAFA.</t>
  </si>
  <si>
    <t xml:space="preserve">Política SSTyA, Mantenimiento de instalaciones, Campaña de uso eficiente de Agua.                </t>
  </si>
  <si>
    <t>PREPARACIÓN DE ALIMENTOS</t>
  </si>
  <si>
    <t>COCINA</t>
  </si>
  <si>
    <t xml:space="preserve">Uso de agua para preparación de alimentos </t>
  </si>
  <si>
    <t>Recipientes para clasificación de desechos en base a código de colores</t>
  </si>
  <si>
    <t>Consumo de GLP</t>
  </si>
  <si>
    <t xml:space="preserve">Preparación de alimentos </t>
  </si>
  <si>
    <t>Emisiones a la atmosfera</t>
  </si>
  <si>
    <t>Mantenimiento de instalaciones y equipo</t>
  </si>
  <si>
    <t xml:space="preserve">Politica SSTyA, Mantenimiento de instalaciones, Campaña de uso eficiente de energía            </t>
  </si>
  <si>
    <t>Oxígeno, combustible</t>
  </si>
  <si>
    <t>ALREDEDORES Y VECINDADES</t>
  </si>
  <si>
    <t>OPERACIONE, LIMPIEZA, COCINA</t>
  </si>
  <si>
    <t>GENERACIÓN DE EMPLEO</t>
  </si>
  <si>
    <t>Generación de fuentes de ingreso para personal de la localidad</t>
  </si>
  <si>
    <t>DESARROLLO SOCIOECONOMICO</t>
  </si>
  <si>
    <t>SOCIOECONOMICO</t>
  </si>
  <si>
    <t>Politica SSTyA, Formación de personal.</t>
  </si>
  <si>
    <t>GENERACIÓN DE COMPETENCIAS Y CULTURA EN SSTYA</t>
  </si>
  <si>
    <t>Mejora de las habilidades, conocimientos y experiencia en SSTyA</t>
  </si>
  <si>
    <t>AREA DE DESECHOS</t>
  </si>
  <si>
    <t>HSEQ</t>
  </si>
  <si>
    <t>Disposición adecuada de residuos peligrosos</t>
  </si>
  <si>
    <t xml:space="preserve">RESIDUOS PELIGROSOS: Entrega y control del gestor autorizado que brinda el servicio de recolección y disposición final de residuos </t>
  </si>
  <si>
    <t>Residuos impregnados con hidrocarburos, impregnados con pinturas, Baterías de ácido y plomo usadas, Aceite usado,  Medicamentos Vencidos.</t>
  </si>
  <si>
    <t xml:space="preserve">Aprovechamiento y reincorporacion a ciclo economico de aceites y baterias usadas.                      Residuos peligrosos desactivados y dispuestos adecuadamente. </t>
  </si>
  <si>
    <t>Impacto ambiental positivo</t>
  </si>
  <si>
    <t xml:space="preserve">Disposición adecuada de residuos Biologicos </t>
  </si>
  <si>
    <t>Disposición de residuos generados durante la emergencia ante covid-19</t>
  </si>
  <si>
    <t xml:space="preserve">Prevencion de la contaminación </t>
  </si>
  <si>
    <t xml:space="preserve">Guantes usados, tapa bocas usados, gafas, trajes tyvek, overoles usados, botas. </t>
  </si>
  <si>
    <t xml:space="preserve">Biologica </t>
  </si>
  <si>
    <t xml:space="preserve">Residuos de covid-19 </t>
  </si>
  <si>
    <t>Programa de gestión de residuos con protocolo para disposición de residuos del Covid-19, señalización de caneca ara disposición de EPP ante covid-19</t>
  </si>
  <si>
    <t xml:space="preserve">Disposición adecuada de residuos ordinarios </t>
  </si>
  <si>
    <t>Disposición de residuos de Servilletas, Papel higiénico, Papel de envoltura de alimentos, Icopor entre otros</t>
  </si>
  <si>
    <t xml:space="preserve">Servilletas, Papel higiénico, Papel de envoltura de alimentos, Icopor entre otros. </t>
  </si>
  <si>
    <t xml:space="preserve">Disposición de residuos Reciclables </t>
  </si>
  <si>
    <t xml:space="preserve">RESIDUOS NO PELIGROSOS: Disposición de Papel de Oficina, Papel Periódico, Revistas, Cartón
Sobres de Manila, periódicos o similares, polieftearato.-PET, polipropileno, polietileno, bolsas, PVC, Acrílicos, policarbonatos, poliflex, garrafas, entre otros. </t>
  </si>
  <si>
    <t xml:space="preserve">Papel de Oficina, Papel Periódico, Revistas, Cartón
Sobres de Manila, periódicos o similares, polieftearato.-PET, polipropileno, polietileno, bolsas, PVC, Acrílicos, policarbonatos, poliflex, garrafas, entre otros. </t>
  </si>
  <si>
    <t>Por el uso de equipos propios de la actividad y la iluminación de la planta</t>
  </si>
  <si>
    <t>Generación de lixiviados</t>
  </si>
  <si>
    <t>Exceso de tiempo en el  almacenamiento de residuos orgánicos por inconvenientes con el servicio de recolección</t>
  </si>
  <si>
    <t xml:space="preserve">Lixiviados generados durante el almacenamiento de residuos </t>
  </si>
  <si>
    <t>Quimica, Biologica</t>
  </si>
  <si>
    <t>Residuos generados de la limieza y deinfeccion de contenedores              Y8: Residuos impregnados de hidrocarburos o sustancias a base de los mismos como guantes, estopas, trapos  filtros,  madera impregnada con hidrocarburos., EPP contaminados, Residuos de atención de derrames de hidrocarburos.</t>
  </si>
  <si>
    <t xml:space="preserve">Disposición final adecuada de residuos
Procedimiento manejo integral de residuos
Kit Ambiental   
           Plan de contingencia en caso de  derrames de RESPEL.           </t>
  </si>
  <si>
    <t>Caída de materiales en el momento del cargue</t>
  </si>
  <si>
    <t>Residuos peligrosos, Aceites usados.</t>
  </si>
  <si>
    <t xml:space="preserve">Quimica </t>
  </si>
  <si>
    <t>8. Perforación (Operaciones)</t>
  </si>
  <si>
    <t>Orden y Limpieza</t>
  </si>
  <si>
    <t>OPERACIONES</t>
  </si>
  <si>
    <t>Orden y limpieza</t>
  </si>
  <si>
    <t>Agotamiento del recurso hídrico</t>
  </si>
  <si>
    <t>AGUA SERVIDA</t>
  </si>
  <si>
    <t>Medidor de agua, tinas de agua</t>
  </si>
  <si>
    <t xml:space="preserve">Política SSTyA, Mantenimiento de instalaciones, Campaña de uso eficiente de Agua , procedimiento de operaciones, inspecciones y chequeos                  </t>
  </si>
  <si>
    <t>productos de limpieza, detergentes</t>
  </si>
  <si>
    <t>Señalización áreas de desechos y su clasificación, Gestión de residuos</t>
  </si>
  <si>
    <t>Potencial de derrames (Hidrocarburos, Químicos, etc.)</t>
  </si>
  <si>
    <t>Tratamiento de desechos con empresa especializada</t>
  </si>
  <si>
    <t>5S´s, Brigada de emergencia
Revisión al área de servicios generales sobre su adecuado almacenamiento de productos                          Charla sobre derrame de sustancias químicas</t>
  </si>
  <si>
    <t>Operación</t>
  </si>
  <si>
    <t>Eléctrica</t>
  </si>
  <si>
    <t xml:space="preserve">Residuos de aparatos Eléctricos y Electronicos, Emisiones indirectas </t>
  </si>
  <si>
    <t>CONSUMO DE AGUA</t>
  </si>
  <si>
    <t>PERFORACIÓN - CONUSMO DE AGUA</t>
  </si>
  <si>
    <t>RECURSOS HIDRICOS</t>
  </si>
  <si>
    <t>AGUA DE PROCESO</t>
  </si>
  <si>
    <t>Optimización de uso de aditivos, Medidor de agua, tinas de agua</t>
  </si>
  <si>
    <t>Plan de mantemiento de fugas en mangueras
Sistema de recirculación de agua</t>
  </si>
  <si>
    <t>Politica SSTyA,</t>
  </si>
  <si>
    <t>ALMACENAMIENTO DE DE PRODUCTOS QUÍMICOS - ADITIVOS</t>
  </si>
  <si>
    <t xml:space="preserve">RESIDUOS NO PELIGROSOS: Entrega y control del gestor autorizado que brinda el servicio de recolección y disposición final de residuos </t>
  </si>
  <si>
    <t>Residuos impregnados con hidrocarburos, impregnados con pinturas, Baterías de ácido y plomo usadas, Aceite usado, RAEES, Medicamentos Vencidos.</t>
  </si>
  <si>
    <t>Generación de gases de combustión</t>
  </si>
  <si>
    <t>EMISIONES: Uso de motores de combustión interna</t>
  </si>
  <si>
    <t>Afectación al aire</t>
  </si>
  <si>
    <t>Plan de mantenimiento preventivo</t>
  </si>
  <si>
    <t>Consumo de combustibles fosiles</t>
  </si>
  <si>
    <t>Uso de motores de combustión interna</t>
  </si>
  <si>
    <t>Agotamiento de recursos naturales</t>
  </si>
  <si>
    <t>Potencial de derrames (Hidrocarburos, Quimicos, etc.)</t>
  </si>
  <si>
    <t>RESIDUOS PELIGROSOS: Uso de aditivos, hidrocarburos para la operación</t>
  </si>
  <si>
    <t>Afectación al suelo</t>
  </si>
  <si>
    <t>Medidor de agua, sistema de recirculación, tinas de agua</t>
  </si>
  <si>
    <t xml:space="preserve">Politica SSTyA, Mantenimiento de instalaciones, Campaña de uso eficiente de Agua , procedimiento de operaciones, inspecciones y chequeos                  </t>
  </si>
  <si>
    <t>Emisión de particulas en suspensión</t>
  </si>
  <si>
    <t>Operación de maquina KD</t>
  </si>
  <si>
    <t>MECANICA</t>
  </si>
  <si>
    <t>Potencial de fugas</t>
  </si>
  <si>
    <t>Kit Antiderrames, bandejas antiderrames, absorventes, uso de plastico impermeabilizante en suelo.</t>
  </si>
  <si>
    <t>Plan de mantenimiento preventivo, procedimiento de fallas, personal capacitado en reparaciones y fugas, brigada de emergencias, inspecciones y chequeos del equipo</t>
  </si>
  <si>
    <t>Potencial de deslizamientos, movimientos de tierras</t>
  </si>
  <si>
    <t>generación de desechos</t>
  </si>
  <si>
    <t>Taludes</t>
  </si>
  <si>
    <t>Procedimientos Operativos</t>
  </si>
  <si>
    <t>Generación de lodos</t>
  </si>
  <si>
    <t>Fosas de sedimentación, aplicación de floculantes</t>
  </si>
  <si>
    <t xml:space="preserve">Manejo y tratamiento a cargo del cliente, </t>
  </si>
  <si>
    <t xml:space="preserve">FLORA Y FAUNA </t>
  </si>
  <si>
    <t>Motores de combustión</t>
  </si>
  <si>
    <t>Monitoreo de ruido en operación</t>
  </si>
  <si>
    <t>Sistema de silenciadores para motores</t>
  </si>
  <si>
    <t>Plan de mantenimiento, inspección de equipos</t>
  </si>
  <si>
    <t>Elaboración de plataformas</t>
  </si>
  <si>
    <t>Consumo de tablones y vigas de madera</t>
  </si>
  <si>
    <t>RECURSOS NATURALES: consumo de arboles - madera</t>
  </si>
  <si>
    <t>Afectación a la flora y fauna</t>
  </si>
  <si>
    <t xml:space="preserve">PAISAJE </t>
  </si>
  <si>
    <t>RECURSOS FORESTALES</t>
  </si>
  <si>
    <t>Residuos de madera</t>
  </si>
  <si>
    <t>Uso de madera obtenida por proveedor autorizado por el MARENA</t>
  </si>
  <si>
    <t>Traslados de plataformas</t>
  </si>
  <si>
    <t>Contacto con la flora y fauna</t>
  </si>
  <si>
    <t>Uso de caminos y accesos de la localidad</t>
  </si>
  <si>
    <t>Afectación del medio ambiente</t>
  </si>
  <si>
    <t>Cumplir con los accesos y permisos definidos por el cliente</t>
  </si>
  <si>
    <t>Alteración del terreno</t>
  </si>
  <si>
    <t>Suelo</t>
  </si>
  <si>
    <t>Resguardo de capa de material retirado para reutilizar en reparación de plaza</t>
  </si>
  <si>
    <t>Consumo de plástico impermeabilizante</t>
  </si>
  <si>
    <t>RECURSOS NATURALES: consumo de derivados del petróleo</t>
  </si>
  <si>
    <t>Consumo de recursos combustibles fosiles</t>
  </si>
  <si>
    <t>RECURSOS NATURALES</t>
  </si>
  <si>
    <t xml:space="preserve">RESIDUOS PLASTICOS </t>
  </si>
  <si>
    <t>Tratamiento y disposición final proveedor certificado.</t>
  </si>
  <si>
    <t>Movimientos de tierras</t>
  </si>
  <si>
    <t>Mantenimientos Correctivos</t>
  </si>
  <si>
    <t>MANTENIMIENTO</t>
  </si>
  <si>
    <t>Consumo de energía electrica</t>
  </si>
  <si>
    <t xml:space="preserve">Uso de equipos de taller (herramientas electricas), iluminación  general </t>
  </si>
  <si>
    <t>Equipos que consumen energía electrica</t>
  </si>
  <si>
    <t>Potencial de incendio</t>
  </si>
  <si>
    <t>Uso de quimicos</t>
  </si>
  <si>
    <t>Lubricación y limpieza de equipos</t>
  </si>
  <si>
    <t>Monitoreo de ruido</t>
  </si>
  <si>
    <t>Barrenación</t>
  </si>
  <si>
    <t xml:space="preserve">OPERACIONES </t>
  </si>
  <si>
    <t xml:space="preserve">Consumo de combustible </t>
  </si>
  <si>
    <t>ASPECTO AMBIENTAL: Uso de combustible para la perforacion diamantina.</t>
  </si>
  <si>
    <t xml:space="preserve">Agotamiento de los recurso fosiles </t>
  </si>
  <si>
    <t>AGUA/SUELO/ATMÓFERA</t>
  </si>
  <si>
    <t xml:space="preserve">Mantenimientos de los equipos motor.
Badejas de Kit antiderrame.
Kit antiderrame </t>
  </si>
  <si>
    <t xml:space="preserve">Política SSTyA, Mantenimiento de los equipos , procedimiento de manejo de conbustible, inspecciones y chequeos de los equipos.                  </t>
  </si>
  <si>
    <t>ASPECTO AMBIENTAL: Perforacion diamantina y RC</t>
  </si>
  <si>
    <t xml:space="preserve">Medidor de agua, tinas de agua y recirculación </t>
  </si>
  <si>
    <t>INSTRUCCIONES</t>
  </si>
  <si>
    <t>IDENTIFICACION DE ASPECTOS E IMPACTOS AMBIENTALES</t>
  </si>
  <si>
    <t>Área:</t>
  </si>
  <si>
    <t>Áreas de la Organización. Ej.: Oficinas, Planta de Producción, campo producción, etc.</t>
  </si>
  <si>
    <t>Actividad:</t>
  </si>
  <si>
    <t>Actividad realizada en el área. Ej.: Aseo de Instalaciones, Servicio Cafetería, Mantenimiento de equipos, Soldadura, etc.</t>
  </si>
  <si>
    <t>Condición de operación:</t>
  </si>
  <si>
    <r>
      <t>Si el aspecto se da en condición</t>
    </r>
    <r>
      <rPr>
        <b/>
        <sz val="10"/>
        <rFont val="Arial"/>
        <family val="2"/>
      </rPr>
      <t xml:space="preserve"> N: </t>
    </r>
    <r>
      <rPr>
        <sz val="10"/>
        <rFont val="Arial"/>
        <family val="2"/>
      </rPr>
      <t xml:space="preserve">Normal ó </t>
    </r>
    <r>
      <rPr>
        <b/>
        <sz val="10"/>
        <rFont val="Arial"/>
        <family val="2"/>
      </rPr>
      <t>AN:</t>
    </r>
    <r>
      <rPr>
        <sz val="10"/>
        <rFont val="Arial"/>
        <family val="2"/>
      </rPr>
      <t xml:space="preserve"> Anormal (emergencia)</t>
    </r>
  </si>
  <si>
    <t>Cargos involucrados y/o áreas involucradas</t>
  </si>
  <si>
    <t>Cargos de la Organización. Ej.: Coordinador Gestión Humana, Coordinador HSEQ, Ayudante Técnico, Soldador, etc.</t>
  </si>
  <si>
    <t>Tipo de aspecto</t>
  </si>
  <si>
    <t>Se especifica si el aspecto ambiental corresponde a un consumo, uso o generación de vertimientos, residuos, emisiones, etc.</t>
  </si>
  <si>
    <t>Descripción del aspecto</t>
  </si>
  <si>
    <t>Se explican las propiedades del aspecto en cuanto a componentes, origen, materiales, entre otras características que se consideren convenientes.</t>
  </si>
  <si>
    <t>Tipo de impacto</t>
  </si>
  <si>
    <t>Corresponde al tipo y componente ambiental afectado por el impacto; por ejemplo: Contaminación Hídrica, Incremento o acumulación de residuos sólidos, Disminución del recurso forestal.</t>
  </si>
  <si>
    <t>Existencia:</t>
  </si>
  <si>
    <t>* Existe legislación = 10. * No existe legislación = 1</t>
  </si>
  <si>
    <t>Cumplimiento:</t>
  </si>
  <si>
    <t xml:space="preserve">* No se cumple = 10. * Se Cumple = 5. * No aplica =1  </t>
  </si>
  <si>
    <t>Total criterio legal:</t>
  </si>
  <si>
    <t>TOTAL CL = Existencia x Cumplimiento</t>
  </si>
  <si>
    <t>Frecuencia:</t>
  </si>
  <si>
    <t>Ocasiones en que se esta presentando el impacto en su interacción con el medio ambiente. Anual  / Semestral=1.  Trim. /Bim.l/Mensual=5. Semanal  / Diario=10.</t>
  </si>
  <si>
    <t>Severidad:</t>
  </si>
  <si>
    <t>Describe el tipo de cambio sobre el recurso natural, generado por el impacto ambiental.  * Cambio leve = 1. * Cambio moderado =  5. * Cambio considerable = 10.</t>
  </si>
  <si>
    <t>Puntual= el impacto tiene efecto en un espacio reducido y delimitado = 1; Local, el impacto no rebasa los límites o es tratado dentro de la planta =  5.  Extenso, el impacto tiene efecto o es tratado fuera de los límites de la planta  = 10.</t>
  </si>
  <si>
    <t>Total criterio impacto ambiental:</t>
  </si>
  <si>
    <t>Total CIA =  Frecuencia x 3.5 + Severidad x 3.5 + Alcance x 3.</t>
  </si>
  <si>
    <t>Exigencia / acuerdo:</t>
  </si>
  <si>
    <t>Partes interesadas :  Comunidad,  Clientes, Proveedores, Contratistas o Entidades financieras. * Exigencia = 10. Si se presenta  o existe reclamo o acuerdo formalizado con alguna parte interesada. * Exigencia = 5. Cualquiera de los anteriores sin implicaciones legales. Exigencia = 1, si no existe acuerdo o reclamo.</t>
  </si>
  <si>
    <t>Gestión:</t>
  </si>
  <si>
    <t>* No existe gestión al respecto,  la gestión no es satisfactoria ó no se ha cumplido el acuerdo = 10. * Gestión satisfactoria o el acuerdo sigue vigente = 5.  * No aplica = 1</t>
  </si>
  <si>
    <t>Partes interesadas: total criterio partes interesadas</t>
  </si>
  <si>
    <t>Total CPI =  Exigencia/Acuerdo x Gestión</t>
  </si>
  <si>
    <t>Significancia total del aspecto</t>
  </si>
  <si>
    <t>ST  =  0.45*CL + 0.45* CIA + 0.1* CPI 
Total &gt;= 70      Alta Significancia. 47 a 69  Media Significancia. 39 a 46  Baja Significancia. Total &lt;= 38  No Significativos . 
Nota. Cuando cualquiera de los criterios reciba el mayor puntaje, se considerara que el aspecto ambiental sea significativo y la prioridad se analizara con base a el resto de los criterios.</t>
  </si>
  <si>
    <t>Clasificación del aspecto:</t>
  </si>
  <si>
    <t xml:space="preserve">CRITERIOS:  TOTAL  &gt;= 70      Alta Significancia. 47 a 69  Media Significancia. 39 a 46  Baja Significancia. Total &lt;= 38  No Significativos. </t>
  </si>
  <si>
    <t>CONTROLES</t>
  </si>
  <si>
    <t>Controles implementados:</t>
  </si>
  <si>
    <t xml:space="preserve">Con base en el puntaje anterior se seleccionan los aspectos de mayor importancia (Alto y medio impacto) y de esta forma se consideran los objetivos, metas y acciones  para prevenir, mitigar y controlar los negativos y potencializar los positivos. </t>
  </si>
  <si>
    <t>CONTROL DE CAMBIOS</t>
  </si>
  <si>
    <t>No.</t>
  </si>
  <si>
    <t>RESPONSABLE</t>
  </si>
  <si>
    <t>PUESTO</t>
  </si>
  <si>
    <t>MOTIVO DEL CAMBIO</t>
  </si>
  <si>
    <t>FECHA</t>
  </si>
  <si>
    <t>Jonnatan Rosales</t>
  </si>
  <si>
    <t>Gerente HSE</t>
  </si>
  <si>
    <t>Se implementó control de cambios en registro. Dejar documentados las actualizaciones que se generen en el documento.</t>
  </si>
  <si>
    <t xml:space="preserve">Actualización de columna Análisis de Ciclo de Vida y Recuersos que se ven afectados </t>
  </si>
  <si>
    <t xml:space="preserve">Mario López </t>
  </si>
  <si>
    <t>Coordinador HSE</t>
  </si>
  <si>
    <t xml:space="preserve">Actualización: dentro de los impacto ambientales tomar en cuenta los recursos que se ven afectados </t>
  </si>
  <si>
    <t>Ana Suárez</t>
  </si>
  <si>
    <t>Supervisor</t>
  </si>
  <si>
    <t>Actualización: se anexo dentro de los aspectos ambientales el afloramiento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</si>
</sst>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23" x14ac:knownFonts="1">
    <font>
      <sz val="10"/>
      <name val="Verdana"/>
    </font>
    <font>
      <sz val="11"/>
      <color theme="1"/>
      <name val="Calibri"/>
      <family val="2"/>
      <scheme val="minor"/>
    </font>
    <font>
      <b/>
      <sz val="10"/>
      <name val="Arial"/>
      <family val="2"/>
    </font>
    <font>
      <sz val="10"/>
      <name val="Arial"/>
      <family val="2"/>
    </font>
    <font>
      <sz val="10"/>
      <color indexed="18"/>
      <name val="Arial"/>
      <family val="2"/>
    </font>
    <font>
      <b/>
      <sz val="14"/>
      <name val="Arial"/>
      <family val="2"/>
    </font>
    <font>
      <b/>
      <sz val="9"/>
      <color indexed="81"/>
      <name val="Tahoma"/>
      <family val="2"/>
    </font>
    <font>
      <b/>
      <sz val="8"/>
      <color indexed="81"/>
      <name val="Tahoma"/>
      <family val="2"/>
    </font>
    <font>
      <sz val="8"/>
      <color indexed="81"/>
      <name val="Tahoma"/>
      <family val="2"/>
    </font>
    <font>
      <sz val="9"/>
      <color indexed="81"/>
      <name val="Tahoma"/>
      <family val="2"/>
    </font>
    <font>
      <b/>
      <sz val="16"/>
      <name val="Arial"/>
      <family val="2"/>
    </font>
    <font>
      <b/>
      <sz val="9"/>
      <color theme="1"/>
      <name val="Calibri"/>
      <family val="2"/>
      <scheme val="minor"/>
    </font>
    <font>
      <b/>
      <sz val="16"/>
      <color theme="1"/>
      <name val="Calibri"/>
      <family val="2"/>
      <scheme val="minor"/>
    </font>
    <font>
      <b/>
      <sz val="10"/>
      <color theme="0"/>
      <name val="Calibri"/>
      <family val="2"/>
      <scheme val="minor"/>
    </font>
    <font>
      <sz val="10"/>
      <name val="Calibri"/>
      <family val="2"/>
      <scheme val="minor"/>
    </font>
    <font>
      <sz val="11"/>
      <name val="Calibri"/>
      <family val="2"/>
      <scheme val="minor"/>
    </font>
    <font>
      <sz val="10"/>
      <color theme="1"/>
      <name val="Calibri"/>
      <family val="2"/>
      <scheme val="minor"/>
    </font>
    <font>
      <sz val="10"/>
      <color indexed="8"/>
      <name val="Calibri"/>
      <family val="2"/>
      <scheme val="minor"/>
    </font>
    <font>
      <b/>
      <sz val="10"/>
      <name val="Calibri"/>
      <family val="2"/>
      <scheme val="minor"/>
    </font>
    <font>
      <sz val="16"/>
      <name val="Calibri"/>
      <family val="2"/>
      <scheme val="minor"/>
    </font>
    <font>
      <b/>
      <sz val="9"/>
      <color theme="0"/>
      <name val="Calibri"/>
      <family val="2"/>
      <scheme val="minor"/>
    </font>
    <font>
      <b/>
      <sz val="14"/>
      <color theme="1"/>
      <name val="Calibri"/>
      <family val="2"/>
      <scheme val="minor"/>
    </font>
    <font>
      <sz val="10"/>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249977111117893"/>
        <bgColor indexed="64"/>
      </patternFill>
    </fill>
    <fill>
      <patternFill patternType="solid">
        <fgColor rgb="FF92D050"/>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C000"/>
        <bgColor indexed="64"/>
      </patternFill>
    </fill>
    <fill>
      <patternFill patternType="solid">
        <fgColor theme="2" tint="-0.499984740745262"/>
        <bgColor indexed="64"/>
      </patternFill>
    </fill>
    <fill>
      <patternFill patternType="solid">
        <fgColor rgb="FF0070C0"/>
        <bgColor indexed="34"/>
      </patternFill>
    </fill>
    <fill>
      <patternFill patternType="solid">
        <fgColor rgb="FFFF0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diagonal/>
    </border>
  </borders>
  <cellStyleXfs count="3">
    <xf numFmtId="0" fontId="0" fillId="0" borderId="0"/>
    <xf numFmtId="164" fontId="3" fillId="0" borderId="0" applyFont="0" applyFill="0" applyBorder="0" applyAlignment="0" applyProtection="0"/>
    <xf numFmtId="0" fontId="3" fillId="0" borderId="0"/>
  </cellStyleXfs>
  <cellXfs count="159">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3" fillId="0" borderId="0" xfId="0" applyFont="1"/>
    <xf numFmtId="0" fontId="3" fillId="2" borderId="0" xfId="0" applyFont="1" applyFill="1"/>
    <xf numFmtId="0" fontId="4" fillId="2" borderId="0" xfId="0" applyFont="1" applyFill="1" applyAlignment="1">
      <alignment horizontal="left" vertical="center"/>
    </xf>
    <xf numFmtId="0" fontId="4" fillId="2" borderId="0" xfId="0" applyFont="1" applyFill="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1" fontId="3" fillId="0" borderId="0" xfId="0" applyNumberFormat="1" applyFont="1" applyAlignment="1">
      <alignment horizontal="center" vertical="center"/>
    </xf>
    <xf numFmtId="0" fontId="2" fillId="0" borderId="1" xfId="0" applyFont="1" applyBorder="1" applyAlignment="1">
      <alignment vertical="center"/>
    </xf>
    <xf numFmtId="0" fontId="2" fillId="3" borderId="1" xfId="0" applyFont="1" applyFill="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horizontal="center" vertical="center" wrapText="1"/>
    </xf>
    <xf numFmtId="0" fontId="2" fillId="3" borderId="3" xfId="0" applyFont="1" applyFill="1" applyBorder="1" applyAlignment="1">
      <alignment vertical="center" wrapText="1"/>
    </xf>
    <xf numFmtId="0" fontId="3" fillId="2" borderId="0" xfId="0" applyFont="1" applyFill="1" applyAlignment="1">
      <alignment horizontal="left" vertical="center"/>
    </xf>
    <xf numFmtId="14" fontId="3" fillId="2" borderId="0" xfId="0" applyNumberFormat="1" applyFont="1" applyFill="1" applyAlignment="1">
      <alignment horizontal="center" vertical="center"/>
    </xf>
    <xf numFmtId="0" fontId="2" fillId="2" borderId="0" xfId="0" applyFont="1" applyFill="1"/>
    <xf numFmtId="0" fontId="2" fillId="2" borderId="0" xfId="0" applyFont="1" applyFill="1" applyAlignment="1">
      <alignment horizontal="center" vertical="center"/>
    </xf>
    <xf numFmtId="0" fontId="11" fillId="0" borderId="25" xfId="0" applyFont="1" applyBorder="1" applyAlignment="1">
      <alignment horizontal="center" vertical="center" wrapText="1"/>
    </xf>
    <xf numFmtId="0" fontId="13" fillId="4" borderId="1"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4" xfId="0" applyFont="1" applyFill="1" applyBorder="1" applyAlignment="1">
      <alignment horizontal="center" vertical="center" wrapText="1"/>
    </xf>
    <xf numFmtId="0" fontId="13" fillId="4" borderId="4" xfId="0" applyFont="1" applyFill="1" applyBorder="1" applyAlignment="1">
      <alignment horizontal="center" vertical="center" textRotation="90" wrapText="1"/>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1" fontId="14" fillId="0" borderId="1" xfId="0" applyNumberFormat="1" applyFont="1" applyBorder="1" applyAlignment="1">
      <alignment horizontal="center" vertical="center"/>
    </xf>
    <xf numFmtId="0" fontId="14" fillId="0" borderId="1" xfId="0" applyFont="1" applyBorder="1"/>
    <xf numFmtId="0" fontId="14" fillId="0" borderId="1" xfId="0" applyFont="1" applyBorder="1" applyAlignment="1">
      <alignment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1" fontId="14" fillId="2" borderId="1" xfId="0" applyNumberFormat="1" applyFont="1" applyFill="1" applyBorder="1" applyAlignment="1">
      <alignment horizontal="center" vertical="center"/>
    </xf>
    <xf numFmtId="0" fontId="14" fillId="5" borderId="1" xfId="0" applyFont="1" applyFill="1" applyBorder="1" applyAlignment="1">
      <alignment horizontal="center" vertical="center" wrapText="1"/>
    </xf>
    <xf numFmtId="0" fontId="14" fillId="2" borderId="1" xfId="0" applyFont="1" applyFill="1" applyBorder="1"/>
    <xf numFmtId="0" fontId="14" fillId="6" borderId="1" xfId="0" applyFont="1" applyFill="1" applyBorder="1" applyAlignment="1">
      <alignment horizontal="center" vertical="center" wrapText="1"/>
    </xf>
    <xf numFmtId="0" fontId="16" fillId="2" borderId="1" xfId="2" applyFont="1" applyFill="1" applyBorder="1" applyAlignment="1">
      <alignment horizontal="center" vertical="center" wrapText="1"/>
    </xf>
    <xf numFmtId="0" fontId="17" fillId="2" borderId="1" xfId="2"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9" borderId="4" xfId="0" applyFont="1" applyFill="1" applyBorder="1" applyAlignment="1">
      <alignment horizontal="center" vertical="center" textRotation="90" wrapText="1"/>
    </xf>
    <xf numFmtId="0" fontId="13" fillId="9" borderId="4" xfId="0" applyFont="1" applyFill="1" applyBorder="1" applyAlignment="1">
      <alignment horizontal="center" vertical="center" wrapText="1"/>
    </xf>
    <xf numFmtId="164" fontId="13" fillId="10" borderId="4" xfId="1" applyFont="1" applyFill="1" applyBorder="1" applyAlignment="1">
      <alignment horizontal="center" vertical="center" textRotation="90" wrapText="1"/>
    </xf>
    <xf numFmtId="164" fontId="13" fillId="10" borderId="4" xfId="1"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8" fillId="0" borderId="1" xfId="0" applyFont="1" applyBorder="1" applyAlignment="1">
      <alignment horizontal="center" vertical="center"/>
    </xf>
    <xf numFmtId="0" fontId="18" fillId="2" borderId="1" xfId="0" applyFont="1" applyFill="1" applyBorder="1" applyAlignment="1">
      <alignment horizontal="center" vertical="center"/>
    </xf>
    <xf numFmtId="0" fontId="14" fillId="0" borderId="1" xfId="0" applyFont="1" applyBorder="1" applyAlignment="1">
      <alignment wrapText="1"/>
    </xf>
    <xf numFmtId="0" fontId="14" fillId="0" borderId="1" xfId="0" applyFont="1" applyBorder="1" applyAlignment="1">
      <alignment horizontal="center" wrapText="1"/>
    </xf>
    <xf numFmtId="0" fontId="14" fillId="2" borderId="1" xfId="0" applyFont="1" applyFill="1" applyBorder="1" applyAlignment="1">
      <alignment vertical="center" wrapText="1"/>
    </xf>
    <xf numFmtId="0" fontId="14" fillId="0" borderId="1" xfId="0" applyFont="1" applyBorder="1" applyAlignment="1">
      <alignment horizontal="left" vertical="top" wrapText="1"/>
    </xf>
    <xf numFmtId="0" fontId="14"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7" fillId="2" borderId="1" xfId="2" applyFont="1" applyFill="1" applyBorder="1" applyAlignment="1">
      <alignment horizontal="left" vertical="top" wrapText="1"/>
    </xf>
    <xf numFmtId="0" fontId="14" fillId="0" borderId="1" xfId="0" applyFont="1" applyBorder="1" applyAlignment="1">
      <alignment vertical="top" wrapText="1"/>
    </xf>
    <xf numFmtId="0" fontId="14" fillId="2" borderId="1" xfId="0" applyFont="1" applyFill="1" applyBorder="1" applyAlignment="1">
      <alignment vertical="top" wrapText="1"/>
    </xf>
    <xf numFmtId="0" fontId="17" fillId="2" borderId="1" xfId="2" applyFont="1" applyFill="1" applyBorder="1" applyAlignment="1">
      <alignment vertical="top"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vertical="center" wrapText="1"/>
    </xf>
    <xf numFmtId="0" fontId="3" fillId="0" borderId="0" xfId="0" applyFont="1" applyAlignment="1">
      <alignment horizontal="center"/>
    </xf>
    <xf numFmtId="0" fontId="3" fillId="0" borderId="1" xfId="0" applyFont="1" applyBorder="1" applyAlignment="1">
      <alignment horizontal="center"/>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0" fontId="14" fillId="2" borderId="8" xfId="0" applyFont="1" applyFill="1" applyBorder="1" applyAlignment="1">
      <alignment horizontal="center" vertical="center" wrapText="1"/>
    </xf>
    <xf numFmtId="0" fontId="3" fillId="2" borderId="0" xfId="0" applyFont="1" applyFill="1" applyAlignment="1">
      <alignment wrapText="1"/>
    </xf>
    <xf numFmtId="0" fontId="14" fillId="2" borderId="1" xfId="0" applyFont="1" applyFill="1" applyBorder="1" applyAlignment="1">
      <alignment horizontal="left" vertical="center" wrapText="1"/>
    </xf>
    <xf numFmtId="0" fontId="14" fillId="2" borderId="1" xfId="0" applyFont="1" applyFill="1" applyBorder="1" applyAlignment="1">
      <alignment wrapText="1"/>
    </xf>
    <xf numFmtId="0" fontId="1" fillId="2" borderId="1"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7" fillId="0" borderId="1" xfId="2" applyFont="1" applyBorder="1" applyAlignment="1">
      <alignment horizontal="left" vertical="top" wrapText="1"/>
    </xf>
    <xf numFmtId="0" fontId="21" fillId="0" borderId="0" xfId="0" applyFont="1"/>
    <xf numFmtId="0" fontId="21" fillId="0" borderId="0" xfId="0" applyFont="1" applyAlignment="1">
      <alignment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15" fontId="0" fillId="0" borderId="0" xfId="0" applyNumberFormat="1"/>
    <xf numFmtId="0" fontId="1" fillId="0" borderId="1" xfId="0" applyFont="1" applyBorder="1" applyAlignment="1">
      <alignment horizontal="center" vertical="center" wrapText="1"/>
    </xf>
    <xf numFmtId="0" fontId="14" fillId="2" borderId="34" xfId="0" applyFont="1" applyFill="1" applyBorder="1" applyAlignment="1">
      <alignment horizontal="center" vertical="center" wrapText="1"/>
    </xf>
    <xf numFmtId="0" fontId="13" fillId="4" borderId="16" xfId="0" applyFont="1" applyFill="1" applyBorder="1" applyAlignment="1">
      <alignment horizontal="center"/>
    </xf>
    <xf numFmtId="0" fontId="13" fillId="4" borderId="10" xfId="0" applyFont="1" applyFill="1" applyBorder="1" applyAlignment="1">
      <alignment horizontal="center" vertical="center" wrapText="1"/>
    </xf>
    <xf numFmtId="0" fontId="22" fillId="0" borderId="0" xfId="0" applyFont="1"/>
    <xf numFmtId="0" fontId="22" fillId="0" borderId="0" xfId="0" applyFont="1" applyAlignment="1">
      <alignment horizontal="center" vertical="center" wrapText="1"/>
    </xf>
    <xf numFmtId="0" fontId="22" fillId="0" borderId="0" xfId="0" applyFont="1" applyAlignment="1">
      <alignment vertical="center" wrapText="1"/>
    </xf>
    <xf numFmtId="0" fontId="14" fillId="2" borderId="10" xfId="0" applyFont="1" applyFill="1" applyBorder="1" applyAlignment="1">
      <alignment horizontal="left" vertical="top" wrapText="1"/>
    </xf>
    <xf numFmtId="0" fontId="3" fillId="2" borderId="1" xfId="0" applyFont="1" applyFill="1" applyBorder="1" applyAlignment="1">
      <alignment wrapText="1"/>
    </xf>
    <xf numFmtId="0" fontId="10" fillId="2" borderId="2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3" fillId="4" borderId="15" xfId="0" applyFont="1" applyFill="1" applyBorder="1" applyAlignment="1">
      <alignment horizontal="center"/>
    </xf>
    <xf numFmtId="0" fontId="13" fillId="4" borderId="16" xfId="0" applyFont="1" applyFill="1" applyBorder="1" applyAlignment="1">
      <alignment horizontal="center"/>
    </xf>
    <xf numFmtId="0" fontId="13" fillId="4" borderId="17" xfId="0" applyFont="1" applyFill="1" applyBorder="1" applyAlignment="1">
      <alignment horizontal="center"/>
    </xf>
    <xf numFmtId="0" fontId="13" fillId="4" borderId="18" xfId="0" applyFont="1" applyFill="1" applyBorder="1" applyAlignment="1">
      <alignment horizontal="center"/>
    </xf>
    <xf numFmtId="0" fontId="13" fillId="7" borderId="10"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9" fillId="0" borderId="4" xfId="0" applyFont="1" applyBorder="1" applyAlignment="1">
      <alignment horizontal="center" vertical="center" textRotation="90" wrapText="1"/>
    </xf>
    <xf numFmtId="0" fontId="19" fillId="0" borderId="34" xfId="0" applyFont="1" applyBorder="1" applyAlignment="1">
      <alignment horizontal="center" vertical="center" textRotation="90" wrapText="1"/>
    </xf>
    <xf numFmtId="0" fontId="19" fillId="0" borderId="8" xfId="0" applyFont="1" applyBorder="1" applyAlignment="1">
      <alignment horizontal="center" vertical="center" textRotation="90" wrapText="1"/>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14" fillId="2" borderId="4" xfId="0" applyFont="1" applyFill="1" applyBorder="1" applyAlignment="1">
      <alignment horizontal="center" vertical="center" textRotation="90" wrapText="1"/>
    </xf>
    <xf numFmtId="0" fontId="14" fillId="2" borderId="34" xfId="0" applyFont="1" applyFill="1" applyBorder="1" applyAlignment="1">
      <alignment horizontal="center" vertical="center" textRotation="90" wrapText="1"/>
    </xf>
    <xf numFmtId="0" fontId="14" fillId="2" borderId="8" xfId="0" applyFont="1" applyFill="1" applyBorder="1" applyAlignment="1">
      <alignment horizontal="center" vertical="center" textRotation="90" wrapText="1"/>
    </xf>
    <xf numFmtId="0" fontId="19" fillId="2" borderId="4" xfId="0" applyFont="1" applyFill="1" applyBorder="1" applyAlignment="1">
      <alignment horizontal="center" vertical="center" textRotation="90" wrapText="1"/>
    </xf>
    <xf numFmtId="0" fontId="19" fillId="2" borderId="34" xfId="0" applyFont="1" applyFill="1" applyBorder="1" applyAlignment="1">
      <alignment horizontal="center" vertical="center" textRotation="90" wrapText="1"/>
    </xf>
    <xf numFmtId="0" fontId="19" fillId="2" borderId="8" xfId="0" applyFont="1" applyFill="1" applyBorder="1" applyAlignment="1">
      <alignment horizontal="center" vertical="center" textRotation="90" wrapText="1"/>
    </xf>
    <xf numFmtId="0" fontId="14" fillId="13" borderId="1" xfId="0" applyFont="1" applyFill="1" applyBorder="1" applyAlignment="1">
      <alignment horizontal="center" vertical="center" wrapText="1"/>
    </xf>
    <xf numFmtId="0" fontId="19" fillId="2" borderId="1" xfId="0" applyFont="1" applyFill="1" applyBorder="1" applyAlignment="1">
      <alignment horizontal="center" vertical="center" textRotation="90" wrapText="1"/>
    </xf>
    <xf numFmtId="0" fontId="3" fillId="2" borderId="22" xfId="0" applyFont="1" applyFill="1" applyBorder="1" applyAlignment="1">
      <alignment horizontal="justify" vertical="center" wrapText="1"/>
    </xf>
    <xf numFmtId="0" fontId="3" fillId="2" borderId="23" xfId="0" applyFont="1" applyFill="1" applyBorder="1" applyAlignment="1">
      <alignment horizontal="justify" vertical="center" wrapText="1"/>
    </xf>
    <xf numFmtId="0" fontId="3" fillId="2" borderId="24" xfId="0" applyFont="1" applyFill="1" applyBorder="1" applyAlignment="1">
      <alignment horizontal="justify" vertical="center" wrapText="1"/>
    </xf>
    <xf numFmtId="0" fontId="2" fillId="0" borderId="7" xfId="0" applyFont="1" applyBorder="1" applyAlignment="1">
      <alignment horizontal="center" vertical="center" wrapText="1"/>
    </xf>
    <xf numFmtId="0" fontId="3" fillId="2" borderId="10" xfId="0" applyFont="1" applyFill="1" applyBorder="1" applyAlignment="1">
      <alignment horizontal="justify" vertical="center" wrapText="1"/>
    </xf>
    <xf numFmtId="0" fontId="3" fillId="2" borderId="11"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5" fillId="2" borderId="9" xfId="0" applyFont="1" applyFill="1" applyBorder="1" applyAlignment="1">
      <alignment horizontal="center"/>
    </xf>
    <xf numFmtId="0" fontId="5" fillId="2" borderId="13" xfId="0" applyFont="1" applyFill="1" applyBorder="1" applyAlignment="1">
      <alignment horizontal="center"/>
    </xf>
    <xf numFmtId="0" fontId="5" fillId="2" borderId="14" xfId="0" applyFont="1" applyFill="1" applyBorder="1" applyAlignment="1">
      <alignment horizontal="center"/>
    </xf>
    <xf numFmtId="0" fontId="3" fillId="0" borderId="18"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21" xfId="0" applyFont="1" applyBorder="1" applyAlignment="1">
      <alignment horizontal="justify" vertical="center" wrapText="1"/>
    </xf>
    <xf numFmtId="0" fontId="13" fillId="11" borderId="1" xfId="0" applyFont="1" applyFill="1" applyBorder="1" applyAlignment="1">
      <alignment horizontal="center" vertical="center" wrapText="1"/>
    </xf>
    <xf numFmtId="0" fontId="13" fillId="12" borderId="6" xfId="0" applyFont="1" applyFill="1" applyBorder="1" applyAlignment="1">
      <alignment horizontal="center" vertical="center"/>
    </xf>
    <xf numFmtId="0" fontId="13" fillId="12" borderId="1" xfId="0" applyFont="1" applyFill="1" applyBorder="1" applyAlignment="1">
      <alignment horizontal="center" vertical="center" textRotation="90" wrapText="1"/>
    </xf>
    <xf numFmtId="0" fontId="13" fillId="12" borderId="4" xfId="0" applyFont="1" applyFill="1" applyBorder="1" applyAlignment="1">
      <alignment horizontal="center" vertical="center" textRotation="90" wrapText="1"/>
    </xf>
    <xf numFmtId="0" fontId="13" fillId="4" borderId="18"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0" fontId="13" fillId="10" borderId="1" xfId="0" applyFont="1" applyFill="1" applyBorder="1" applyAlignment="1">
      <alignment horizontal="center" vertical="center"/>
    </xf>
    <xf numFmtId="0" fontId="20" fillId="12" borderId="1" xfId="0" applyFont="1" applyFill="1" applyBorder="1" applyAlignment="1">
      <alignment horizontal="center" vertical="center" textRotation="90" wrapText="1"/>
    </xf>
    <xf numFmtId="0" fontId="20" fillId="12" borderId="4" xfId="0" applyFont="1" applyFill="1" applyBorder="1" applyAlignment="1">
      <alignment horizontal="center" vertical="center" textRotation="90" wrapText="1"/>
    </xf>
    <xf numFmtId="0" fontId="13" fillId="4" borderId="19"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 xfId="0" applyFont="1" applyFill="1" applyBorder="1" applyAlignment="1">
      <alignment horizontal="center" vertical="center"/>
    </xf>
    <xf numFmtId="0" fontId="13" fillId="9" borderId="1" xfId="0" applyFont="1" applyFill="1" applyBorder="1" applyAlignment="1">
      <alignment horizontal="center" vertical="center"/>
    </xf>
    <xf numFmtId="0" fontId="12" fillId="0" borderId="9" xfId="0" applyFont="1" applyBorder="1" applyAlignment="1">
      <alignment horizontal="center" vertical="center"/>
    </xf>
    <xf numFmtId="0" fontId="12" fillId="0" borderId="14" xfId="0" applyFont="1" applyBorder="1" applyAlignment="1">
      <alignment horizontal="center" vertical="center"/>
    </xf>
  </cellXfs>
  <cellStyles count="3">
    <cellStyle name="Millares [0]_Matriz de aspectos ambientales pinturas" xfId="1" xr:uid="{00000000-0005-0000-0000-000000000000}"/>
    <cellStyle name="Normal" xfId="0" builtinId="0"/>
    <cellStyle name="Normal 2" xfId="2" xr:uid="{00000000-0005-0000-0000-000002000000}"/>
  </cellStyles>
  <dxfs count="7">
    <dxf>
      <fill>
        <patternFill>
          <bgColor rgb="FF00B0F0"/>
        </patternFill>
      </fill>
    </dxf>
    <dxf>
      <fill>
        <patternFill>
          <bgColor rgb="FF00B050"/>
        </patternFill>
      </fill>
    </dxf>
    <dxf>
      <fill>
        <patternFill>
          <bgColor rgb="FFFFFF00"/>
        </patternFill>
      </fill>
    </dxf>
    <dxf>
      <fill>
        <patternFill>
          <bgColor rgb="FFFF0000"/>
        </patternFill>
      </fill>
    </dxf>
    <dxf>
      <numFmt numFmtId="20" formatCode="d\-mmm\-yy"/>
    </dxf>
    <dxf>
      <alignment horizontal="general"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5.png@01D7B3B3.EC7F42C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2721</xdr:colOff>
      <xdr:row>84</xdr:row>
      <xdr:rowOff>0</xdr:rowOff>
    </xdr:from>
    <xdr:to>
      <xdr:col>3</xdr:col>
      <xdr:colOff>0</xdr:colOff>
      <xdr:row>84</xdr:row>
      <xdr:rowOff>2721</xdr:rowOff>
    </xdr:to>
    <xdr:cxnSp macro="">
      <xdr:nvCxnSpPr>
        <xdr:cNvPr id="35" name="34 Conector recto">
          <a:extLst>
            <a:ext uri="{FF2B5EF4-FFF2-40B4-BE49-F238E27FC236}">
              <a16:creationId xmlns:a16="http://schemas.microsoft.com/office/drawing/2014/main" id="{27ED4E93-7851-45E6-BACF-C8FBF6F94510}"/>
            </a:ext>
          </a:extLst>
        </xdr:cNvPr>
        <xdr:cNvCxnSpPr/>
      </xdr:nvCxnSpPr>
      <xdr:spPr>
        <a:xfrm flipV="1">
          <a:off x="5323114" y="66879107"/>
          <a:ext cx="1426029" cy="27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1864179</xdr:colOff>
      <xdr:row>84</xdr:row>
      <xdr:rowOff>734423</xdr:rowOff>
    </xdr:from>
    <xdr:to>
      <xdr:col>3</xdr:col>
      <xdr:colOff>22587</xdr:colOff>
      <xdr:row>85</xdr:row>
      <xdr:rowOff>0</xdr:rowOff>
    </xdr:to>
    <xdr:cxnSp macro="">
      <xdr:nvCxnSpPr>
        <xdr:cNvPr id="36" name="35 Conector recto">
          <a:extLst>
            <a:ext uri="{FF2B5EF4-FFF2-40B4-BE49-F238E27FC236}">
              <a16:creationId xmlns:a16="http://schemas.microsoft.com/office/drawing/2014/main" id="{BA47E688-9F08-46C9-9962-B4D9E72ACCC5}"/>
            </a:ext>
          </a:extLst>
        </xdr:cNvPr>
        <xdr:cNvCxnSpPr/>
      </xdr:nvCxnSpPr>
      <xdr:spPr>
        <a:xfrm>
          <a:off x="5312229" y="67632943"/>
          <a:ext cx="1450521" cy="81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619125</xdr:colOff>
      <xdr:row>0</xdr:row>
      <xdr:rowOff>0</xdr:rowOff>
    </xdr:from>
    <xdr:to>
      <xdr:col>1</xdr:col>
      <xdr:colOff>631031</xdr:colOff>
      <xdr:row>3</xdr:row>
      <xdr:rowOff>74992</xdr:rowOff>
    </xdr:to>
    <xdr:pic>
      <xdr:nvPicPr>
        <xdr:cNvPr id="5" name="Imagen 4">
          <a:extLst>
            <a:ext uri="{FF2B5EF4-FFF2-40B4-BE49-F238E27FC236}">
              <a16:creationId xmlns:a16="http://schemas.microsoft.com/office/drawing/2014/main" id="{CBAD0B25-9F9C-4758-A919-7358684D91F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19125" y="0"/>
          <a:ext cx="1464469" cy="1158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ASIS_CALIDAD_01\AppData\Local\Microsoft\Windows\Temporary%20Internet%20Files\Content.Outlook\R5BVRSKG\MATRIZ%20DE%20ASPECTOS%20E%20IMPACTOS%20AMBIENT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ICINAS"/>
      <sheetName val="PLANTA DE PRODUCCION "/>
      <sheetName val="ORIGINAL"/>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0F9704-9D60-497E-A095-A3221872C338}" name="Tabla1" displayName="Tabla1" ref="A2:E6" totalsRowShown="0">
  <autoFilter ref="A2:E6" xr:uid="{CE0F9704-9D60-497E-A095-A3221872C338}"/>
  <tableColumns count="5">
    <tableColumn id="1" xr3:uid="{00D40F4B-21B7-478D-8131-BDD1383223E7}" name="No."/>
    <tableColumn id="2" xr3:uid="{A1DFC1A4-67E4-4941-AA28-9996B81409BF}" name="RESPONSABLE"/>
    <tableColumn id="3" xr3:uid="{443EF96E-38C7-44E4-97CA-78C866D5B949}" name="PUESTO" dataDxfId="6"/>
    <tableColumn id="4" xr3:uid="{34169203-D077-4926-8352-52D065F4A028}" name="MOTIVO DEL CAMBIO" dataDxfId="5"/>
    <tableColumn id="5" xr3:uid="{073869FB-E0D6-4DEF-8ECF-8345AAEDF569}" name="FECHA" dataDxfId="4"/>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97"/>
  <sheetViews>
    <sheetView showGridLines="0" tabSelected="1" topLeftCell="H1" zoomScale="70" zoomScaleNormal="70" zoomScaleSheetLayoutView="40" workbookViewId="0">
      <selection activeCell="J10" sqref="J10"/>
    </sheetView>
  </sheetViews>
  <sheetFormatPr baseColWidth="10" defaultColWidth="11" defaultRowHeight="12.75" x14ac:dyDescent="0.2"/>
  <cols>
    <col min="1" max="1" width="23.25" style="3" customWidth="1"/>
    <col min="2" max="2" width="22.25" style="3" customWidth="1"/>
    <col min="3" max="3" width="18.75" style="8" customWidth="1"/>
    <col min="4" max="4" width="24.25" style="8" customWidth="1"/>
    <col min="5" max="5" width="25.875" style="8" customWidth="1"/>
    <col min="6" max="6" width="34.625" style="8" customWidth="1"/>
    <col min="7" max="8" width="25.75" style="8" customWidth="1"/>
    <col min="9" max="9" width="34.625" style="8" customWidth="1"/>
    <col min="10" max="10" width="41.5" style="8" customWidth="1"/>
    <col min="11" max="11" width="25.75" style="8" customWidth="1"/>
    <col min="12" max="12" width="6.75" style="8" customWidth="1"/>
    <col min="13" max="13" width="6.875" style="8" customWidth="1"/>
    <col min="14" max="14" width="14.125" style="8" customWidth="1"/>
    <col min="15" max="15" width="6.875" style="8" customWidth="1"/>
    <col min="16" max="17" width="7.125" style="8" customWidth="1"/>
    <col min="18" max="18" width="17.25" style="8" customWidth="1"/>
    <col min="19" max="19" width="8.75" style="8" customWidth="1"/>
    <col min="20" max="20" width="8.125" style="8" customWidth="1"/>
    <col min="21" max="21" width="18.125" style="8" customWidth="1"/>
    <col min="22" max="22" width="17.125" style="8" customWidth="1"/>
    <col min="23" max="23" width="25" style="8" customWidth="1"/>
    <col min="24" max="24" width="20.5" style="3" customWidth="1"/>
    <col min="25" max="25" width="18.25" style="3" customWidth="1"/>
    <col min="26" max="27" width="19.125" style="3" customWidth="1"/>
    <col min="28" max="28" width="40.25" style="3" customWidth="1"/>
    <col min="29" max="16384" width="11" style="3"/>
  </cols>
  <sheetData>
    <row r="1" spans="1:28" ht="36.75" customHeight="1" thickBot="1" x14ac:dyDescent="0.25">
      <c r="A1" s="111"/>
      <c r="B1" s="112"/>
      <c r="C1" s="89" t="s">
        <v>0</v>
      </c>
      <c r="D1" s="90"/>
      <c r="E1" s="90"/>
      <c r="F1" s="90"/>
      <c r="G1" s="90"/>
      <c r="H1" s="90"/>
      <c r="I1" s="90"/>
      <c r="J1" s="90"/>
      <c r="K1" s="90"/>
      <c r="L1" s="90"/>
      <c r="M1" s="90"/>
      <c r="N1" s="90"/>
      <c r="O1" s="90"/>
      <c r="P1" s="90"/>
      <c r="Q1" s="90"/>
      <c r="R1" s="90"/>
      <c r="S1" s="90"/>
      <c r="T1" s="90"/>
      <c r="U1" s="90"/>
      <c r="V1" s="90"/>
      <c r="W1" s="90"/>
      <c r="X1" s="90"/>
      <c r="Y1" s="90"/>
      <c r="Z1" s="90"/>
      <c r="AA1" s="91"/>
      <c r="AB1" s="20" t="s">
        <v>1</v>
      </c>
    </row>
    <row r="2" spans="1:28" ht="24.75" thickBot="1" x14ac:dyDescent="0.25">
      <c r="A2" s="113"/>
      <c r="B2" s="114"/>
      <c r="C2" s="92"/>
      <c r="D2" s="93"/>
      <c r="E2" s="93"/>
      <c r="F2" s="93"/>
      <c r="G2" s="93"/>
      <c r="H2" s="93"/>
      <c r="I2" s="93"/>
      <c r="J2" s="93"/>
      <c r="K2" s="93"/>
      <c r="L2" s="93"/>
      <c r="M2" s="93"/>
      <c r="N2" s="93"/>
      <c r="O2" s="93"/>
      <c r="P2" s="93"/>
      <c r="Q2" s="93"/>
      <c r="R2" s="93"/>
      <c r="S2" s="93"/>
      <c r="T2" s="93"/>
      <c r="U2" s="93"/>
      <c r="V2" s="93"/>
      <c r="W2" s="93"/>
      <c r="X2" s="93"/>
      <c r="Y2" s="93"/>
      <c r="Z2" s="93"/>
      <c r="AA2" s="94"/>
      <c r="AB2" s="20" t="s">
        <v>2</v>
      </c>
    </row>
    <row r="3" spans="1:28" ht="24.75" customHeight="1" thickBot="1" x14ac:dyDescent="0.25">
      <c r="A3" s="115"/>
      <c r="B3" s="116"/>
      <c r="C3" s="157" t="s">
        <v>3</v>
      </c>
      <c r="D3" s="158"/>
      <c r="E3" s="95" t="s">
        <v>4</v>
      </c>
      <c r="F3" s="96"/>
      <c r="G3" s="96"/>
      <c r="H3" s="96"/>
      <c r="I3" s="96"/>
      <c r="J3" s="96"/>
      <c r="K3" s="96"/>
      <c r="L3" s="96"/>
      <c r="M3" s="96"/>
      <c r="N3" s="96"/>
      <c r="O3" s="96"/>
      <c r="P3" s="96"/>
      <c r="Q3" s="96"/>
      <c r="R3" s="96"/>
      <c r="S3" s="96"/>
      <c r="T3" s="96"/>
      <c r="U3" s="96"/>
      <c r="V3" s="96"/>
      <c r="W3" s="96"/>
      <c r="X3" s="96"/>
      <c r="Y3" s="96"/>
      <c r="Z3" s="96"/>
      <c r="AA3" s="97"/>
      <c r="AB3" s="20" t="s">
        <v>5</v>
      </c>
    </row>
    <row r="4" spans="1:28" x14ac:dyDescent="0.2">
      <c r="A4" s="4"/>
      <c r="B4" s="5"/>
      <c r="C4" s="6"/>
      <c r="D4" s="6"/>
      <c r="E4" s="6"/>
      <c r="F4" s="6"/>
      <c r="G4" s="1"/>
      <c r="H4" s="1"/>
      <c r="I4" s="6"/>
      <c r="J4" s="6"/>
      <c r="K4" s="1"/>
      <c r="L4" s="1"/>
      <c r="M4" s="1"/>
      <c r="N4" s="1"/>
      <c r="O4" s="1"/>
      <c r="P4" s="1"/>
      <c r="Q4" s="1"/>
      <c r="R4" s="1"/>
      <c r="S4" s="1"/>
      <c r="T4" s="1"/>
      <c r="U4" s="1"/>
      <c r="V4" s="1"/>
      <c r="W4" s="1"/>
    </row>
    <row r="5" spans="1:28" x14ac:dyDescent="0.2">
      <c r="A5" s="18" t="s">
        <v>6</v>
      </c>
      <c r="B5" s="16" t="s">
        <v>7</v>
      </c>
      <c r="C5" s="1"/>
      <c r="D5" s="19" t="s">
        <v>8</v>
      </c>
      <c r="E5" s="17" t="s">
        <v>9</v>
      </c>
      <c r="F5" s="6"/>
      <c r="I5" s="6"/>
      <c r="J5" s="6"/>
      <c r="K5" s="1"/>
      <c r="L5" s="1"/>
      <c r="M5" s="1"/>
      <c r="N5" s="1"/>
      <c r="O5" s="1"/>
      <c r="P5" s="1"/>
      <c r="Q5" s="1"/>
      <c r="R5" s="1"/>
      <c r="S5" s="1"/>
      <c r="T5" s="1"/>
      <c r="U5" s="1"/>
      <c r="V5" s="1"/>
      <c r="W5" s="1"/>
    </row>
    <row r="6" spans="1:28" ht="13.5" thickBot="1" x14ac:dyDescent="0.25">
      <c r="A6" s="4"/>
      <c r="B6" s="5"/>
      <c r="C6" s="6"/>
      <c r="D6" s="6"/>
      <c r="E6" s="6"/>
      <c r="F6" s="6"/>
      <c r="G6" s="1"/>
      <c r="H6" s="1"/>
      <c r="I6" s="6"/>
      <c r="J6" s="6"/>
      <c r="K6" s="1"/>
      <c r="L6" s="1"/>
      <c r="M6" s="1"/>
      <c r="N6" s="1"/>
      <c r="O6" s="1"/>
      <c r="P6" s="1"/>
      <c r="Q6" s="1"/>
      <c r="R6" s="1"/>
      <c r="S6" s="1"/>
      <c r="T6" s="1"/>
      <c r="U6" s="1"/>
      <c r="V6" s="1"/>
      <c r="W6" s="1"/>
    </row>
    <row r="7" spans="1:28" x14ac:dyDescent="0.2">
      <c r="A7" s="101" t="s">
        <v>10</v>
      </c>
      <c r="B7" s="102"/>
      <c r="C7" s="102"/>
      <c r="D7" s="102"/>
      <c r="E7" s="102"/>
      <c r="F7" s="102"/>
      <c r="G7" s="103"/>
      <c r="H7" s="82"/>
      <c r="I7" s="104" t="s">
        <v>11</v>
      </c>
      <c r="J7" s="102"/>
      <c r="K7" s="103"/>
      <c r="L7" s="145" t="s">
        <v>12</v>
      </c>
      <c r="M7" s="146"/>
      <c r="N7" s="146"/>
      <c r="O7" s="146"/>
      <c r="P7" s="146"/>
      <c r="Q7" s="146"/>
      <c r="R7" s="146"/>
      <c r="S7" s="146"/>
      <c r="T7" s="146"/>
      <c r="U7" s="146"/>
      <c r="V7" s="146"/>
      <c r="W7" s="147"/>
      <c r="X7" s="142" t="s">
        <v>13</v>
      </c>
      <c r="Y7" s="142"/>
      <c r="Z7" s="142"/>
      <c r="AA7" s="142"/>
      <c r="AB7" s="142"/>
    </row>
    <row r="8" spans="1:28" ht="13.5" customHeight="1" x14ac:dyDescent="0.2">
      <c r="A8" s="151" t="s">
        <v>14</v>
      </c>
      <c r="B8" s="152"/>
      <c r="C8" s="153" t="s">
        <v>15</v>
      </c>
      <c r="D8" s="154"/>
      <c r="E8" s="154"/>
      <c r="F8" s="152"/>
      <c r="G8" s="21" t="s">
        <v>16</v>
      </c>
      <c r="H8" s="83"/>
      <c r="I8" s="105" t="s">
        <v>17</v>
      </c>
      <c r="J8" s="106"/>
      <c r="K8" s="41" t="s">
        <v>18</v>
      </c>
      <c r="L8" s="155" t="s">
        <v>19</v>
      </c>
      <c r="M8" s="155"/>
      <c r="N8" s="155"/>
      <c r="O8" s="156" t="s">
        <v>20</v>
      </c>
      <c r="P8" s="156"/>
      <c r="Q8" s="156"/>
      <c r="R8" s="156"/>
      <c r="S8" s="148" t="s">
        <v>21</v>
      </c>
      <c r="T8" s="148"/>
      <c r="U8" s="148"/>
      <c r="V8" s="141" t="s">
        <v>22</v>
      </c>
      <c r="W8" s="141"/>
      <c r="X8" s="143" t="s">
        <v>23</v>
      </c>
      <c r="Y8" s="143" t="s">
        <v>24</v>
      </c>
      <c r="Z8" s="143" t="s">
        <v>25</v>
      </c>
      <c r="AA8" s="149" t="s">
        <v>26</v>
      </c>
      <c r="AB8" s="143" t="s">
        <v>27</v>
      </c>
    </row>
    <row r="9" spans="1:28" ht="85.5" customHeight="1" x14ac:dyDescent="0.2">
      <c r="A9" s="22" t="s">
        <v>28</v>
      </c>
      <c r="B9" s="23" t="s">
        <v>29</v>
      </c>
      <c r="C9" s="23" t="s">
        <v>30</v>
      </c>
      <c r="D9" s="23" t="s">
        <v>31</v>
      </c>
      <c r="E9" s="23" t="s">
        <v>32</v>
      </c>
      <c r="F9" s="23" t="s">
        <v>33</v>
      </c>
      <c r="G9" s="23" t="s">
        <v>34</v>
      </c>
      <c r="H9" s="23" t="s">
        <v>35</v>
      </c>
      <c r="I9" s="40" t="s">
        <v>36</v>
      </c>
      <c r="J9" s="40" t="s">
        <v>37</v>
      </c>
      <c r="K9" s="42" t="s">
        <v>38</v>
      </c>
      <c r="L9" s="24" t="s">
        <v>39</v>
      </c>
      <c r="M9" s="24" t="s">
        <v>40</v>
      </c>
      <c r="N9" s="23" t="s">
        <v>41</v>
      </c>
      <c r="O9" s="43" t="s">
        <v>42</v>
      </c>
      <c r="P9" s="43" t="s">
        <v>43</v>
      </c>
      <c r="Q9" s="43" t="s">
        <v>44</v>
      </c>
      <c r="R9" s="44" t="s">
        <v>45</v>
      </c>
      <c r="S9" s="45" t="s">
        <v>46</v>
      </c>
      <c r="T9" s="45" t="s">
        <v>47</v>
      </c>
      <c r="U9" s="46" t="s">
        <v>48</v>
      </c>
      <c r="V9" s="47" t="s">
        <v>49</v>
      </c>
      <c r="W9" s="47" t="s">
        <v>50</v>
      </c>
      <c r="X9" s="144"/>
      <c r="Y9" s="144"/>
      <c r="Z9" s="144"/>
      <c r="AA9" s="150"/>
      <c r="AB9" s="144"/>
    </row>
    <row r="10" spans="1:28" ht="94.5" customHeight="1" x14ac:dyDescent="0.2">
      <c r="A10" s="108" t="s">
        <v>51</v>
      </c>
      <c r="B10" s="98" t="s">
        <v>52</v>
      </c>
      <c r="C10" s="25" t="s">
        <v>53</v>
      </c>
      <c r="D10" s="52" t="s">
        <v>54</v>
      </c>
      <c r="E10" s="26" t="s">
        <v>55</v>
      </c>
      <c r="F10" s="53" t="s">
        <v>56</v>
      </c>
      <c r="G10" s="26" t="s">
        <v>57</v>
      </c>
      <c r="H10" s="26" t="s">
        <v>58</v>
      </c>
      <c r="I10" s="53" t="s">
        <v>59</v>
      </c>
      <c r="J10" s="27" t="s">
        <v>60</v>
      </c>
      <c r="K10" s="57" t="s">
        <v>61</v>
      </c>
      <c r="L10" s="28">
        <v>10</v>
      </c>
      <c r="M10" s="28">
        <v>5</v>
      </c>
      <c r="N10" s="48">
        <f>+L10*M10</f>
        <v>50</v>
      </c>
      <c r="O10" s="28">
        <v>10</v>
      </c>
      <c r="P10" s="28">
        <v>1</v>
      </c>
      <c r="Q10" s="28">
        <v>5</v>
      </c>
      <c r="R10" s="48">
        <f>+O10*3.5+P10*3.5+Q10*3</f>
        <v>53.5</v>
      </c>
      <c r="S10" s="28">
        <v>1</v>
      </c>
      <c r="T10" s="28">
        <v>1</v>
      </c>
      <c r="U10" s="48">
        <f>+S10*T10</f>
        <v>1</v>
      </c>
      <c r="V10" s="29">
        <f>+N10*0.45+R10*0.45+U10*0.1</f>
        <v>46.675000000000004</v>
      </c>
      <c r="W10" s="26" t="str">
        <f>IF(V10&lt;=39,"NO SIGNIFICATIVO", IF(V10&lt;=46,"BAJA SIGNIFICANCIA",IF(V10&lt;=70,"MEDIA SIGNIFICANCIA","ALTA SIGNIFICANCIA")))</f>
        <v>MEDIA SIGNIFICANCIA</v>
      </c>
      <c r="X10" s="50" t="s">
        <v>62</v>
      </c>
      <c r="Y10" s="31" t="s">
        <v>63</v>
      </c>
      <c r="Z10" s="31" t="s">
        <v>64</v>
      </c>
      <c r="AA10" s="31"/>
      <c r="AB10" s="26" t="s">
        <v>65</v>
      </c>
    </row>
    <row r="11" spans="1:28" ht="81" customHeight="1" x14ac:dyDescent="0.2">
      <c r="A11" s="109"/>
      <c r="B11" s="99"/>
      <c r="C11" s="25" t="s">
        <v>53</v>
      </c>
      <c r="D11" s="52" t="s">
        <v>54</v>
      </c>
      <c r="E11" s="27" t="s">
        <v>66</v>
      </c>
      <c r="F11" s="53" t="s">
        <v>67</v>
      </c>
      <c r="G11" s="26" t="s">
        <v>68</v>
      </c>
      <c r="H11" s="26" t="s">
        <v>58</v>
      </c>
      <c r="I11" s="53" t="s">
        <v>69</v>
      </c>
      <c r="J11" s="27" t="s">
        <v>60</v>
      </c>
      <c r="K11" s="57" t="s">
        <v>70</v>
      </c>
      <c r="L11" s="28">
        <v>10</v>
      </c>
      <c r="M11" s="28">
        <v>5</v>
      </c>
      <c r="N11" s="48">
        <f t="shared" ref="N11:N132" si="0">+L11*M11</f>
        <v>50</v>
      </c>
      <c r="O11" s="28">
        <v>10</v>
      </c>
      <c r="P11" s="28">
        <v>1</v>
      </c>
      <c r="Q11" s="28">
        <v>1</v>
      </c>
      <c r="R11" s="48">
        <f t="shared" ref="R11:R132" si="1">+O11*3.5+P11*3.5+Q11*3</f>
        <v>41.5</v>
      </c>
      <c r="S11" s="28">
        <v>1</v>
      </c>
      <c r="T11" s="28">
        <v>1</v>
      </c>
      <c r="U11" s="48">
        <f t="shared" ref="U11:U103" si="2">+S11*T11</f>
        <v>1</v>
      </c>
      <c r="V11" s="29">
        <f t="shared" ref="V11:V76" si="3">+N11*0.45+R11*0.45+U11*0.1</f>
        <v>41.274999999999999</v>
      </c>
      <c r="W11" s="26" t="str">
        <f t="shared" ref="W11:W76" si="4">IF(V11&lt;=39,"NO SIGNIFICATIVO", IF(V11&lt;=46,"BAJA SIGNIFICANCIA",IF(V11&lt;=70,"MEDIA SIGNIFICANCIA","ALTA SIGNIFICANCIA")))</f>
        <v>BAJA SIGNIFICANCIA</v>
      </c>
      <c r="X11" s="30"/>
      <c r="Y11" s="27" t="s">
        <v>63</v>
      </c>
      <c r="Z11" s="27"/>
      <c r="AA11" s="27"/>
      <c r="AB11" s="26" t="s">
        <v>71</v>
      </c>
    </row>
    <row r="12" spans="1:28" ht="72.75" customHeight="1" x14ac:dyDescent="0.2">
      <c r="A12" s="109"/>
      <c r="B12" s="99"/>
      <c r="C12" s="25" t="s">
        <v>53</v>
      </c>
      <c r="D12" s="52" t="s">
        <v>54</v>
      </c>
      <c r="E12" s="27" t="s">
        <v>72</v>
      </c>
      <c r="F12" s="53" t="s">
        <v>73</v>
      </c>
      <c r="G12" s="32" t="s">
        <v>74</v>
      </c>
      <c r="H12" s="32" t="s">
        <v>58</v>
      </c>
      <c r="I12" s="53" t="s">
        <v>75</v>
      </c>
      <c r="J12" s="27" t="s">
        <v>76</v>
      </c>
      <c r="K12" s="57" t="s">
        <v>77</v>
      </c>
      <c r="L12" s="28">
        <v>10</v>
      </c>
      <c r="M12" s="28">
        <v>5</v>
      </c>
      <c r="N12" s="48">
        <f t="shared" si="0"/>
        <v>50</v>
      </c>
      <c r="O12" s="28">
        <v>5</v>
      </c>
      <c r="P12" s="28">
        <v>1</v>
      </c>
      <c r="Q12" s="28">
        <v>10</v>
      </c>
      <c r="R12" s="48">
        <f>+O12*3.5+P12*3.5+Q12*3</f>
        <v>51</v>
      </c>
      <c r="S12" s="28">
        <v>1</v>
      </c>
      <c r="T12" s="28">
        <v>1</v>
      </c>
      <c r="U12" s="48">
        <f>+S12*T12</f>
        <v>1</v>
      </c>
      <c r="V12" s="29">
        <f>+N12*0.45+R12*0.45+U12*0.1</f>
        <v>45.550000000000004</v>
      </c>
      <c r="W12" s="26" t="str">
        <f>IF(V12&lt;=39,"NO SIGNIFICATIVO", IF(V12&lt;=46,"BAJA SIGNIFICANCIA",IF(V12&lt;=70,"MEDIA SIGNIFICANCIA","ALTA SIGNIFICANCIA")))</f>
        <v>BAJA SIGNIFICANCIA</v>
      </c>
      <c r="X12" s="30"/>
      <c r="Y12" s="30"/>
      <c r="Z12" s="27"/>
      <c r="AA12" s="27"/>
      <c r="AB12" s="26" t="s">
        <v>78</v>
      </c>
    </row>
    <row r="13" spans="1:28" ht="72.75" customHeight="1" x14ac:dyDescent="0.2">
      <c r="A13" s="109"/>
      <c r="B13" s="99"/>
      <c r="C13" s="25" t="s">
        <v>53</v>
      </c>
      <c r="D13" s="52" t="s">
        <v>54</v>
      </c>
      <c r="E13" s="27" t="s">
        <v>79</v>
      </c>
      <c r="F13" s="27" t="s">
        <v>80</v>
      </c>
      <c r="G13" s="27" t="s">
        <v>81</v>
      </c>
      <c r="H13" s="27" t="s">
        <v>58</v>
      </c>
      <c r="I13" s="53" t="s">
        <v>82</v>
      </c>
      <c r="J13" s="27" t="s">
        <v>60</v>
      </c>
      <c r="K13" s="58" t="s">
        <v>61</v>
      </c>
      <c r="L13" s="28">
        <v>1</v>
      </c>
      <c r="M13" s="28">
        <v>1</v>
      </c>
      <c r="N13" s="48">
        <f>+L13*M13</f>
        <v>1</v>
      </c>
      <c r="O13" s="28">
        <v>10</v>
      </c>
      <c r="P13" s="28">
        <v>5</v>
      </c>
      <c r="Q13" s="28">
        <v>5</v>
      </c>
      <c r="R13" s="48">
        <f>+O13*3.5+P13*3.5+Q13*3</f>
        <v>67.5</v>
      </c>
      <c r="S13" s="28">
        <v>1</v>
      </c>
      <c r="T13" s="28">
        <v>1</v>
      </c>
      <c r="U13" s="48">
        <f>+S13*T13</f>
        <v>1</v>
      </c>
      <c r="V13" s="29">
        <f>+N13*0.45+R13*0.45+U13*0.1</f>
        <v>30.925000000000001</v>
      </c>
      <c r="W13" s="26" t="str">
        <f>IF(V13&lt;=39,"NO SIGNIFICATIVO", IF(V13&lt;=46,"BAJA SIGNIFICANCIA",IF(V13&lt;=70,"MEDIA SIGNIFICANCIA","ALTA SIGNIFICANCIA")))</f>
        <v>NO SIGNIFICATIVO</v>
      </c>
      <c r="X13" s="30"/>
      <c r="Y13" s="30"/>
      <c r="Z13" s="30"/>
      <c r="AA13" s="30"/>
      <c r="AB13" s="26" t="s">
        <v>83</v>
      </c>
    </row>
    <row r="14" spans="1:28" ht="51.75" customHeight="1" x14ac:dyDescent="0.2">
      <c r="A14" s="109"/>
      <c r="B14" s="99"/>
      <c r="C14" s="25" t="s">
        <v>53</v>
      </c>
      <c r="D14" s="52" t="s">
        <v>54</v>
      </c>
      <c r="E14" s="27" t="s">
        <v>84</v>
      </c>
      <c r="F14" s="27" t="s">
        <v>85</v>
      </c>
      <c r="G14" s="27" t="s">
        <v>86</v>
      </c>
      <c r="H14" s="27" t="s">
        <v>87</v>
      </c>
      <c r="I14" s="53" t="s">
        <v>88</v>
      </c>
      <c r="J14" s="27" t="s">
        <v>60</v>
      </c>
      <c r="K14" s="57" t="s">
        <v>89</v>
      </c>
      <c r="L14" s="28">
        <v>5</v>
      </c>
      <c r="M14" s="28">
        <v>5</v>
      </c>
      <c r="N14" s="48">
        <f t="shared" si="0"/>
        <v>25</v>
      </c>
      <c r="O14" s="28">
        <v>10</v>
      </c>
      <c r="P14" s="28">
        <v>5</v>
      </c>
      <c r="Q14" s="28">
        <v>5</v>
      </c>
      <c r="R14" s="48">
        <f t="shared" si="1"/>
        <v>67.5</v>
      </c>
      <c r="S14" s="28">
        <v>1</v>
      </c>
      <c r="T14" s="28">
        <v>1</v>
      </c>
      <c r="U14" s="48">
        <f t="shared" si="2"/>
        <v>1</v>
      </c>
      <c r="V14" s="29">
        <f t="shared" si="3"/>
        <v>41.725000000000001</v>
      </c>
      <c r="W14" s="26" t="str">
        <f t="shared" si="4"/>
        <v>BAJA SIGNIFICANCIA</v>
      </c>
      <c r="X14" s="30"/>
      <c r="Y14" s="51" t="s">
        <v>90</v>
      </c>
      <c r="Z14" s="51"/>
      <c r="AA14" s="51"/>
      <c r="AB14" s="26"/>
    </row>
    <row r="15" spans="1:28" ht="57.75" customHeight="1" x14ac:dyDescent="0.2">
      <c r="A15" s="109"/>
      <c r="B15" s="99"/>
      <c r="C15" s="25" t="s">
        <v>53</v>
      </c>
      <c r="D15" s="52" t="s">
        <v>54</v>
      </c>
      <c r="E15" s="27" t="s">
        <v>91</v>
      </c>
      <c r="F15" s="27" t="s">
        <v>92</v>
      </c>
      <c r="G15" s="27" t="s">
        <v>93</v>
      </c>
      <c r="H15" s="27" t="s">
        <v>58</v>
      </c>
      <c r="I15" s="53" t="s">
        <v>88</v>
      </c>
      <c r="J15" s="27" t="s">
        <v>60</v>
      </c>
      <c r="K15" s="58" t="s">
        <v>94</v>
      </c>
      <c r="L15" s="28">
        <v>10</v>
      </c>
      <c r="M15" s="28">
        <v>5</v>
      </c>
      <c r="N15" s="48">
        <f>+L15*M15</f>
        <v>50</v>
      </c>
      <c r="O15" s="28">
        <v>10</v>
      </c>
      <c r="P15" s="28">
        <v>1</v>
      </c>
      <c r="Q15" s="28">
        <v>1</v>
      </c>
      <c r="R15" s="48">
        <f>+O15*3.5+P15*3.5+Q15*3</f>
        <v>41.5</v>
      </c>
      <c r="S15" s="28">
        <v>1</v>
      </c>
      <c r="T15" s="28">
        <v>1</v>
      </c>
      <c r="U15" s="48">
        <f>+S15*T15</f>
        <v>1</v>
      </c>
      <c r="V15" s="29">
        <f>+N15*0.45+R15*0.45+U15*0.1</f>
        <v>41.274999999999999</v>
      </c>
      <c r="W15" s="26" t="str">
        <f>IF(V15&lt;=39,"NO SIGNIFICATIVO", IF(V15&lt;=46,"BAJA SIGNIFICANCIA",IF(V15&lt;=70,"MEDIA SIGNIFICANCIA","ALTA SIGNIFICANCIA")))</f>
        <v>BAJA SIGNIFICANCIA</v>
      </c>
      <c r="X15" s="30"/>
      <c r="Y15" s="30"/>
      <c r="Z15" s="27"/>
      <c r="AA15" s="27"/>
      <c r="AB15" s="26" t="s">
        <v>95</v>
      </c>
    </row>
    <row r="16" spans="1:28" ht="57.75" customHeight="1" x14ac:dyDescent="0.2">
      <c r="A16" s="109"/>
      <c r="B16" s="99"/>
      <c r="C16" s="25" t="s">
        <v>96</v>
      </c>
      <c r="D16" s="52" t="s">
        <v>54</v>
      </c>
      <c r="E16" s="27" t="s">
        <v>97</v>
      </c>
      <c r="F16" s="27" t="s">
        <v>97</v>
      </c>
      <c r="G16" s="27" t="s">
        <v>91</v>
      </c>
      <c r="H16" s="27" t="s">
        <v>87</v>
      </c>
      <c r="I16" s="53" t="s">
        <v>88</v>
      </c>
      <c r="J16" s="27" t="s">
        <v>60</v>
      </c>
      <c r="K16" s="57" t="s">
        <v>98</v>
      </c>
      <c r="L16" s="28">
        <v>1</v>
      </c>
      <c r="M16" s="28">
        <v>1</v>
      </c>
      <c r="N16" s="48">
        <f>+L16*M16</f>
        <v>1</v>
      </c>
      <c r="O16" s="28">
        <v>1</v>
      </c>
      <c r="P16" s="28">
        <v>5</v>
      </c>
      <c r="Q16" s="28">
        <v>1</v>
      </c>
      <c r="R16" s="48">
        <f>+O16*3.5+P16*3.5+Q16*3</f>
        <v>24</v>
      </c>
      <c r="S16" s="28">
        <v>1</v>
      </c>
      <c r="T16" s="28">
        <v>1</v>
      </c>
      <c r="U16" s="48">
        <f>+S16*T16</f>
        <v>1</v>
      </c>
      <c r="V16" s="29">
        <f>+N16*0.45+R16*0.45+U16*0.1</f>
        <v>11.35</v>
      </c>
      <c r="W16" s="26" t="str">
        <f>IF(V16&lt;=39,"NO SIGNIFICATIVO", IF(V16&lt;=46,"BAJA SIGNIFICANCIA",IF(V16&lt;=70,"MEDIA SIGNIFICANCIA","ALTA SIGNIFICANCIA")))</f>
        <v>NO SIGNIFICATIVO</v>
      </c>
      <c r="X16" s="30"/>
      <c r="Y16" s="30"/>
      <c r="Z16" s="27"/>
      <c r="AA16" s="27"/>
      <c r="AB16" s="26" t="s">
        <v>99</v>
      </c>
    </row>
    <row r="17" spans="1:28" ht="96" customHeight="1" x14ac:dyDescent="0.2">
      <c r="A17" s="109"/>
      <c r="B17" s="99"/>
      <c r="C17" s="63" t="s">
        <v>100</v>
      </c>
      <c r="D17" s="62" t="s">
        <v>101</v>
      </c>
      <c r="E17" s="61" t="s">
        <v>102</v>
      </c>
      <c r="F17" s="61" t="s">
        <v>103</v>
      </c>
      <c r="G17" s="60" t="s">
        <v>104</v>
      </c>
      <c r="H17" s="60" t="s">
        <v>105</v>
      </c>
      <c r="I17" s="60" t="s">
        <v>105</v>
      </c>
      <c r="J17" s="60" t="s">
        <v>60</v>
      </c>
      <c r="K17" s="61" t="s">
        <v>106</v>
      </c>
      <c r="L17" s="65">
        <v>10</v>
      </c>
      <c r="M17" s="65">
        <v>5</v>
      </c>
      <c r="N17" s="48">
        <f>+L17*M17</f>
        <v>50</v>
      </c>
      <c r="O17" s="65">
        <v>1</v>
      </c>
      <c r="P17" s="65">
        <v>5</v>
      </c>
      <c r="Q17" s="65">
        <v>1</v>
      </c>
      <c r="R17" s="48">
        <f>+O17*3.5+P17*3.5+Q17*3</f>
        <v>24</v>
      </c>
      <c r="S17" s="65">
        <v>1</v>
      </c>
      <c r="T17" s="65">
        <v>1</v>
      </c>
      <c r="U17" s="48">
        <f>+S17*T17</f>
        <v>1</v>
      </c>
      <c r="V17" s="66">
        <f>+N17*0.45+R17*0.45+U17*0.1</f>
        <v>33.4</v>
      </c>
      <c r="W17" s="26" t="str">
        <f>IF(V17&lt;=39,"NO SIGNIFICATIVO", IF(V17&lt;=46,"BAJA SIGNIFICANCIA",IF(V17&lt;=70,"MEDIA SIGNIFICANCIA","ALTA SIGNIFICANCIA")))</f>
        <v>NO SIGNIFICATIVO</v>
      </c>
      <c r="X17" s="60"/>
      <c r="Y17" s="61" t="s">
        <v>107</v>
      </c>
      <c r="Z17" s="61"/>
      <c r="AA17" s="61"/>
      <c r="AB17" s="62" t="s">
        <v>108</v>
      </c>
    </row>
    <row r="18" spans="1:28" ht="71.25" customHeight="1" x14ac:dyDescent="0.2">
      <c r="A18" s="109"/>
      <c r="B18" s="99"/>
      <c r="C18" s="25" t="s">
        <v>100</v>
      </c>
      <c r="D18" s="52" t="s">
        <v>54</v>
      </c>
      <c r="E18" s="27" t="s">
        <v>109</v>
      </c>
      <c r="F18" s="53" t="s">
        <v>110</v>
      </c>
      <c r="G18" s="27" t="s">
        <v>111</v>
      </c>
      <c r="H18" s="27" t="s">
        <v>112</v>
      </c>
      <c r="I18" s="53" t="s">
        <v>112</v>
      </c>
      <c r="J18" s="33" t="s">
        <v>113</v>
      </c>
      <c r="K18" s="57" t="s">
        <v>114</v>
      </c>
      <c r="L18" s="28">
        <v>10</v>
      </c>
      <c r="M18" s="28">
        <v>5</v>
      </c>
      <c r="N18" s="48">
        <f t="shared" ref="N18" si="5">+L18*M18</f>
        <v>50</v>
      </c>
      <c r="O18" s="28">
        <v>10</v>
      </c>
      <c r="P18" s="28">
        <v>5</v>
      </c>
      <c r="Q18" s="28">
        <v>5</v>
      </c>
      <c r="R18" s="48">
        <f t="shared" ref="R18" si="6">+O18*3.5+P18*3.5+Q18*3</f>
        <v>67.5</v>
      </c>
      <c r="S18" s="28">
        <v>10</v>
      </c>
      <c r="T18" s="28">
        <v>10</v>
      </c>
      <c r="U18" s="48">
        <f t="shared" ref="U18" si="7">+S18*T18</f>
        <v>100</v>
      </c>
      <c r="V18" s="29">
        <f t="shared" ref="V18" si="8">+N18*0.45+R18*0.45+U18*0.1</f>
        <v>62.875</v>
      </c>
      <c r="W18" s="26" t="str">
        <f t="shared" ref="W18" si="9">IF(V18&lt;=39,"NO SIGNIFICATIVO", IF(V18&lt;=46,"BAJA SIGNIFICANCIA",IF(V18&lt;=70,"MEDIA SIGNIFICANCIA","ALTA SIGNIFICANCIA")))</f>
        <v>MEDIA SIGNIFICANCIA</v>
      </c>
      <c r="X18" s="50" t="s">
        <v>115</v>
      </c>
      <c r="Y18" s="27" t="s">
        <v>116</v>
      </c>
      <c r="Z18" s="27"/>
      <c r="AA18" s="27"/>
      <c r="AB18" s="61" t="s">
        <v>117</v>
      </c>
    </row>
    <row r="19" spans="1:28" ht="78" customHeight="1" x14ac:dyDescent="0.2">
      <c r="A19" s="109"/>
      <c r="B19" s="100"/>
      <c r="C19" s="25" t="s">
        <v>53</v>
      </c>
      <c r="D19" s="52" t="s">
        <v>54</v>
      </c>
      <c r="E19" s="27" t="s">
        <v>118</v>
      </c>
      <c r="F19" s="53" t="s">
        <v>119</v>
      </c>
      <c r="G19" s="27" t="s">
        <v>111</v>
      </c>
      <c r="H19" s="27" t="s">
        <v>112</v>
      </c>
      <c r="I19" s="53" t="s">
        <v>120</v>
      </c>
      <c r="J19" s="33" t="s">
        <v>121</v>
      </c>
      <c r="K19" s="57" t="s">
        <v>114</v>
      </c>
      <c r="L19" s="28">
        <v>10</v>
      </c>
      <c r="M19" s="28">
        <v>5</v>
      </c>
      <c r="N19" s="48">
        <f t="shared" si="0"/>
        <v>50</v>
      </c>
      <c r="O19" s="28">
        <v>10</v>
      </c>
      <c r="P19" s="28">
        <v>1</v>
      </c>
      <c r="Q19" s="28">
        <v>1</v>
      </c>
      <c r="R19" s="48">
        <f t="shared" si="1"/>
        <v>41.5</v>
      </c>
      <c r="S19" s="28">
        <v>1</v>
      </c>
      <c r="T19" s="28">
        <v>1</v>
      </c>
      <c r="U19" s="48">
        <f t="shared" si="2"/>
        <v>1</v>
      </c>
      <c r="V19" s="29">
        <f t="shared" si="3"/>
        <v>41.274999999999999</v>
      </c>
      <c r="W19" s="26" t="str">
        <f t="shared" si="4"/>
        <v>BAJA SIGNIFICANCIA</v>
      </c>
      <c r="X19" s="30"/>
      <c r="Y19" s="30"/>
      <c r="Z19" s="27"/>
      <c r="AA19" s="27"/>
      <c r="AB19" s="26" t="s">
        <v>122</v>
      </c>
    </row>
    <row r="20" spans="1:28" s="4" customFormat="1" ht="57.75" customHeight="1" x14ac:dyDescent="0.2">
      <c r="A20" s="109"/>
      <c r="B20" s="98" t="s">
        <v>123</v>
      </c>
      <c r="C20" s="25" t="s">
        <v>53</v>
      </c>
      <c r="D20" s="52" t="s">
        <v>124</v>
      </c>
      <c r="E20" s="27" t="s">
        <v>72</v>
      </c>
      <c r="F20" s="54" t="s">
        <v>125</v>
      </c>
      <c r="G20" s="32" t="s">
        <v>126</v>
      </c>
      <c r="H20" s="32" t="s">
        <v>105</v>
      </c>
      <c r="I20" s="54" t="s">
        <v>127</v>
      </c>
      <c r="J20" s="26" t="s">
        <v>60</v>
      </c>
      <c r="K20" s="58" t="s">
        <v>128</v>
      </c>
      <c r="L20" s="25">
        <v>10</v>
      </c>
      <c r="M20" s="25">
        <v>5</v>
      </c>
      <c r="N20" s="49">
        <v>50</v>
      </c>
      <c r="O20" s="25">
        <v>10</v>
      </c>
      <c r="P20" s="25">
        <v>1</v>
      </c>
      <c r="Q20" s="25">
        <v>1</v>
      </c>
      <c r="R20" s="49">
        <f>+O20*3.5+P20*3.5+Q20*3</f>
        <v>41.5</v>
      </c>
      <c r="S20" s="25">
        <v>1</v>
      </c>
      <c r="T20" s="25">
        <v>1</v>
      </c>
      <c r="U20" s="49">
        <f>+S20*T20</f>
        <v>1</v>
      </c>
      <c r="V20" s="34">
        <f>+N20*0.45+R20*0.45+U20*0.1</f>
        <v>41.274999999999999</v>
      </c>
      <c r="W20" s="35" t="str">
        <f t="shared" si="4"/>
        <v>BAJA SIGNIFICANCIA</v>
      </c>
      <c r="X20" s="36"/>
      <c r="Y20" s="27" t="s">
        <v>63</v>
      </c>
      <c r="Z20" s="26"/>
      <c r="AA20" s="26"/>
      <c r="AB20" s="26" t="s">
        <v>129</v>
      </c>
    </row>
    <row r="21" spans="1:28" s="4" customFormat="1" ht="57.75" customHeight="1" x14ac:dyDescent="0.2">
      <c r="A21" s="109"/>
      <c r="B21" s="99"/>
      <c r="C21" s="25" t="s">
        <v>53</v>
      </c>
      <c r="D21" s="52" t="s">
        <v>124</v>
      </c>
      <c r="E21" s="27" t="s">
        <v>66</v>
      </c>
      <c r="F21" s="53" t="s">
        <v>130</v>
      </c>
      <c r="G21" s="32" t="s">
        <v>126</v>
      </c>
      <c r="H21" s="32" t="s">
        <v>105</v>
      </c>
      <c r="I21" s="53" t="s">
        <v>69</v>
      </c>
      <c r="J21" s="27" t="s">
        <v>60</v>
      </c>
      <c r="K21" s="57" t="s">
        <v>70</v>
      </c>
      <c r="L21" s="28">
        <v>10</v>
      </c>
      <c r="M21" s="28">
        <v>5</v>
      </c>
      <c r="N21" s="48">
        <f>+L21*M21</f>
        <v>50</v>
      </c>
      <c r="O21" s="28">
        <v>10</v>
      </c>
      <c r="P21" s="28">
        <v>5</v>
      </c>
      <c r="Q21" s="28">
        <v>1</v>
      </c>
      <c r="R21" s="48">
        <f>+O21*3.5+P21*3.5+Q21*3</f>
        <v>55.5</v>
      </c>
      <c r="S21" s="28">
        <v>1</v>
      </c>
      <c r="T21" s="28">
        <v>1</v>
      </c>
      <c r="U21" s="48">
        <f>+S21*T21</f>
        <v>1</v>
      </c>
      <c r="V21" s="29">
        <f>+N21*0.45+R21*0.45+U21*0.1</f>
        <v>47.575000000000003</v>
      </c>
      <c r="W21" s="26" t="str">
        <f>IF(V21&lt;=39,"NO SIGNIFICATIVO", IF(V21&lt;=46,"BAJA SIGNIFICANCIA",IF(V21&lt;=70,"MEDIA SIGNIFICANCIA","ALTA SIGNIFICANCIA")))</f>
        <v>MEDIA SIGNIFICANCIA</v>
      </c>
      <c r="X21" s="30"/>
      <c r="Y21" s="27" t="s">
        <v>63</v>
      </c>
      <c r="Z21" s="27"/>
      <c r="AA21" s="27"/>
      <c r="AB21" s="26" t="s">
        <v>131</v>
      </c>
    </row>
    <row r="22" spans="1:28" ht="84.75" customHeight="1" x14ac:dyDescent="0.2">
      <c r="A22" s="109"/>
      <c r="B22" s="99"/>
      <c r="C22" s="25" t="s">
        <v>53</v>
      </c>
      <c r="D22" s="52" t="s">
        <v>124</v>
      </c>
      <c r="E22" s="26" t="s">
        <v>55</v>
      </c>
      <c r="F22" s="53" t="s">
        <v>132</v>
      </c>
      <c r="G22" s="32" t="s">
        <v>126</v>
      </c>
      <c r="H22" s="32" t="s">
        <v>105</v>
      </c>
      <c r="I22" s="53" t="s">
        <v>133</v>
      </c>
      <c r="J22" s="26" t="s">
        <v>60</v>
      </c>
      <c r="K22" s="57" t="s">
        <v>61</v>
      </c>
      <c r="L22" s="28">
        <v>10</v>
      </c>
      <c r="M22" s="28">
        <v>5</v>
      </c>
      <c r="N22" s="48">
        <f t="shared" si="0"/>
        <v>50</v>
      </c>
      <c r="O22" s="28">
        <v>10</v>
      </c>
      <c r="P22" s="28">
        <v>5</v>
      </c>
      <c r="Q22" s="28">
        <v>5</v>
      </c>
      <c r="R22" s="48">
        <f t="shared" si="1"/>
        <v>67.5</v>
      </c>
      <c r="S22" s="28">
        <v>1</v>
      </c>
      <c r="T22" s="28">
        <v>1</v>
      </c>
      <c r="U22" s="48">
        <f t="shared" si="2"/>
        <v>1</v>
      </c>
      <c r="V22" s="29">
        <f t="shared" si="3"/>
        <v>52.975000000000001</v>
      </c>
      <c r="W22" s="26" t="str">
        <f t="shared" si="4"/>
        <v>MEDIA SIGNIFICANCIA</v>
      </c>
      <c r="X22" s="50" t="s">
        <v>62</v>
      </c>
      <c r="Y22" s="31" t="s">
        <v>63</v>
      </c>
      <c r="Z22" s="31" t="s">
        <v>64</v>
      </c>
      <c r="AA22" s="31"/>
      <c r="AB22" s="26" t="s">
        <v>65</v>
      </c>
    </row>
    <row r="23" spans="1:28" ht="63.6" customHeight="1" x14ac:dyDescent="0.2">
      <c r="A23" s="109"/>
      <c r="B23" s="99"/>
      <c r="C23" s="25" t="s">
        <v>53</v>
      </c>
      <c r="D23" s="52" t="s">
        <v>124</v>
      </c>
      <c r="E23" s="26" t="s">
        <v>91</v>
      </c>
      <c r="F23" s="54" t="s">
        <v>134</v>
      </c>
      <c r="G23" s="26" t="s">
        <v>135</v>
      </c>
      <c r="H23" s="26" t="s">
        <v>87</v>
      </c>
      <c r="I23" s="54" t="s">
        <v>88</v>
      </c>
      <c r="J23" s="26" t="s">
        <v>60</v>
      </c>
      <c r="K23" s="58" t="s">
        <v>94</v>
      </c>
      <c r="L23" s="28">
        <v>10</v>
      </c>
      <c r="M23" s="28">
        <v>5</v>
      </c>
      <c r="N23" s="48">
        <f t="shared" si="0"/>
        <v>50</v>
      </c>
      <c r="O23" s="28">
        <v>10</v>
      </c>
      <c r="P23" s="28">
        <v>1</v>
      </c>
      <c r="Q23" s="28">
        <v>1</v>
      </c>
      <c r="R23" s="48">
        <f t="shared" si="1"/>
        <v>41.5</v>
      </c>
      <c r="S23" s="28">
        <v>1</v>
      </c>
      <c r="T23" s="28">
        <v>1</v>
      </c>
      <c r="U23" s="48">
        <f t="shared" si="2"/>
        <v>1</v>
      </c>
      <c r="V23" s="29">
        <f t="shared" si="3"/>
        <v>41.274999999999999</v>
      </c>
      <c r="W23" s="26" t="str">
        <f t="shared" si="4"/>
        <v>BAJA SIGNIFICANCIA</v>
      </c>
      <c r="X23" s="30"/>
      <c r="Y23" s="30"/>
      <c r="Z23" s="27"/>
      <c r="AA23" s="27"/>
      <c r="AB23" s="26" t="s">
        <v>95</v>
      </c>
    </row>
    <row r="24" spans="1:28" ht="47.25" customHeight="1" x14ac:dyDescent="0.2">
      <c r="A24" s="109"/>
      <c r="B24" s="99"/>
      <c r="C24" s="25" t="s">
        <v>53</v>
      </c>
      <c r="D24" s="52" t="s">
        <v>124</v>
      </c>
      <c r="E24" s="27" t="s">
        <v>84</v>
      </c>
      <c r="F24" s="54" t="s">
        <v>136</v>
      </c>
      <c r="G24" s="26" t="s">
        <v>86</v>
      </c>
      <c r="H24" s="26" t="s">
        <v>87</v>
      </c>
      <c r="I24" s="54" t="s">
        <v>88</v>
      </c>
      <c r="J24" s="26" t="s">
        <v>60</v>
      </c>
      <c r="K24" s="58" t="s">
        <v>137</v>
      </c>
      <c r="L24" s="28">
        <v>1</v>
      </c>
      <c r="M24" s="28">
        <v>1</v>
      </c>
      <c r="N24" s="48">
        <f t="shared" si="0"/>
        <v>1</v>
      </c>
      <c r="O24" s="28">
        <v>10</v>
      </c>
      <c r="P24" s="28">
        <v>1</v>
      </c>
      <c r="Q24" s="28">
        <v>1</v>
      </c>
      <c r="R24" s="48">
        <f t="shared" si="1"/>
        <v>41.5</v>
      </c>
      <c r="S24" s="28">
        <v>1</v>
      </c>
      <c r="T24" s="28">
        <v>1</v>
      </c>
      <c r="U24" s="48">
        <f t="shared" si="2"/>
        <v>1</v>
      </c>
      <c r="V24" s="29">
        <f t="shared" si="3"/>
        <v>19.225000000000001</v>
      </c>
      <c r="W24" s="26" t="str">
        <f t="shared" si="4"/>
        <v>NO SIGNIFICATIVO</v>
      </c>
      <c r="X24" s="30"/>
      <c r="Y24" s="30"/>
      <c r="Z24" s="30"/>
      <c r="AA24" s="30"/>
      <c r="AB24" s="26" t="s">
        <v>138</v>
      </c>
    </row>
    <row r="25" spans="1:28" s="4" customFormat="1" ht="42.75" customHeight="1" x14ac:dyDescent="0.2">
      <c r="A25" s="109"/>
      <c r="B25" s="100"/>
      <c r="C25" s="25" t="s">
        <v>100</v>
      </c>
      <c r="D25" s="52" t="s">
        <v>124</v>
      </c>
      <c r="E25" s="61" t="s">
        <v>102</v>
      </c>
      <c r="F25" s="54" t="s">
        <v>139</v>
      </c>
      <c r="G25" s="26" t="s">
        <v>140</v>
      </c>
      <c r="H25" s="26" t="s">
        <v>58</v>
      </c>
      <c r="I25" s="54" t="s">
        <v>141</v>
      </c>
      <c r="J25" s="26" t="s">
        <v>60</v>
      </c>
      <c r="K25" s="57" t="s">
        <v>142</v>
      </c>
      <c r="L25" s="25">
        <v>10</v>
      </c>
      <c r="M25" s="25">
        <v>5</v>
      </c>
      <c r="N25" s="49">
        <f t="shared" si="0"/>
        <v>50</v>
      </c>
      <c r="O25" s="25">
        <v>1</v>
      </c>
      <c r="P25" s="25">
        <v>1</v>
      </c>
      <c r="Q25" s="25">
        <v>1</v>
      </c>
      <c r="R25" s="49">
        <f t="shared" si="1"/>
        <v>10</v>
      </c>
      <c r="S25" s="25">
        <v>1</v>
      </c>
      <c r="T25" s="25">
        <v>1</v>
      </c>
      <c r="U25" s="49">
        <f t="shared" si="2"/>
        <v>1</v>
      </c>
      <c r="V25" s="34">
        <f t="shared" si="3"/>
        <v>27.1</v>
      </c>
      <c r="W25" s="26" t="str">
        <f t="shared" si="4"/>
        <v>NO SIGNIFICATIVO</v>
      </c>
      <c r="X25" s="36"/>
      <c r="Y25" s="61" t="s">
        <v>107</v>
      </c>
      <c r="Z25" s="61"/>
      <c r="AA25" s="61"/>
      <c r="AB25" s="61" t="s">
        <v>143</v>
      </c>
    </row>
    <row r="26" spans="1:28" ht="66" customHeight="1" x14ac:dyDescent="0.2">
      <c r="A26" s="109"/>
      <c r="B26" s="107" t="s">
        <v>144</v>
      </c>
      <c r="C26" s="25" t="s">
        <v>53</v>
      </c>
      <c r="D26" s="52" t="s">
        <v>145</v>
      </c>
      <c r="E26" s="27" t="s">
        <v>146</v>
      </c>
      <c r="F26" s="53" t="s">
        <v>147</v>
      </c>
      <c r="G26" s="27" t="s">
        <v>148</v>
      </c>
      <c r="H26" s="27" t="s">
        <v>112</v>
      </c>
      <c r="I26" s="53" t="s">
        <v>149</v>
      </c>
      <c r="J26" s="26" t="s">
        <v>150</v>
      </c>
      <c r="K26" s="57" t="s">
        <v>151</v>
      </c>
      <c r="L26" s="28">
        <v>10</v>
      </c>
      <c r="M26" s="28">
        <v>5</v>
      </c>
      <c r="N26" s="48">
        <f t="shared" si="0"/>
        <v>50</v>
      </c>
      <c r="O26" s="28">
        <v>10</v>
      </c>
      <c r="P26" s="28">
        <v>5</v>
      </c>
      <c r="Q26" s="28">
        <v>1</v>
      </c>
      <c r="R26" s="48">
        <f t="shared" si="1"/>
        <v>55.5</v>
      </c>
      <c r="S26" s="28">
        <v>1</v>
      </c>
      <c r="T26" s="28">
        <v>1</v>
      </c>
      <c r="U26" s="48">
        <f t="shared" si="2"/>
        <v>1</v>
      </c>
      <c r="V26" s="29">
        <f t="shared" si="3"/>
        <v>47.575000000000003</v>
      </c>
      <c r="W26" s="26" t="str">
        <f t="shared" si="4"/>
        <v>MEDIA SIGNIFICANCIA</v>
      </c>
      <c r="X26" s="50" t="s">
        <v>152</v>
      </c>
      <c r="Y26" s="30"/>
      <c r="Z26" s="30"/>
      <c r="AA26" s="30"/>
      <c r="AB26" s="26" t="s">
        <v>152</v>
      </c>
    </row>
    <row r="27" spans="1:28" ht="82.5" customHeight="1" x14ac:dyDescent="0.2">
      <c r="A27" s="109"/>
      <c r="B27" s="107"/>
      <c r="C27" s="25" t="s">
        <v>53</v>
      </c>
      <c r="D27" s="52" t="s">
        <v>153</v>
      </c>
      <c r="E27" s="27" t="s">
        <v>154</v>
      </c>
      <c r="F27" s="53" t="s">
        <v>155</v>
      </c>
      <c r="G27" s="27" t="s">
        <v>156</v>
      </c>
      <c r="H27" s="27" t="s">
        <v>112</v>
      </c>
      <c r="I27" s="53" t="s">
        <v>149</v>
      </c>
      <c r="J27" s="26" t="s">
        <v>150</v>
      </c>
      <c r="K27" s="57" t="s">
        <v>157</v>
      </c>
      <c r="L27" s="28">
        <v>10</v>
      </c>
      <c r="M27" s="28">
        <v>5</v>
      </c>
      <c r="N27" s="48">
        <f t="shared" si="0"/>
        <v>50</v>
      </c>
      <c r="O27" s="28">
        <v>10</v>
      </c>
      <c r="P27" s="28">
        <v>1</v>
      </c>
      <c r="Q27" s="28">
        <v>1</v>
      </c>
      <c r="R27" s="48">
        <f t="shared" si="1"/>
        <v>41.5</v>
      </c>
      <c r="S27" s="28">
        <v>1</v>
      </c>
      <c r="T27" s="28">
        <v>1</v>
      </c>
      <c r="U27" s="48">
        <f t="shared" si="2"/>
        <v>1</v>
      </c>
      <c r="V27" s="29">
        <f t="shared" si="3"/>
        <v>41.274999999999999</v>
      </c>
      <c r="W27" s="26" t="str">
        <f t="shared" si="4"/>
        <v>BAJA SIGNIFICANCIA</v>
      </c>
      <c r="X27" s="30"/>
      <c r="Y27" s="30"/>
      <c r="Z27" s="30"/>
      <c r="AA27" s="30"/>
      <c r="AB27" s="26" t="s">
        <v>158</v>
      </c>
    </row>
    <row r="28" spans="1:28" ht="65.25" customHeight="1" x14ac:dyDescent="0.2">
      <c r="A28" s="109"/>
      <c r="B28" s="107"/>
      <c r="C28" s="25" t="s">
        <v>53</v>
      </c>
      <c r="D28" s="52" t="s">
        <v>153</v>
      </c>
      <c r="E28" s="27" t="s">
        <v>159</v>
      </c>
      <c r="F28" s="53" t="s">
        <v>160</v>
      </c>
      <c r="G28" s="27" t="s">
        <v>161</v>
      </c>
      <c r="H28" s="27" t="s">
        <v>112</v>
      </c>
      <c r="I28" s="53" t="s">
        <v>162</v>
      </c>
      <c r="J28" s="26" t="s">
        <v>150</v>
      </c>
      <c r="K28" s="57" t="s">
        <v>163</v>
      </c>
      <c r="L28" s="28">
        <v>10</v>
      </c>
      <c r="M28" s="28">
        <v>5</v>
      </c>
      <c r="N28" s="48">
        <f t="shared" si="0"/>
        <v>50</v>
      </c>
      <c r="O28" s="28">
        <v>10</v>
      </c>
      <c r="P28" s="28">
        <v>1</v>
      </c>
      <c r="Q28" s="28">
        <v>5</v>
      </c>
      <c r="R28" s="48">
        <f t="shared" si="1"/>
        <v>53.5</v>
      </c>
      <c r="S28" s="28">
        <v>1</v>
      </c>
      <c r="T28" s="28">
        <v>1</v>
      </c>
      <c r="U28" s="48">
        <f t="shared" si="2"/>
        <v>1</v>
      </c>
      <c r="V28" s="29">
        <f t="shared" si="3"/>
        <v>46.675000000000004</v>
      </c>
      <c r="W28" s="26" t="str">
        <f t="shared" si="4"/>
        <v>MEDIA SIGNIFICANCIA</v>
      </c>
      <c r="X28" s="50" t="s">
        <v>164</v>
      </c>
      <c r="Y28" s="30"/>
      <c r="Z28" s="30"/>
      <c r="AA28" s="30"/>
      <c r="AB28" s="26" t="s">
        <v>165</v>
      </c>
    </row>
    <row r="29" spans="1:28" ht="144.75" customHeight="1" x14ac:dyDescent="0.2">
      <c r="A29" s="109"/>
      <c r="B29" s="107"/>
      <c r="C29" s="25" t="s">
        <v>53</v>
      </c>
      <c r="D29" s="52" t="s">
        <v>153</v>
      </c>
      <c r="E29" s="27" t="s">
        <v>72</v>
      </c>
      <c r="F29" s="54" t="s">
        <v>166</v>
      </c>
      <c r="G29" s="32" t="s">
        <v>74</v>
      </c>
      <c r="H29" s="32" t="s">
        <v>58</v>
      </c>
      <c r="I29" s="54" t="s">
        <v>167</v>
      </c>
      <c r="J29" s="26" t="s">
        <v>150</v>
      </c>
      <c r="K29" s="58" t="s">
        <v>168</v>
      </c>
      <c r="L29" s="28">
        <v>10</v>
      </c>
      <c r="M29" s="28">
        <v>5</v>
      </c>
      <c r="N29" s="48">
        <f t="shared" si="0"/>
        <v>50</v>
      </c>
      <c r="O29" s="28">
        <v>5</v>
      </c>
      <c r="P29" s="28">
        <v>10</v>
      </c>
      <c r="Q29" s="28">
        <v>10</v>
      </c>
      <c r="R29" s="48">
        <f t="shared" si="1"/>
        <v>82.5</v>
      </c>
      <c r="S29" s="28">
        <v>1</v>
      </c>
      <c r="T29" s="28">
        <v>1</v>
      </c>
      <c r="U29" s="48">
        <f t="shared" si="2"/>
        <v>1</v>
      </c>
      <c r="V29" s="29">
        <f t="shared" si="3"/>
        <v>59.725000000000001</v>
      </c>
      <c r="W29" s="26" t="str">
        <f t="shared" si="4"/>
        <v>MEDIA SIGNIFICANCIA</v>
      </c>
      <c r="X29" s="30"/>
      <c r="Y29" s="27" t="s">
        <v>63</v>
      </c>
      <c r="Z29" s="27" t="s">
        <v>169</v>
      </c>
      <c r="AA29" s="27"/>
      <c r="AB29" s="26" t="s">
        <v>170</v>
      </c>
    </row>
    <row r="30" spans="1:28" ht="126" customHeight="1" x14ac:dyDescent="0.2">
      <c r="A30" s="109"/>
      <c r="B30" s="107"/>
      <c r="C30" s="25" t="s">
        <v>100</v>
      </c>
      <c r="D30" s="52" t="s">
        <v>153</v>
      </c>
      <c r="E30" s="61" t="s">
        <v>102</v>
      </c>
      <c r="F30" s="54" t="s">
        <v>171</v>
      </c>
      <c r="G30" s="26" t="s">
        <v>74</v>
      </c>
      <c r="H30" s="26" t="s">
        <v>58</v>
      </c>
      <c r="I30" s="54" t="s">
        <v>172</v>
      </c>
      <c r="J30" s="26" t="s">
        <v>150</v>
      </c>
      <c r="K30" s="57" t="s">
        <v>142</v>
      </c>
      <c r="L30" s="28">
        <v>10</v>
      </c>
      <c r="M30" s="28">
        <v>5</v>
      </c>
      <c r="N30" s="48">
        <f t="shared" si="0"/>
        <v>50</v>
      </c>
      <c r="O30" s="28">
        <v>1</v>
      </c>
      <c r="P30" s="28">
        <v>5</v>
      </c>
      <c r="Q30" s="28">
        <v>5</v>
      </c>
      <c r="R30" s="48">
        <f t="shared" si="1"/>
        <v>36</v>
      </c>
      <c r="S30" s="28">
        <v>1</v>
      </c>
      <c r="T30" s="28">
        <v>1</v>
      </c>
      <c r="U30" s="48">
        <f t="shared" si="2"/>
        <v>1</v>
      </c>
      <c r="V30" s="29">
        <f t="shared" si="3"/>
        <v>38.800000000000004</v>
      </c>
      <c r="W30" s="26" t="str">
        <f t="shared" si="4"/>
        <v>NO SIGNIFICATIVO</v>
      </c>
      <c r="X30" s="30"/>
      <c r="Y30" s="61" t="s">
        <v>107</v>
      </c>
      <c r="Z30" s="61"/>
      <c r="AA30" s="61"/>
      <c r="AB30" s="61" t="s">
        <v>143</v>
      </c>
    </row>
    <row r="31" spans="1:28" ht="45" customHeight="1" x14ac:dyDescent="0.2">
      <c r="A31" s="109"/>
      <c r="B31" s="107" t="s">
        <v>173</v>
      </c>
      <c r="C31" s="25" t="s">
        <v>174</v>
      </c>
      <c r="D31" s="52" t="s">
        <v>175</v>
      </c>
      <c r="E31" s="26" t="s">
        <v>176</v>
      </c>
      <c r="F31" s="53" t="s">
        <v>92</v>
      </c>
      <c r="G31" s="27" t="s">
        <v>93</v>
      </c>
      <c r="H31" s="27" t="s">
        <v>87</v>
      </c>
      <c r="I31" s="53" t="s">
        <v>88</v>
      </c>
      <c r="J31" s="27" t="s">
        <v>60</v>
      </c>
      <c r="K31" s="58" t="s">
        <v>94</v>
      </c>
      <c r="L31" s="28">
        <v>10</v>
      </c>
      <c r="M31" s="28">
        <v>5</v>
      </c>
      <c r="N31" s="48">
        <f t="shared" si="0"/>
        <v>50</v>
      </c>
      <c r="O31" s="28">
        <v>10</v>
      </c>
      <c r="P31" s="28">
        <v>1</v>
      </c>
      <c r="Q31" s="28">
        <v>1</v>
      </c>
      <c r="R31" s="48">
        <f t="shared" si="1"/>
        <v>41.5</v>
      </c>
      <c r="S31" s="28">
        <v>1</v>
      </c>
      <c r="T31" s="28">
        <v>1</v>
      </c>
      <c r="U31" s="48">
        <f t="shared" si="2"/>
        <v>1</v>
      </c>
      <c r="V31" s="29">
        <f t="shared" si="3"/>
        <v>41.274999999999999</v>
      </c>
      <c r="W31" s="26" t="str">
        <f t="shared" si="4"/>
        <v>BAJA SIGNIFICANCIA</v>
      </c>
      <c r="X31" s="30"/>
      <c r="Y31" s="30"/>
      <c r="Z31" s="27"/>
      <c r="AA31" s="27"/>
      <c r="AB31" s="26" t="s">
        <v>95</v>
      </c>
    </row>
    <row r="32" spans="1:28" ht="45" customHeight="1" x14ac:dyDescent="0.2">
      <c r="A32" s="109"/>
      <c r="B32" s="107"/>
      <c r="C32" s="25" t="s">
        <v>174</v>
      </c>
      <c r="D32" s="52" t="s">
        <v>175</v>
      </c>
      <c r="E32" s="27" t="s">
        <v>177</v>
      </c>
      <c r="F32" s="54" t="s">
        <v>178</v>
      </c>
      <c r="G32" s="27" t="s">
        <v>161</v>
      </c>
      <c r="H32" s="27" t="s">
        <v>179</v>
      </c>
      <c r="I32" s="53" t="s">
        <v>180</v>
      </c>
      <c r="J32" s="33" t="s">
        <v>121</v>
      </c>
      <c r="K32" s="57" t="s">
        <v>114</v>
      </c>
      <c r="L32" s="28">
        <v>10</v>
      </c>
      <c r="M32" s="28">
        <v>5</v>
      </c>
      <c r="N32" s="48">
        <f t="shared" si="0"/>
        <v>50</v>
      </c>
      <c r="O32" s="28">
        <v>5</v>
      </c>
      <c r="P32" s="28">
        <v>1</v>
      </c>
      <c r="Q32" s="28">
        <v>5</v>
      </c>
      <c r="R32" s="48">
        <f t="shared" si="1"/>
        <v>36</v>
      </c>
      <c r="S32" s="28">
        <v>1</v>
      </c>
      <c r="T32" s="28">
        <v>1</v>
      </c>
      <c r="U32" s="48">
        <f t="shared" si="2"/>
        <v>1</v>
      </c>
      <c r="V32" s="29">
        <f t="shared" si="3"/>
        <v>38.800000000000004</v>
      </c>
      <c r="W32" s="26" t="str">
        <f>IF(V32&lt;=39,"NO SIGNIFICATIVO", IF(V32&lt;=46,"BAJA SIGNIFICANCIA",IF(V32&lt;=70,"MEDIA SIGNIFICANCIA","ALTA SIGNIFICANCIA")))</f>
        <v>NO SIGNIFICATIVO</v>
      </c>
      <c r="X32" s="30"/>
      <c r="Y32" s="30"/>
      <c r="Z32" s="27"/>
      <c r="AA32" s="27"/>
      <c r="AB32" s="26" t="s">
        <v>181</v>
      </c>
    </row>
    <row r="33" spans="1:28" ht="60" customHeight="1" x14ac:dyDescent="0.2">
      <c r="A33" s="109"/>
      <c r="B33" s="107"/>
      <c r="C33" s="25" t="s">
        <v>174</v>
      </c>
      <c r="D33" s="52" t="s">
        <v>175</v>
      </c>
      <c r="E33" s="27" t="s">
        <v>66</v>
      </c>
      <c r="F33" s="53" t="s">
        <v>67</v>
      </c>
      <c r="G33" s="26" t="s">
        <v>68</v>
      </c>
      <c r="H33" s="26" t="s">
        <v>58</v>
      </c>
      <c r="I33" s="53" t="s">
        <v>69</v>
      </c>
      <c r="J33" s="27" t="s">
        <v>60</v>
      </c>
      <c r="K33" s="57" t="s">
        <v>70</v>
      </c>
      <c r="L33" s="28">
        <v>10</v>
      </c>
      <c r="M33" s="28">
        <v>5</v>
      </c>
      <c r="N33" s="48">
        <f t="shared" si="0"/>
        <v>50</v>
      </c>
      <c r="O33" s="28">
        <v>10</v>
      </c>
      <c r="P33" s="28">
        <v>1</v>
      </c>
      <c r="Q33" s="28">
        <v>1</v>
      </c>
      <c r="R33" s="48">
        <f t="shared" si="1"/>
        <v>41.5</v>
      </c>
      <c r="S33" s="28">
        <v>1</v>
      </c>
      <c r="T33" s="28">
        <v>1</v>
      </c>
      <c r="U33" s="48">
        <f t="shared" si="2"/>
        <v>1</v>
      </c>
      <c r="V33" s="29">
        <f t="shared" si="3"/>
        <v>41.274999999999999</v>
      </c>
      <c r="W33" s="26" t="str">
        <f t="shared" si="4"/>
        <v>BAJA SIGNIFICANCIA</v>
      </c>
      <c r="X33" s="30"/>
      <c r="Y33" s="31" t="s">
        <v>63</v>
      </c>
      <c r="Z33" s="30"/>
      <c r="AA33" s="30"/>
      <c r="AB33" s="26" t="s">
        <v>182</v>
      </c>
    </row>
    <row r="34" spans="1:28" ht="147.75" customHeight="1" x14ac:dyDescent="0.2">
      <c r="A34" s="110"/>
      <c r="B34" s="107"/>
      <c r="C34" s="25" t="s">
        <v>183</v>
      </c>
      <c r="D34" s="52" t="s">
        <v>175</v>
      </c>
      <c r="E34" s="27" t="s">
        <v>72</v>
      </c>
      <c r="F34" s="54" t="s">
        <v>184</v>
      </c>
      <c r="G34" s="32" t="s">
        <v>74</v>
      </c>
      <c r="H34" s="32" t="s">
        <v>58</v>
      </c>
      <c r="I34" s="54" t="s">
        <v>185</v>
      </c>
      <c r="J34" s="27" t="s">
        <v>60</v>
      </c>
      <c r="K34" s="58" t="s">
        <v>186</v>
      </c>
      <c r="L34" s="28">
        <v>10</v>
      </c>
      <c r="M34" s="28">
        <v>5</v>
      </c>
      <c r="N34" s="48">
        <f t="shared" si="0"/>
        <v>50</v>
      </c>
      <c r="O34" s="28">
        <v>5</v>
      </c>
      <c r="P34" s="28">
        <v>1</v>
      </c>
      <c r="Q34" s="28">
        <v>10</v>
      </c>
      <c r="R34" s="48">
        <f t="shared" si="1"/>
        <v>51</v>
      </c>
      <c r="S34" s="28">
        <v>1</v>
      </c>
      <c r="T34" s="28">
        <v>1</v>
      </c>
      <c r="U34" s="48">
        <f t="shared" si="2"/>
        <v>1</v>
      </c>
      <c r="V34" s="29">
        <f t="shared" si="3"/>
        <v>45.550000000000004</v>
      </c>
      <c r="W34" s="26" t="str">
        <f t="shared" si="4"/>
        <v>BAJA SIGNIFICANCIA</v>
      </c>
      <c r="X34" s="30"/>
      <c r="Y34" s="31" t="s">
        <v>63</v>
      </c>
      <c r="Z34" s="27"/>
      <c r="AA34" s="27"/>
      <c r="AB34" s="26" t="s">
        <v>187</v>
      </c>
    </row>
    <row r="35" spans="1:28" ht="76.5" x14ac:dyDescent="0.2">
      <c r="A35" s="108" t="s">
        <v>188</v>
      </c>
      <c r="B35" s="98" t="s">
        <v>189</v>
      </c>
      <c r="C35" s="25" t="s">
        <v>53</v>
      </c>
      <c r="D35" s="52" t="s">
        <v>54</v>
      </c>
      <c r="E35" s="26" t="s">
        <v>55</v>
      </c>
      <c r="F35" s="53" t="s">
        <v>190</v>
      </c>
      <c r="G35" s="26" t="s">
        <v>57</v>
      </c>
      <c r="H35" s="26" t="s">
        <v>58</v>
      </c>
      <c r="I35" s="53" t="s">
        <v>59</v>
      </c>
      <c r="J35" s="27" t="s">
        <v>60</v>
      </c>
      <c r="K35" s="57" t="s">
        <v>61</v>
      </c>
      <c r="L35" s="28">
        <v>10</v>
      </c>
      <c r="M35" s="28">
        <v>5</v>
      </c>
      <c r="N35" s="48">
        <f>+L35*M35</f>
        <v>50</v>
      </c>
      <c r="O35" s="28">
        <v>5</v>
      </c>
      <c r="P35" s="28">
        <v>1</v>
      </c>
      <c r="Q35" s="28">
        <v>1</v>
      </c>
      <c r="R35" s="48">
        <f>+O35*3.5+P35*3.5+Q35*3</f>
        <v>24</v>
      </c>
      <c r="S35" s="28">
        <v>1</v>
      </c>
      <c r="T35" s="28">
        <v>1</v>
      </c>
      <c r="U35" s="48">
        <f>+S35*T35</f>
        <v>1</v>
      </c>
      <c r="V35" s="29">
        <f>+N35*0.45+R35*0.45+U35*0.1</f>
        <v>33.4</v>
      </c>
      <c r="W35" s="26" t="str">
        <f>IF(V35&lt;=39,"NO SIGNIFICATIVO", IF(V35&lt;=46,"BAJA SIGNIFICANCIA",IF(V35&lt;=70,"MEDIA SIGNIFICANCIA","ALTA SIGNIFICANCIA")))</f>
        <v>NO SIGNIFICATIVO</v>
      </c>
      <c r="X35" s="50" t="s">
        <v>62</v>
      </c>
      <c r="Y35" s="31" t="s">
        <v>63</v>
      </c>
      <c r="Z35" s="31" t="s">
        <v>64</v>
      </c>
      <c r="AA35" s="31"/>
      <c r="AB35" s="26" t="s">
        <v>65</v>
      </c>
    </row>
    <row r="36" spans="1:28" ht="76.5" x14ac:dyDescent="0.2">
      <c r="A36" s="109"/>
      <c r="B36" s="99"/>
      <c r="C36" s="25" t="s">
        <v>53</v>
      </c>
      <c r="D36" s="52" t="s">
        <v>54</v>
      </c>
      <c r="E36" s="27" t="s">
        <v>66</v>
      </c>
      <c r="F36" s="53" t="s">
        <v>67</v>
      </c>
      <c r="G36" s="26" t="s">
        <v>68</v>
      </c>
      <c r="H36" s="26" t="s">
        <v>58</v>
      </c>
      <c r="I36" s="53" t="s">
        <v>69</v>
      </c>
      <c r="J36" s="27" t="s">
        <v>60</v>
      </c>
      <c r="K36" s="57" t="s">
        <v>70</v>
      </c>
      <c r="L36" s="28">
        <v>10</v>
      </c>
      <c r="M36" s="28">
        <v>5</v>
      </c>
      <c r="N36" s="48">
        <f t="shared" ref="N36" si="10">+L36*M36</f>
        <v>50</v>
      </c>
      <c r="O36" s="28">
        <v>10</v>
      </c>
      <c r="P36" s="28">
        <v>1</v>
      </c>
      <c r="Q36" s="28">
        <v>1</v>
      </c>
      <c r="R36" s="48">
        <f t="shared" ref="R36" si="11">+O36*3.5+P36*3.5+Q36*3</f>
        <v>41.5</v>
      </c>
      <c r="S36" s="28">
        <v>1</v>
      </c>
      <c r="T36" s="28">
        <v>1</v>
      </c>
      <c r="U36" s="48">
        <f t="shared" ref="U36" si="12">+S36*T36</f>
        <v>1</v>
      </c>
      <c r="V36" s="29">
        <f t="shared" ref="V36" si="13">+N36*0.45+R36*0.45+U36*0.1</f>
        <v>41.274999999999999</v>
      </c>
      <c r="W36" s="26" t="str">
        <f t="shared" ref="W36" si="14">IF(V36&lt;=39,"NO SIGNIFICATIVO", IF(V36&lt;=46,"BAJA SIGNIFICANCIA",IF(V36&lt;=70,"MEDIA SIGNIFICANCIA","ALTA SIGNIFICANCIA")))</f>
        <v>BAJA SIGNIFICANCIA</v>
      </c>
      <c r="X36" s="30"/>
      <c r="Y36" s="27" t="s">
        <v>63</v>
      </c>
      <c r="Z36" s="27"/>
      <c r="AA36" s="27"/>
      <c r="AB36" s="26" t="s">
        <v>71</v>
      </c>
    </row>
    <row r="37" spans="1:28" ht="51" x14ac:dyDescent="0.2">
      <c r="A37" s="109"/>
      <c r="B37" s="99"/>
      <c r="C37" s="63" t="s">
        <v>100</v>
      </c>
      <c r="D37" s="62" t="s">
        <v>191</v>
      </c>
      <c r="E37" s="61" t="s">
        <v>102</v>
      </c>
      <c r="F37" s="61" t="s">
        <v>103</v>
      </c>
      <c r="G37" s="61" t="s">
        <v>192</v>
      </c>
      <c r="H37" s="61" t="s">
        <v>58</v>
      </c>
      <c r="I37" s="60" t="s">
        <v>193</v>
      </c>
      <c r="J37" s="64" t="s">
        <v>60</v>
      </c>
      <c r="K37" s="61" t="s">
        <v>106</v>
      </c>
      <c r="L37" s="65">
        <v>10</v>
      </c>
      <c r="M37" s="65">
        <v>5</v>
      </c>
      <c r="N37" s="48">
        <f>+L37*M37</f>
        <v>50</v>
      </c>
      <c r="O37" s="65">
        <v>1</v>
      </c>
      <c r="P37" s="65">
        <v>5</v>
      </c>
      <c r="Q37" s="65">
        <v>1</v>
      </c>
      <c r="R37" s="48">
        <f>+O37*3.5+P37*3.5+Q37*3</f>
        <v>24</v>
      </c>
      <c r="S37" s="65">
        <v>1</v>
      </c>
      <c r="T37" s="65">
        <v>1</v>
      </c>
      <c r="U37" s="48">
        <f>+S37*T37</f>
        <v>1</v>
      </c>
      <c r="V37" s="66">
        <f>+N37*0.45+R37*0.45+U37*0.1</f>
        <v>33.4</v>
      </c>
      <c r="W37" s="26" t="str">
        <f>IF(V37&lt;=39,"NO SIGNIFICATIVO", IF(V37&lt;=46,"BAJA SIGNIFICANCIA",IF(V37&lt;=70,"MEDIA SIGNIFICANCIA","ALTA SIGNIFICANCIA")))</f>
        <v>NO SIGNIFICATIVO</v>
      </c>
      <c r="X37" s="60"/>
      <c r="Y37" s="61" t="s">
        <v>107</v>
      </c>
      <c r="Z37" s="61"/>
      <c r="AA37" s="61"/>
      <c r="AB37" s="61" t="s">
        <v>143</v>
      </c>
    </row>
    <row r="38" spans="1:28" ht="51" x14ac:dyDescent="0.2">
      <c r="A38" s="109"/>
      <c r="B38" s="99"/>
      <c r="C38" s="25" t="s">
        <v>53</v>
      </c>
      <c r="D38" s="52" t="s">
        <v>54</v>
      </c>
      <c r="E38" s="27" t="s">
        <v>91</v>
      </c>
      <c r="F38" s="27" t="s">
        <v>92</v>
      </c>
      <c r="G38" s="27" t="s">
        <v>93</v>
      </c>
      <c r="H38" s="27" t="s">
        <v>87</v>
      </c>
      <c r="I38" s="53" t="s">
        <v>88</v>
      </c>
      <c r="J38" s="27" t="s">
        <v>60</v>
      </c>
      <c r="K38" s="58" t="s">
        <v>94</v>
      </c>
      <c r="L38" s="28">
        <v>10</v>
      </c>
      <c r="M38" s="28">
        <v>5</v>
      </c>
      <c r="N38" s="48">
        <f>+L38*M38</f>
        <v>50</v>
      </c>
      <c r="O38" s="28">
        <v>10</v>
      </c>
      <c r="P38" s="28">
        <v>1</v>
      </c>
      <c r="Q38" s="28">
        <v>1</v>
      </c>
      <c r="R38" s="48">
        <f>+O38*3.5+P38*3.5+Q38*3</f>
        <v>41.5</v>
      </c>
      <c r="S38" s="28">
        <v>1</v>
      </c>
      <c r="T38" s="28">
        <v>1</v>
      </c>
      <c r="U38" s="48">
        <f>+S38*T38</f>
        <v>1</v>
      </c>
      <c r="V38" s="29">
        <f>+N38*0.45+R38*0.45+U38*0.1</f>
        <v>41.274999999999999</v>
      </c>
      <c r="W38" s="26" t="str">
        <f>IF(V38&lt;=39,"NO SIGNIFICATIVO", IF(V38&lt;=46,"BAJA SIGNIFICANCIA",IF(V38&lt;=70,"MEDIA SIGNIFICANCIA","ALTA SIGNIFICANCIA")))</f>
        <v>BAJA SIGNIFICANCIA</v>
      </c>
      <c r="X38" s="30"/>
      <c r="Y38" s="30"/>
      <c r="Z38" s="27"/>
      <c r="AA38" s="27"/>
      <c r="AB38" s="26" t="s">
        <v>95</v>
      </c>
    </row>
    <row r="39" spans="1:28" ht="51" x14ac:dyDescent="0.2">
      <c r="A39" s="109"/>
      <c r="B39" s="99"/>
      <c r="C39" s="25" t="s">
        <v>53</v>
      </c>
      <c r="D39" s="52" t="s">
        <v>54</v>
      </c>
      <c r="E39" s="27" t="s">
        <v>118</v>
      </c>
      <c r="F39" s="53" t="s">
        <v>119</v>
      </c>
      <c r="G39" s="27" t="s">
        <v>111</v>
      </c>
      <c r="H39" s="27" t="s">
        <v>179</v>
      </c>
      <c r="I39" s="53" t="s">
        <v>120</v>
      </c>
      <c r="J39" s="33" t="s">
        <v>121</v>
      </c>
      <c r="K39" s="57" t="s">
        <v>114</v>
      </c>
      <c r="L39" s="28">
        <v>10</v>
      </c>
      <c r="M39" s="28">
        <v>5</v>
      </c>
      <c r="N39" s="48">
        <f t="shared" ref="N39:N43" si="15">+L39*M39</f>
        <v>50</v>
      </c>
      <c r="O39" s="28">
        <v>10</v>
      </c>
      <c r="P39" s="28">
        <v>1</v>
      </c>
      <c r="Q39" s="28">
        <v>1</v>
      </c>
      <c r="R39" s="48">
        <f t="shared" ref="R39" si="16">+O39*3.5+P39*3.5+Q39*3</f>
        <v>41.5</v>
      </c>
      <c r="S39" s="28">
        <v>1</v>
      </c>
      <c r="T39" s="28">
        <v>1</v>
      </c>
      <c r="U39" s="48">
        <f t="shared" ref="U39" si="17">+S39*T39</f>
        <v>1</v>
      </c>
      <c r="V39" s="29">
        <f t="shared" ref="V39" si="18">+N39*0.45+R39*0.45+U39*0.1</f>
        <v>41.274999999999999</v>
      </c>
      <c r="W39" s="26" t="str">
        <f t="shared" ref="W39" si="19">IF(V39&lt;=39,"NO SIGNIFICATIVO", IF(V39&lt;=46,"BAJA SIGNIFICANCIA",IF(V39&lt;=70,"MEDIA SIGNIFICANCIA","ALTA SIGNIFICANCIA")))</f>
        <v>BAJA SIGNIFICANCIA</v>
      </c>
      <c r="X39" s="30"/>
      <c r="Y39" s="30"/>
      <c r="Z39" s="27"/>
      <c r="AA39" s="27"/>
      <c r="AB39" s="26" t="s">
        <v>122</v>
      </c>
    </row>
    <row r="40" spans="1:28" ht="76.5" x14ac:dyDescent="0.2">
      <c r="A40" s="109"/>
      <c r="B40" s="99"/>
      <c r="C40" s="25" t="s">
        <v>53</v>
      </c>
      <c r="D40" s="52" t="s">
        <v>54</v>
      </c>
      <c r="E40" s="27" t="s">
        <v>72</v>
      </c>
      <c r="F40" s="53" t="s">
        <v>73</v>
      </c>
      <c r="G40" s="32" t="s">
        <v>74</v>
      </c>
      <c r="H40" s="32" t="s">
        <v>58</v>
      </c>
      <c r="I40" s="53" t="s">
        <v>75</v>
      </c>
      <c r="J40" s="27" t="s">
        <v>76</v>
      </c>
      <c r="K40" s="57" t="s">
        <v>77</v>
      </c>
      <c r="L40" s="28">
        <v>10</v>
      </c>
      <c r="M40" s="28">
        <v>5</v>
      </c>
      <c r="N40" s="48">
        <f t="shared" si="15"/>
        <v>50</v>
      </c>
      <c r="O40" s="28">
        <v>5</v>
      </c>
      <c r="P40" s="28">
        <v>1</v>
      </c>
      <c r="Q40" s="28">
        <v>10</v>
      </c>
      <c r="R40" s="48">
        <f>+O40*3.5+P40*3.5+Q40*3</f>
        <v>51</v>
      </c>
      <c r="S40" s="28">
        <v>1</v>
      </c>
      <c r="T40" s="28">
        <v>1</v>
      </c>
      <c r="U40" s="48">
        <f>+S40*T40</f>
        <v>1</v>
      </c>
      <c r="V40" s="29">
        <f>+N40*0.45+R40*0.45+U40*0.1</f>
        <v>45.550000000000004</v>
      </c>
      <c r="W40" s="26" t="str">
        <f>IF(V40&lt;=39,"NO SIGNIFICATIVO", IF(V40&lt;=46,"BAJA SIGNIFICANCIA",IF(V40&lt;=70,"MEDIA SIGNIFICANCIA","ALTA SIGNIFICANCIA")))</f>
        <v>BAJA SIGNIFICANCIA</v>
      </c>
      <c r="X40" s="30"/>
      <c r="Y40" s="31" t="s">
        <v>63</v>
      </c>
      <c r="Z40" s="27"/>
      <c r="AA40" s="27"/>
      <c r="AB40" s="26" t="s">
        <v>78</v>
      </c>
    </row>
    <row r="41" spans="1:28" ht="63.75" x14ac:dyDescent="0.2">
      <c r="A41" s="109"/>
      <c r="B41" s="99"/>
      <c r="C41" s="25" t="s">
        <v>53</v>
      </c>
      <c r="D41" s="52" t="s">
        <v>145</v>
      </c>
      <c r="E41" s="27" t="s">
        <v>146</v>
      </c>
      <c r="F41" s="53" t="s">
        <v>147</v>
      </c>
      <c r="G41" s="27" t="s">
        <v>148</v>
      </c>
      <c r="H41" s="27" t="s">
        <v>112</v>
      </c>
      <c r="I41" s="53" t="s">
        <v>149</v>
      </c>
      <c r="J41" s="26" t="s">
        <v>150</v>
      </c>
      <c r="K41" s="57" t="s">
        <v>151</v>
      </c>
      <c r="L41" s="28">
        <v>10</v>
      </c>
      <c r="M41" s="28">
        <v>5</v>
      </c>
      <c r="N41" s="48">
        <f t="shared" si="15"/>
        <v>50</v>
      </c>
      <c r="O41" s="28">
        <v>10</v>
      </c>
      <c r="P41" s="28">
        <v>5</v>
      </c>
      <c r="Q41" s="28">
        <v>1</v>
      </c>
      <c r="R41" s="48">
        <f t="shared" ref="R41:R43" si="20">+O41*3.5+P41*3.5+Q41*3</f>
        <v>55.5</v>
      </c>
      <c r="S41" s="28">
        <v>1</v>
      </c>
      <c r="T41" s="28">
        <v>1</v>
      </c>
      <c r="U41" s="48">
        <f t="shared" ref="U41:U43" si="21">+S41*T41</f>
        <v>1</v>
      </c>
      <c r="V41" s="29">
        <f t="shared" ref="V41:V43" si="22">+N41*0.45+R41*0.45+U41*0.1</f>
        <v>47.575000000000003</v>
      </c>
      <c r="W41" s="26" t="str">
        <f t="shared" ref="W41:W43" si="23">IF(V41&lt;=39,"NO SIGNIFICATIVO", IF(V41&lt;=46,"BAJA SIGNIFICANCIA",IF(V41&lt;=70,"MEDIA SIGNIFICANCIA","ALTA SIGNIFICANCIA")))</f>
        <v>MEDIA SIGNIFICANCIA</v>
      </c>
      <c r="X41" s="50" t="s">
        <v>152</v>
      </c>
      <c r="Y41" s="30"/>
      <c r="Z41" s="30"/>
      <c r="AA41" s="30"/>
      <c r="AB41" s="26" t="s">
        <v>152</v>
      </c>
    </row>
    <row r="42" spans="1:28" ht="38.25" x14ac:dyDescent="0.2">
      <c r="A42" s="109"/>
      <c r="B42" s="99"/>
      <c r="C42" s="25" t="s">
        <v>53</v>
      </c>
      <c r="D42" s="52" t="s">
        <v>153</v>
      </c>
      <c r="E42" s="27" t="s">
        <v>154</v>
      </c>
      <c r="F42" s="53" t="s">
        <v>155</v>
      </c>
      <c r="G42" s="27" t="s">
        <v>156</v>
      </c>
      <c r="H42" s="27" t="s">
        <v>112</v>
      </c>
      <c r="I42" s="53" t="s">
        <v>149</v>
      </c>
      <c r="J42" s="26" t="s">
        <v>150</v>
      </c>
      <c r="K42" s="57" t="s">
        <v>157</v>
      </c>
      <c r="L42" s="28">
        <v>10</v>
      </c>
      <c r="M42" s="28">
        <v>5</v>
      </c>
      <c r="N42" s="48">
        <f t="shared" si="15"/>
        <v>50</v>
      </c>
      <c r="O42" s="28">
        <v>10</v>
      </c>
      <c r="P42" s="28">
        <v>1</v>
      </c>
      <c r="Q42" s="28">
        <v>1</v>
      </c>
      <c r="R42" s="48">
        <f t="shared" si="20"/>
        <v>41.5</v>
      </c>
      <c r="S42" s="28">
        <v>1</v>
      </c>
      <c r="T42" s="28">
        <v>1</v>
      </c>
      <c r="U42" s="48">
        <f t="shared" si="21"/>
        <v>1</v>
      </c>
      <c r="V42" s="29">
        <f t="shared" si="22"/>
        <v>41.274999999999999</v>
      </c>
      <c r="W42" s="26" t="str">
        <f t="shared" si="23"/>
        <v>BAJA SIGNIFICANCIA</v>
      </c>
      <c r="X42" s="30"/>
      <c r="Y42" s="30"/>
      <c r="Z42" s="30"/>
      <c r="AA42" s="30"/>
      <c r="AB42" s="26" t="s">
        <v>158</v>
      </c>
    </row>
    <row r="43" spans="1:28" ht="51" x14ac:dyDescent="0.2">
      <c r="A43" s="109"/>
      <c r="B43" s="100"/>
      <c r="C43" s="25" t="s">
        <v>53</v>
      </c>
      <c r="D43" s="52" t="s">
        <v>153</v>
      </c>
      <c r="E43" s="27" t="s">
        <v>159</v>
      </c>
      <c r="F43" s="53" t="s">
        <v>160</v>
      </c>
      <c r="G43" s="27" t="s">
        <v>161</v>
      </c>
      <c r="H43" s="27" t="s">
        <v>58</v>
      </c>
      <c r="I43" s="53" t="s">
        <v>162</v>
      </c>
      <c r="J43" s="26" t="s">
        <v>150</v>
      </c>
      <c r="K43" s="57" t="s">
        <v>163</v>
      </c>
      <c r="L43" s="28">
        <v>10</v>
      </c>
      <c r="M43" s="28">
        <v>5</v>
      </c>
      <c r="N43" s="48">
        <f t="shared" si="15"/>
        <v>50</v>
      </c>
      <c r="O43" s="28">
        <v>10</v>
      </c>
      <c r="P43" s="28">
        <v>1</v>
      </c>
      <c r="Q43" s="28">
        <v>5</v>
      </c>
      <c r="R43" s="48">
        <f t="shared" si="20"/>
        <v>53.5</v>
      </c>
      <c r="S43" s="28">
        <v>1</v>
      </c>
      <c r="T43" s="28">
        <v>1</v>
      </c>
      <c r="U43" s="48">
        <f t="shared" si="21"/>
        <v>1</v>
      </c>
      <c r="V43" s="29">
        <f t="shared" si="22"/>
        <v>46.675000000000004</v>
      </c>
      <c r="W43" s="26" t="str">
        <f t="shared" si="23"/>
        <v>MEDIA SIGNIFICANCIA</v>
      </c>
      <c r="X43" s="50" t="s">
        <v>164</v>
      </c>
      <c r="Y43" s="30"/>
      <c r="Z43" s="30"/>
      <c r="AA43" s="30"/>
      <c r="AB43" s="26" t="s">
        <v>194</v>
      </c>
    </row>
    <row r="44" spans="1:28" ht="76.5" x14ac:dyDescent="0.2">
      <c r="A44" s="109"/>
      <c r="B44" s="98" t="s">
        <v>195</v>
      </c>
      <c r="C44" s="25" t="s">
        <v>53</v>
      </c>
      <c r="D44" s="52" t="s">
        <v>54</v>
      </c>
      <c r="E44" s="26" t="s">
        <v>55</v>
      </c>
      <c r="F44" s="53" t="s">
        <v>190</v>
      </c>
      <c r="G44" s="26" t="s">
        <v>57</v>
      </c>
      <c r="H44" s="26" t="s">
        <v>58</v>
      </c>
      <c r="I44" s="53" t="s">
        <v>59</v>
      </c>
      <c r="J44" s="27" t="s">
        <v>60</v>
      </c>
      <c r="K44" s="57" t="s">
        <v>61</v>
      </c>
      <c r="L44" s="28">
        <v>10</v>
      </c>
      <c r="M44" s="28">
        <v>5</v>
      </c>
      <c r="N44" s="48">
        <f>+L44*M44</f>
        <v>50</v>
      </c>
      <c r="O44" s="28">
        <v>5</v>
      </c>
      <c r="P44" s="28">
        <v>1</v>
      </c>
      <c r="Q44" s="28">
        <v>1</v>
      </c>
      <c r="R44" s="48">
        <f>+O44*3.5+P44*3.5+Q44*3</f>
        <v>24</v>
      </c>
      <c r="S44" s="28">
        <v>1</v>
      </c>
      <c r="T44" s="28">
        <v>1</v>
      </c>
      <c r="U44" s="48">
        <f>+S44*T44</f>
        <v>1</v>
      </c>
      <c r="V44" s="29">
        <f>+N44*0.45+R44*0.45+U44*0.1</f>
        <v>33.4</v>
      </c>
      <c r="W44" s="26" t="str">
        <f>IF(V44&lt;=39,"NO SIGNIFICATIVO", IF(V44&lt;=46,"BAJA SIGNIFICANCIA",IF(V44&lt;=70,"MEDIA SIGNIFICANCIA","ALTA SIGNIFICANCIA")))</f>
        <v>NO SIGNIFICATIVO</v>
      </c>
      <c r="X44" s="50" t="s">
        <v>62</v>
      </c>
      <c r="Y44" s="31" t="s">
        <v>63</v>
      </c>
      <c r="Z44" s="31"/>
      <c r="AA44" s="31"/>
      <c r="AB44" s="26" t="s">
        <v>65</v>
      </c>
    </row>
    <row r="45" spans="1:28" ht="76.5" x14ac:dyDescent="0.2">
      <c r="A45" s="110"/>
      <c r="B45" s="100"/>
      <c r="C45" s="25" t="s">
        <v>53</v>
      </c>
      <c r="D45" s="52" t="s">
        <v>54</v>
      </c>
      <c r="E45" s="27" t="s">
        <v>66</v>
      </c>
      <c r="F45" s="53" t="s">
        <v>67</v>
      </c>
      <c r="G45" s="26" t="s">
        <v>68</v>
      </c>
      <c r="H45" s="26" t="s">
        <v>58</v>
      </c>
      <c r="I45" s="53" t="s">
        <v>69</v>
      </c>
      <c r="J45" s="27" t="s">
        <v>60</v>
      </c>
      <c r="K45" s="57" t="s">
        <v>70</v>
      </c>
      <c r="L45" s="28">
        <v>10</v>
      </c>
      <c r="M45" s="28">
        <v>5</v>
      </c>
      <c r="N45" s="48">
        <f t="shared" ref="N45" si="24">+L45*M45</f>
        <v>50</v>
      </c>
      <c r="O45" s="28">
        <v>10</v>
      </c>
      <c r="P45" s="28">
        <v>1</v>
      </c>
      <c r="Q45" s="28">
        <v>1</v>
      </c>
      <c r="R45" s="48">
        <f t="shared" ref="R45" si="25">+O45*3.5+P45*3.5+Q45*3</f>
        <v>41.5</v>
      </c>
      <c r="S45" s="28">
        <v>1</v>
      </c>
      <c r="T45" s="28">
        <v>1</v>
      </c>
      <c r="U45" s="48">
        <f t="shared" ref="U45" si="26">+S45*T45</f>
        <v>1</v>
      </c>
      <c r="V45" s="29">
        <f t="shared" ref="V45" si="27">+N45*0.45+R45*0.45+U45*0.1</f>
        <v>41.274999999999999</v>
      </c>
      <c r="W45" s="26" t="str">
        <f t="shared" ref="W45" si="28">IF(V45&lt;=39,"NO SIGNIFICATIVO", IF(V45&lt;=46,"BAJA SIGNIFICANCIA",IF(V45&lt;=70,"MEDIA SIGNIFICANCIA","ALTA SIGNIFICANCIA")))</f>
        <v>BAJA SIGNIFICANCIA</v>
      </c>
      <c r="X45" s="30"/>
      <c r="Y45" s="27" t="s">
        <v>63</v>
      </c>
      <c r="Z45" s="27"/>
      <c r="AA45" s="27"/>
      <c r="AB45" s="26" t="s">
        <v>71</v>
      </c>
    </row>
    <row r="46" spans="1:28" ht="147.75" customHeight="1" x14ac:dyDescent="0.2">
      <c r="A46" s="108" t="s">
        <v>196</v>
      </c>
      <c r="B46" s="26" t="s">
        <v>189</v>
      </c>
      <c r="C46" s="25" t="s">
        <v>53</v>
      </c>
      <c r="D46" s="52" t="s">
        <v>197</v>
      </c>
      <c r="E46" s="26" t="s">
        <v>55</v>
      </c>
      <c r="F46" s="53" t="s">
        <v>56</v>
      </c>
      <c r="G46" s="26" t="s">
        <v>57</v>
      </c>
      <c r="H46" s="26" t="s">
        <v>58</v>
      </c>
      <c r="I46" s="53" t="s">
        <v>59</v>
      </c>
      <c r="J46" s="27" t="s">
        <v>60</v>
      </c>
      <c r="K46" s="57" t="s">
        <v>61</v>
      </c>
      <c r="L46" s="28">
        <v>10</v>
      </c>
      <c r="M46" s="28">
        <v>5</v>
      </c>
      <c r="N46" s="48">
        <f>+L46*M46</f>
        <v>50</v>
      </c>
      <c r="O46" s="28">
        <v>10</v>
      </c>
      <c r="P46" s="28">
        <v>1</v>
      </c>
      <c r="Q46" s="28">
        <v>5</v>
      </c>
      <c r="R46" s="48">
        <f>+O46*3.5+P46*3.5+Q46*3</f>
        <v>53.5</v>
      </c>
      <c r="S46" s="28">
        <v>1</v>
      </c>
      <c r="T46" s="28">
        <v>1</v>
      </c>
      <c r="U46" s="48">
        <f>+S46*T46</f>
        <v>1</v>
      </c>
      <c r="V46" s="29">
        <f>+N46*0.45+R46*0.45+U46*0.1</f>
        <v>46.675000000000004</v>
      </c>
      <c r="W46" s="26" t="str">
        <f>IF(V46&lt;=39,"NO SIGNIFICATIVO", IF(V46&lt;=46,"BAJA SIGNIFICANCIA",IF(V46&lt;=70,"MEDIA SIGNIFICANCIA","ALTA SIGNIFICANCIA")))</f>
        <v>MEDIA SIGNIFICANCIA</v>
      </c>
      <c r="X46" s="50" t="s">
        <v>198</v>
      </c>
      <c r="Y46" s="31" t="s">
        <v>63</v>
      </c>
      <c r="Z46" s="31" t="s">
        <v>64</v>
      </c>
      <c r="AA46" s="31"/>
      <c r="AB46" s="26" t="s">
        <v>65</v>
      </c>
    </row>
    <row r="47" spans="1:28" ht="147.75" customHeight="1" x14ac:dyDescent="0.2">
      <c r="A47" s="109"/>
      <c r="B47" s="98" t="s">
        <v>189</v>
      </c>
      <c r="C47" s="25" t="s">
        <v>53</v>
      </c>
      <c r="D47" s="52" t="s">
        <v>197</v>
      </c>
      <c r="E47" s="27" t="s">
        <v>66</v>
      </c>
      <c r="F47" s="53" t="s">
        <v>67</v>
      </c>
      <c r="G47" s="26" t="s">
        <v>68</v>
      </c>
      <c r="H47" s="26" t="s">
        <v>58</v>
      </c>
      <c r="I47" s="53" t="s">
        <v>69</v>
      </c>
      <c r="J47" s="27" t="s">
        <v>60</v>
      </c>
      <c r="K47" s="57" t="s">
        <v>70</v>
      </c>
      <c r="L47" s="28">
        <v>10</v>
      </c>
      <c r="M47" s="28">
        <v>5</v>
      </c>
      <c r="N47" s="48">
        <f t="shared" ref="N47" si="29">+L47*M47</f>
        <v>50</v>
      </c>
      <c r="O47" s="28">
        <v>10</v>
      </c>
      <c r="P47" s="28">
        <v>1</v>
      </c>
      <c r="Q47" s="28">
        <v>1</v>
      </c>
      <c r="R47" s="48">
        <f t="shared" ref="R47" si="30">+O47*3.5+P47*3.5+Q47*3</f>
        <v>41.5</v>
      </c>
      <c r="S47" s="28">
        <v>1</v>
      </c>
      <c r="T47" s="28">
        <v>1</v>
      </c>
      <c r="U47" s="48">
        <f t="shared" ref="U47" si="31">+S47*T47</f>
        <v>1</v>
      </c>
      <c r="V47" s="29">
        <f t="shared" ref="V47" si="32">+N47*0.45+R47*0.45+U47*0.1</f>
        <v>41.274999999999999</v>
      </c>
      <c r="W47" s="26" t="str">
        <f t="shared" ref="W47" si="33">IF(V47&lt;=39,"NO SIGNIFICATIVO", IF(V47&lt;=46,"BAJA SIGNIFICANCIA",IF(V47&lt;=70,"MEDIA SIGNIFICANCIA","ALTA SIGNIFICANCIA")))</f>
        <v>BAJA SIGNIFICANCIA</v>
      </c>
      <c r="X47" s="30"/>
      <c r="Y47" s="27" t="s">
        <v>63</v>
      </c>
      <c r="Z47" s="27"/>
      <c r="AA47" s="27"/>
      <c r="AB47" s="26" t="s">
        <v>71</v>
      </c>
    </row>
    <row r="48" spans="1:28" ht="147.75" customHeight="1" x14ac:dyDescent="0.2">
      <c r="A48" s="109"/>
      <c r="B48" s="99"/>
      <c r="C48" s="63" t="s">
        <v>100</v>
      </c>
      <c r="D48" s="52" t="s">
        <v>197</v>
      </c>
      <c r="E48" s="61" t="s">
        <v>102</v>
      </c>
      <c r="F48" s="61" t="s">
        <v>103</v>
      </c>
      <c r="G48" s="61" t="s">
        <v>192</v>
      </c>
      <c r="H48" s="61" t="s">
        <v>58</v>
      </c>
      <c r="I48" s="60" t="s">
        <v>193</v>
      </c>
      <c r="J48" s="64" t="s">
        <v>60</v>
      </c>
      <c r="K48" s="61" t="s">
        <v>106</v>
      </c>
      <c r="L48" s="65">
        <v>10</v>
      </c>
      <c r="M48" s="65">
        <v>5</v>
      </c>
      <c r="N48" s="48">
        <f>+L48*M48</f>
        <v>50</v>
      </c>
      <c r="O48" s="65">
        <v>1</v>
      </c>
      <c r="P48" s="65">
        <v>5</v>
      </c>
      <c r="Q48" s="65">
        <v>1</v>
      </c>
      <c r="R48" s="48">
        <f>+O48*3.5+P48*3.5+Q48*3</f>
        <v>24</v>
      </c>
      <c r="S48" s="65">
        <v>1</v>
      </c>
      <c r="T48" s="65">
        <v>1</v>
      </c>
      <c r="U48" s="48">
        <f>+S48*T48</f>
        <v>1</v>
      </c>
      <c r="V48" s="66">
        <f>+N48*0.45+R48*0.45+U48*0.1</f>
        <v>33.4</v>
      </c>
      <c r="W48" s="26" t="str">
        <f>IF(V48&lt;=39,"NO SIGNIFICATIVO", IF(V48&lt;=46,"BAJA SIGNIFICANCIA",IF(V48&lt;=70,"MEDIA SIGNIFICANCIA","ALTA SIGNIFICANCIA")))</f>
        <v>NO SIGNIFICATIVO</v>
      </c>
      <c r="X48" s="60"/>
      <c r="Y48" s="61" t="s">
        <v>107</v>
      </c>
      <c r="Z48" s="61"/>
      <c r="AA48" s="61"/>
      <c r="AB48" s="61" t="s">
        <v>108</v>
      </c>
    </row>
    <row r="49" spans="1:28" ht="147.75" customHeight="1" x14ac:dyDescent="0.2">
      <c r="A49" s="109"/>
      <c r="B49" s="99"/>
      <c r="C49" s="25" t="s">
        <v>53</v>
      </c>
      <c r="D49" s="52" t="s">
        <v>197</v>
      </c>
      <c r="E49" s="27" t="s">
        <v>118</v>
      </c>
      <c r="F49" s="53" t="s">
        <v>119</v>
      </c>
      <c r="G49" s="27" t="s">
        <v>111</v>
      </c>
      <c r="H49" s="27" t="s">
        <v>179</v>
      </c>
      <c r="I49" s="53" t="s">
        <v>120</v>
      </c>
      <c r="J49" s="33" t="s">
        <v>121</v>
      </c>
      <c r="K49" s="57" t="s">
        <v>114</v>
      </c>
      <c r="L49" s="28">
        <v>10</v>
      </c>
      <c r="M49" s="28">
        <v>5</v>
      </c>
      <c r="N49" s="48">
        <f t="shared" ref="N49:N51" si="34">+L49*M49</f>
        <v>50</v>
      </c>
      <c r="O49" s="28">
        <v>10</v>
      </c>
      <c r="P49" s="28">
        <v>1</v>
      </c>
      <c r="Q49" s="28">
        <v>1</v>
      </c>
      <c r="R49" s="48">
        <f t="shared" ref="R49:R51" si="35">+O49*3.5+P49*3.5+Q49*3</f>
        <v>41.5</v>
      </c>
      <c r="S49" s="28">
        <v>1</v>
      </c>
      <c r="T49" s="28">
        <v>1</v>
      </c>
      <c r="U49" s="48">
        <f t="shared" ref="U49:U51" si="36">+S49*T49</f>
        <v>1</v>
      </c>
      <c r="V49" s="29">
        <f t="shared" ref="V49:V51" si="37">+N49*0.45+R49*0.45+U49*0.1</f>
        <v>41.274999999999999</v>
      </c>
      <c r="W49" s="26" t="str">
        <f t="shared" ref="W49:W51" si="38">IF(V49&lt;=39,"NO SIGNIFICATIVO", IF(V49&lt;=46,"BAJA SIGNIFICANCIA",IF(V49&lt;=70,"MEDIA SIGNIFICANCIA","ALTA SIGNIFICANCIA")))</f>
        <v>BAJA SIGNIFICANCIA</v>
      </c>
      <c r="X49" s="30"/>
      <c r="Y49" s="30"/>
      <c r="Z49" s="27"/>
      <c r="AA49" s="27"/>
      <c r="AB49" s="26" t="s">
        <v>122</v>
      </c>
    </row>
    <row r="50" spans="1:28" ht="147.75" customHeight="1" x14ac:dyDescent="0.2">
      <c r="A50" s="109"/>
      <c r="B50" s="99"/>
      <c r="C50" s="25" t="s">
        <v>53</v>
      </c>
      <c r="D50" s="52" t="s">
        <v>197</v>
      </c>
      <c r="E50" s="27" t="s">
        <v>72</v>
      </c>
      <c r="F50" s="54" t="s">
        <v>184</v>
      </c>
      <c r="G50" s="32" t="s">
        <v>74</v>
      </c>
      <c r="H50" s="26" t="s">
        <v>58</v>
      </c>
      <c r="I50" s="54" t="s">
        <v>185</v>
      </c>
      <c r="J50" s="27" t="s">
        <v>60</v>
      </c>
      <c r="K50" s="58" t="s">
        <v>186</v>
      </c>
      <c r="L50" s="28">
        <v>10</v>
      </c>
      <c r="M50" s="28">
        <v>5</v>
      </c>
      <c r="N50" s="48">
        <f t="shared" si="34"/>
        <v>50</v>
      </c>
      <c r="O50" s="28">
        <v>5</v>
      </c>
      <c r="P50" s="28">
        <v>1</v>
      </c>
      <c r="Q50" s="28">
        <v>10</v>
      </c>
      <c r="R50" s="48">
        <f t="shared" si="35"/>
        <v>51</v>
      </c>
      <c r="S50" s="28">
        <v>1</v>
      </c>
      <c r="T50" s="28">
        <v>1</v>
      </c>
      <c r="U50" s="48">
        <f t="shared" si="36"/>
        <v>1</v>
      </c>
      <c r="V50" s="29">
        <f t="shared" si="37"/>
        <v>45.550000000000004</v>
      </c>
      <c r="W50" s="26" t="str">
        <f t="shared" si="38"/>
        <v>BAJA SIGNIFICANCIA</v>
      </c>
      <c r="X50" s="30"/>
      <c r="Y50" s="30"/>
      <c r="Z50" s="27"/>
      <c r="AA50" s="27"/>
      <c r="AB50" s="26" t="s">
        <v>187</v>
      </c>
    </row>
    <row r="51" spans="1:28" ht="147.75" customHeight="1" x14ac:dyDescent="0.2">
      <c r="A51" s="109"/>
      <c r="B51" s="100"/>
      <c r="C51" s="25" t="s">
        <v>100</v>
      </c>
      <c r="D51" s="52" t="s">
        <v>197</v>
      </c>
      <c r="E51" s="27" t="s">
        <v>109</v>
      </c>
      <c r="F51" s="53" t="s">
        <v>110</v>
      </c>
      <c r="G51" s="27" t="s">
        <v>111</v>
      </c>
      <c r="H51" s="27" t="s">
        <v>179</v>
      </c>
      <c r="I51" s="53" t="s">
        <v>112</v>
      </c>
      <c r="J51" s="33" t="s">
        <v>113</v>
      </c>
      <c r="K51" s="57" t="s">
        <v>114</v>
      </c>
      <c r="L51" s="28">
        <v>10</v>
      </c>
      <c r="M51" s="28">
        <v>5</v>
      </c>
      <c r="N51" s="48">
        <f t="shared" si="34"/>
        <v>50</v>
      </c>
      <c r="O51" s="28">
        <v>10</v>
      </c>
      <c r="P51" s="28">
        <v>5</v>
      </c>
      <c r="Q51" s="28">
        <v>5</v>
      </c>
      <c r="R51" s="48">
        <f t="shared" si="35"/>
        <v>67.5</v>
      </c>
      <c r="S51" s="28">
        <v>10</v>
      </c>
      <c r="T51" s="28">
        <v>10</v>
      </c>
      <c r="U51" s="48">
        <f t="shared" si="36"/>
        <v>100</v>
      </c>
      <c r="V51" s="29">
        <f t="shared" si="37"/>
        <v>62.875</v>
      </c>
      <c r="W51" s="26" t="str">
        <f t="shared" si="38"/>
        <v>MEDIA SIGNIFICANCIA</v>
      </c>
      <c r="X51" s="50" t="s">
        <v>115</v>
      </c>
      <c r="Y51" s="27" t="s">
        <v>116</v>
      </c>
      <c r="Z51" s="27"/>
      <c r="AA51" s="27"/>
      <c r="AB51" s="61" t="s">
        <v>117</v>
      </c>
    </row>
    <row r="52" spans="1:28" ht="147.75" customHeight="1" x14ac:dyDescent="0.2">
      <c r="A52" s="109"/>
      <c r="B52" s="98" t="s">
        <v>195</v>
      </c>
      <c r="C52" s="25" t="s">
        <v>53</v>
      </c>
      <c r="D52" s="52" t="s">
        <v>199</v>
      </c>
      <c r="E52" s="26" t="s">
        <v>55</v>
      </c>
      <c r="F52" s="53" t="s">
        <v>190</v>
      </c>
      <c r="G52" s="26" t="s">
        <v>57</v>
      </c>
      <c r="H52" s="26" t="s">
        <v>58</v>
      </c>
      <c r="I52" s="53" t="s">
        <v>59</v>
      </c>
      <c r="J52" s="27" t="s">
        <v>60</v>
      </c>
      <c r="K52" s="57" t="s">
        <v>61</v>
      </c>
      <c r="L52" s="28">
        <v>1</v>
      </c>
      <c r="M52" s="28">
        <v>1</v>
      </c>
      <c r="N52" s="48">
        <f>+L52*M52</f>
        <v>1</v>
      </c>
      <c r="O52" s="28">
        <v>10</v>
      </c>
      <c r="P52" s="28">
        <v>1</v>
      </c>
      <c r="Q52" s="28">
        <v>5</v>
      </c>
      <c r="R52" s="48">
        <f>+O52*3.5+P52*3.5+Q52*3</f>
        <v>53.5</v>
      </c>
      <c r="S52" s="28">
        <v>1</v>
      </c>
      <c r="T52" s="28">
        <v>1</v>
      </c>
      <c r="U52" s="48">
        <f>+S52*T52</f>
        <v>1</v>
      </c>
      <c r="V52" s="29">
        <f>+N52*0.45+R52*0.45+U52*0.1</f>
        <v>24.625</v>
      </c>
      <c r="W52" s="26" t="str">
        <f>IF(V52&lt;=39,"NO SIGNIFICATIVO", IF(V52&lt;=46,"BAJA SIGNIFICANCIA",IF(V52&lt;=70,"MEDIA SIGNIFICANCIA","ALTA SIGNIFICANCIA")))</f>
        <v>NO SIGNIFICATIVO</v>
      </c>
      <c r="X52" s="50"/>
      <c r="Y52" s="31" t="s">
        <v>63</v>
      </c>
      <c r="Z52" s="31"/>
      <c r="AA52" s="31"/>
      <c r="AB52" s="26" t="s">
        <v>65</v>
      </c>
    </row>
    <row r="53" spans="1:28" ht="147.75" customHeight="1" x14ac:dyDescent="0.2">
      <c r="A53" s="109"/>
      <c r="B53" s="100"/>
      <c r="C53" s="25" t="s">
        <v>53</v>
      </c>
      <c r="D53" s="52" t="s">
        <v>199</v>
      </c>
      <c r="E53" s="27" t="s">
        <v>66</v>
      </c>
      <c r="F53" s="53" t="s">
        <v>67</v>
      </c>
      <c r="G53" s="26" t="s">
        <v>68</v>
      </c>
      <c r="H53" s="26" t="s">
        <v>58</v>
      </c>
      <c r="I53" s="53" t="s">
        <v>69</v>
      </c>
      <c r="J53" s="27" t="s">
        <v>60</v>
      </c>
      <c r="K53" s="57" t="s">
        <v>70</v>
      </c>
      <c r="L53" s="28">
        <v>10</v>
      </c>
      <c r="M53" s="28">
        <v>5</v>
      </c>
      <c r="N53" s="48">
        <f t="shared" ref="N53:N54" si="39">+L53*M53</f>
        <v>50</v>
      </c>
      <c r="O53" s="28">
        <v>10</v>
      </c>
      <c r="P53" s="28">
        <v>1</v>
      </c>
      <c r="Q53" s="28">
        <v>1</v>
      </c>
      <c r="R53" s="48">
        <f t="shared" ref="R53:R54" si="40">+O53*3.5+P53*3.5+Q53*3</f>
        <v>41.5</v>
      </c>
      <c r="S53" s="28">
        <v>1</v>
      </c>
      <c r="T53" s="28">
        <v>1</v>
      </c>
      <c r="U53" s="48">
        <f t="shared" ref="U53:U54" si="41">+S53*T53</f>
        <v>1</v>
      </c>
      <c r="V53" s="29">
        <f t="shared" ref="V53:V54" si="42">+N53*0.45+R53*0.45+U53*0.1</f>
        <v>41.274999999999999</v>
      </c>
      <c r="W53" s="26" t="str">
        <f t="shared" ref="W53:W54" si="43">IF(V53&lt;=39,"NO SIGNIFICATIVO", IF(V53&lt;=46,"BAJA SIGNIFICANCIA",IF(V53&lt;=70,"MEDIA SIGNIFICANCIA","ALTA SIGNIFICANCIA")))</f>
        <v>BAJA SIGNIFICANCIA</v>
      </c>
      <c r="X53" s="30"/>
      <c r="Y53" s="27" t="s">
        <v>63</v>
      </c>
      <c r="Z53" s="27"/>
      <c r="AA53" s="27"/>
      <c r="AB53" s="26" t="s">
        <v>200</v>
      </c>
    </row>
    <row r="54" spans="1:28" ht="147.75" customHeight="1" x14ac:dyDescent="0.2">
      <c r="A54" s="109"/>
      <c r="B54" s="26" t="s">
        <v>201</v>
      </c>
      <c r="C54" s="25" t="s">
        <v>53</v>
      </c>
      <c r="D54" s="52" t="s">
        <v>199</v>
      </c>
      <c r="E54" s="27" t="s">
        <v>202</v>
      </c>
      <c r="F54" s="54" t="s">
        <v>203</v>
      </c>
      <c r="G54" s="32" t="s">
        <v>204</v>
      </c>
      <c r="H54" s="32" t="s">
        <v>112</v>
      </c>
      <c r="I54" s="54" t="s">
        <v>205</v>
      </c>
      <c r="J54" s="27" t="s">
        <v>60</v>
      </c>
      <c r="K54" s="58" t="s">
        <v>206</v>
      </c>
      <c r="L54" s="28">
        <v>10</v>
      </c>
      <c r="M54" s="28">
        <v>5</v>
      </c>
      <c r="N54" s="48">
        <f t="shared" si="39"/>
        <v>50</v>
      </c>
      <c r="O54" s="28">
        <v>10</v>
      </c>
      <c r="P54" s="28">
        <v>1</v>
      </c>
      <c r="Q54" s="28">
        <v>1</v>
      </c>
      <c r="R54" s="48">
        <f t="shared" si="40"/>
        <v>41.5</v>
      </c>
      <c r="S54" s="28">
        <v>5</v>
      </c>
      <c r="T54" s="28">
        <v>5</v>
      </c>
      <c r="U54" s="48">
        <f t="shared" si="41"/>
        <v>25</v>
      </c>
      <c r="V54" s="29">
        <f t="shared" si="42"/>
        <v>43.674999999999997</v>
      </c>
      <c r="W54" s="26" t="str">
        <f t="shared" si="43"/>
        <v>BAJA SIGNIFICANCIA</v>
      </c>
      <c r="X54" s="61" t="s">
        <v>207</v>
      </c>
      <c r="Y54" s="26" t="s">
        <v>208</v>
      </c>
      <c r="Z54" s="26"/>
      <c r="AA54" s="26"/>
      <c r="AB54" s="26" t="s">
        <v>209</v>
      </c>
    </row>
    <row r="55" spans="1:28" ht="147.75" customHeight="1" x14ac:dyDescent="0.2">
      <c r="A55" s="110"/>
      <c r="B55" s="26" t="s">
        <v>201</v>
      </c>
      <c r="C55" s="25" t="s">
        <v>100</v>
      </c>
      <c r="D55" s="52" t="s">
        <v>199</v>
      </c>
      <c r="E55" s="61" t="s">
        <v>102</v>
      </c>
      <c r="F55" s="61" t="s">
        <v>103</v>
      </c>
      <c r="G55" s="61" t="s">
        <v>192</v>
      </c>
      <c r="H55" s="61" t="s">
        <v>58</v>
      </c>
      <c r="I55" s="60" t="s">
        <v>193</v>
      </c>
      <c r="J55" s="64" t="s">
        <v>60</v>
      </c>
      <c r="K55" s="61" t="s">
        <v>106</v>
      </c>
      <c r="L55" s="65">
        <v>10</v>
      </c>
      <c r="M55" s="65">
        <v>5</v>
      </c>
      <c r="N55" s="48">
        <f>+L55*M55</f>
        <v>50</v>
      </c>
      <c r="O55" s="65">
        <v>1</v>
      </c>
      <c r="P55" s="65">
        <v>5</v>
      </c>
      <c r="Q55" s="65">
        <v>1</v>
      </c>
      <c r="R55" s="48">
        <f>+O55*3.5+P55*3.5+Q55*3</f>
        <v>24</v>
      </c>
      <c r="S55" s="65">
        <v>1</v>
      </c>
      <c r="T55" s="65">
        <v>1</v>
      </c>
      <c r="U55" s="48">
        <f>+S55*T55</f>
        <v>1</v>
      </c>
      <c r="V55" s="66">
        <f>+N55*0.45+R55*0.45+U55*0.1</f>
        <v>33.4</v>
      </c>
      <c r="W55" s="26" t="str">
        <f>IF(V55&lt;=39,"NO SIGNIFICATIVO", IF(V55&lt;=46,"BAJA SIGNIFICANCIA",IF(V55&lt;=70,"MEDIA SIGNIFICANCIA","ALTA SIGNIFICANCIA")))</f>
        <v>NO SIGNIFICATIVO</v>
      </c>
      <c r="X55" s="61" t="s">
        <v>207</v>
      </c>
      <c r="Y55" s="61" t="s">
        <v>107</v>
      </c>
      <c r="Z55" s="61"/>
      <c r="AA55" s="61"/>
      <c r="AB55" s="61" t="s">
        <v>108</v>
      </c>
    </row>
    <row r="56" spans="1:28" ht="118.5" customHeight="1" x14ac:dyDescent="0.2">
      <c r="A56" s="108" t="s">
        <v>210</v>
      </c>
      <c r="B56" s="26" t="s">
        <v>211</v>
      </c>
      <c r="C56" s="25" t="s">
        <v>53</v>
      </c>
      <c r="D56" s="52" t="s">
        <v>199</v>
      </c>
      <c r="E56" s="27" t="s">
        <v>118</v>
      </c>
      <c r="F56" s="53" t="s">
        <v>119</v>
      </c>
      <c r="G56" s="27" t="s">
        <v>111</v>
      </c>
      <c r="H56" s="27" t="s">
        <v>179</v>
      </c>
      <c r="I56" s="53" t="s">
        <v>120</v>
      </c>
      <c r="J56" s="33" t="s">
        <v>121</v>
      </c>
      <c r="K56" s="57" t="s">
        <v>114</v>
      </c>
      <c r="L56" s="28">
        <v>10</v>
      </c>
      <c r="M56" s="28">
        <v>5</v>
      </c>
      <c r="N56" s="48">
        <f t="shared" ref="N56:N61" si="44">+L56*M56</f>
        <v>50</v>
      </c>
      <c r="O56" s="28">
        <v>10</v>
      </c>
      <c r="P56" s="28">
        <v>1</v>
      </c>
      <c r="Q56" s="28">
        <v>1</v>
      </c>
      <c r="R56" s="48">
        <f t="shared" ref="R56:R61" si="45">+O56*3.5+P56*3.5+Q56*3</f>
        <v>41.5</v>
      </c>
      <c r="S56" s="28">
        <v>1</v>
      </c>
      <c r="T56" s="28">
        <v>1</v>
      </c>
      <c r="U56" s="48">
        <f t="shared" ref="U56:U61" si="46">+S56*T56</f>
        <v>1</v>
      </c>
      <c r="V56" s="29">
        <f t="shared" ref="V56:V61" si="47">+N56*0.45+R56*0.45+U56*0.1</f>
        <v>41.274999999999999</v>
      </c>
      <c r="W56" s="26" t="str">
        <f t="shared" ref="W56:W61" si="48">IF(V56&lt;=39,"NO SIGNIFICATIVO", IF(V56&lt;=46,"BAJA SIGNIFICANCIA",IF(V56&lt;=70,"MEDIA SIGNIFICANCIA","ALTA SIGNIFICANCIA")))</f>
        <v>BAJA SIGNIFICANCIA</v>
      </c>
      <c r="X56" s="30"/>
      <c r="Y56" s="30"/>
      <c r="Z56" s="27"/>
      <c r="AA56" s="27"/>
      <c r="AB56" s="26" t="s">
        <v>212</v>
      </c>
    </row>
    <row r="57" spans="1:28" ht="76.5" x14ac:dyDescent="0.2">
      <c r="A57" s="109"/>
      <c r="B57" s="26" t="s">
        <v>211</v>
      </c>
      <c r="C57" s="25" t="s">
        <v>53</v>
      </c>
      <c r="D57" s="52" t="s">
        <v>199</v>
      </c>
      <c r="E57" s="27" t="s">
        <v>66</v>
      </c>
      <c r="F57" s="53" t="s">
        <v>67</v>
      </c>
      <c r="G57" s="26" t="s">
        <v>68</v>
      </c>
      <c r="H57" s="26" t="s">
        <v>58</v>
      </c>
      <c r="I57" s="53" t="s">
        <v>69</v>
      </c>
      <c r="J57" s="27" t="s">
        <v>60</v>
      </c>
      <c r="K57" s="57" t="s">
        <v>70</v>
      </c>
      <c r="L57" s="28">
        <v>10</v>
      </c>
      <c r="M57" s="28">
        <v>5</v>
      </c>
      <c r="N57" s="48">
        <f t="shared" si="44"/>
        <v>50</v>
      </c>
      <c r="O57" s="28">
        <v>10</v>
      </c>
      <c r="P57" s="28">
        <v>1</v>
      </c>
      <c r="Q57" s="28">
        <v>1</v>
      </c>
      <c r="R57" s="48">
        <f t="shared" si="45"/>
        <v>41.5</v>
      </c>
      <c r="S57" s="28">
        <v>1</v>
      </c>
      <c r="T57" s="28">
        <v>1</v>
      </c>
      <c r="U57" s="48">
        <f t="shared" si="46"/>
        <v>1</v>
      </c>
      <c r="V57" s="29">
        <f t="shared" si="47"/>
        <v>41.274999999999999</v>
      </c>
      <c r="W57" s="26" t="str">
        <f t="shared" si="48"/>
        <v>BAJA SIGNIFICANCIA</v>
      </c>
      <c r="X57" s="30"/>
      <c r="Y57" s="27" t="s">
        <v>63</v>
      </c>
      <c r="Z57" s="27"/>
      <c r="AA57" s="27"/>
      <c r="AB57" s="26" t="s">
        <v>200</v>
      </c>
    </row>
    <row r="58" spans="1:28" ht="63.75" x14ac:dyDescent="0.2">
      <c r="A58" s="109"/>
      <c r="B58" s="26" t="s">
        <v>211</v>
      </c>
      <c r="C58" s="25" t="s">
        <v>100</v>
      </c>
      <c r="D58" s="52" t="s">
        <v>197</v>
      </c>
      <c r="E58" s="27" t="s">
        <v>109</v>
      </c>
      <c r="F58" s="53" t="s">
        <v>110</v>
      </c>
      <c r="G58" s="27" t="s">
        <v>111</v>
      </c>
      <c r="H58" s="27" t="s">
        <v>179</v>
      </c>
      <c r="I58" s="53" t="s">
        <v>112</v>
      </c>
      <c r="J58" s="33" t="s">
        <v>113</v>
      </c>
      <c r="K58" s="57" t="s">
        <v>114</v>
      </c>
      <c r="L58" s="28">
        <v>10</v>
      </c>
      <c r="M58" s="28">
        <v>5</v>
      </c>
      <c r="N58" s="48">
        <f t="shared" si="44"/>
        <v>50</v>
      </c>
      <c r="O58" s="28">
        <v>10</v>
      </c>
      <c r="P58" s="28">
        <v>5</v>
      </c>
      <c r="Q58" s="28">
        <v>5</v>
      </c>
      <c r="R58" s="48">
        <f t="shared" si="45"/>
        <v>67.5</v>
      </c>
      <c r="S58" s="28">
        <v>10</v>
      </c>
      <c r="T58" s="28">
        <v>10</v>
      </c>
      <c r="U58" s="48">
        <f t="shared" si="46"/>
        <v>100</v>
      </c>
      <c r="V58" s="29">
        <f t="shared" si="47"/>
        <v>62.875</v>
      </c>
      <c r="W58" s="26" t="str">
        <f t="shared" si="48"/>
        <v>MEDIA SIGNIFICANCIA</v>
      </c>
      <c r="X58" s="50" t="s">
        <v>115</v>
      </c>
      <c r="Y58" s="27" t="s">
        <v>116</v>
      </c>
      <c r="Z58" s="27"/>
      <c r="AA58" s="27"/>
      <c r="AB58" s="61" t="s">
        <v>117</v>
      </c>
    </row>
    <row r="59" spans="1:28" ht="63.75" x14ac:dyDescent="0.2">
      <c r="A59" s="109"/>
      <c r="B59" s="26" t="s">
        <v>213</v>
      </c>
      <c r="C59" s="25" t="s">
        <v>53</v>
      </c>
      <c r="D59" s="52" t="s">
        <v>145</v>
      </c>
      <c r="E59" s="27" t="s">
        <v>146</v>
      </c>
      <c r="F59" s="53" t="s">
        <v>147</v>
      </c>
      <c r="G59" s="27" t="s">
        <v>148</v>
      </c>
      <c r="H59" s="27" t="s">
        <v>112</v>
      </c>
      <c r="I59" s="53" t="s">
        <v>149</v>
      </c>
      <c r="J59" s="26" t="s">
        <v>150</v>
      </c>
      <c r="K59" s="57" t="s">
        <v>151</v>
      </c>
      <c r="L59" s="28">
        <v>10</v>
      </c>
      <c r="M59" s="28">
        <v>5</v>
      </c>
      <c r="N59" s="48">
        <f t="shared" si="44"/>
        <v>50</v>
      </c>
      <c r="O59" s="28">
        <v>10</v>
      </c>
      <c r="P59" s="28">
        <v>5</v>
      </c>
      <c r="Q59" s="28">
        <v>1</v>
      </c>
      <c r="R59" s="48">
        <f t="shared" si="45"/>
        <v>55.5</v>
      </c>
      <c r="S59" s="28">
        <v>1</v>
      </c>
      <c r="T59" s="28">
        <v>1</v>
      </c>
      <c r="U59" s="48">
        <f t="shared" si="46"/>
        <v>1</v>
      </c>
      <c r="V59" s="29">
        <f t="shared" si="47"/>
        <v>47.575000000000003</v>
      </c>
      <c r="W59" s="26" t="str">
        <f t="shared" si="48"/>
        <v>MEDIA SIGNIFICANCIA</v>
      </c>
      <c r="X59" s="50" t="s">
        <v>152</v>
      </c>
      <c r="Y59" s="30"/>
      <c r="Z59" s="30"/>
      <c r="AA59" s="30"/>
      <c r="AB59" s="26" t="s">
        <v>152</v>
      </c>
    </row>
    <row r="60" spans="1:28" ht="38.25" x14ac:dyDescent="0.2">
      <c r="A60" s="109"/>
      <c r="B60" s="26" t="s">
        <v>213</v>
      </c>
      <c r="C60" s="25" t="s">
        <v>53</v>
      </c>
      <c r="D60" s="52" t="s">
        <v>153</v>
      </c>
      <c r="E60" s="27" t="s">
        <v>154</v>
      </c>
      <c r="F60" s="53" t="s">
        <v>155</v>
      </c>
      <c r="G60" s="27" t="s">
        <v>156</v>
      </c>
      <c r="H60" s="27" t="s">
        <v>112</v>
      </c>
      <c r="I60" s="53" t="s">
        <v>149</v>
      </c>
      <c r="J60" s="26" t="s">
        <v>150</v>
      </c>
      <c r="K60" s="57" t="s">
        <v>157</v>
      </c>
      <c r="L60" s="28">
        <v>10</v>
      </c>
      <c r="M60" s="28">
        <v>5</v>
      </c>
      <c r="N60" s="48">
        <f t="shared" si="44"/>
        <v>50</v>
      </c>
      <c r="O60" s="28">
        <v>10</v>
      </c>
      <c r="P60" s="28">
        <v>1</v>
      </c>
      <c r="Q60" s="28">
        <v>1</v>
      </c>
      <c r="R60" s="48">
        <f t="shared" si="45"/>
        <v>41.5</v>
      </c>
      <c r="S60" s="28">
        <v>1</v>
      </c>
      <c r="T60" s="28">
        <v>1</v>
      </c>
      <c r="U60" s="48">
        <f t="shared" si="46"/>
        <v>1</v>
      </c>
      <c r="V60" s="29">
        <f t="shared" si="47"/>
        <v>41.274999999999999</v>
      </c>
      <c r="W60" s="26" t="str">
        <f t="shared" si="48"/>
        <v>BAJA SIGNIFICANCIA</v>
      </c>
      <c r="X60" s="30"/>
      <c r="Y60" s="30"/>
      <c r="Z60" s="30"/>
      <c r="AA60" s="30"/>
      <c r="AB60" s="26" t="s">
        <v>158</v>
      </c>
    </row>
    <row r="61" spans="1:28" ht="51" x14ac:dyDescent="0.2">
      <c r="A61" s="110"/>
      <c r="B61" s="26" t="s">
        <v>213</v>
      </c>
      <c r="C61" s="25" t="s">
        <v>53</v>
      </c>
      <c r="D61" s="52" t="s">
        <v>153</v>
      </c>
      <c r="E61" s="27" t="s">
        <v>159</v>
      </c>
      <c r="F61" s="53" t="s">
        <v>160</v>
      </c>
      <c r="G61" s="27" t="s">
        <v>161</v>
      </c>
      <c r="H61" s="27" t="s">
        <v>112</v>
      </c>
      <c r="I61" s="53" t="s">
        <v>162</v>
      </c>
      <c r="J61" s="26" t="s">
        <v>150</v>
      </c>
      <c r="K61" s="57" t="s">
        <v>163</v>
      </c>
      <c r="L61" s="28">
        <v>10</v>
      </c>
      <c r="M61" s="28">
        <v>5</v>
      </c>
      <c r="N61" s="48">
        <f t="shared" si="44"/>
        <v>50</v>
      </c>
      <c r="O61" s="28">
        <v>10</v>
      </c>
      <c r="P61" s="28">
        <v>1</v>
      </c>
      <c r="Q61" s="28">
        <v>5</v>
      </c>
      <c r="R61" s="48">
        <f t="shared" si="45"/>
        <v>53.5</v>
      </c>
      <c r="S61" s="28">
        <v>1</v>
      </c>
      <c r="T61" s="28">
        <v>1</v>
      </c>
      <c r="U61" s="48">
        <f t="shared" si="46"/>
        <v>1</v>
      </c>
      <c r="V61" s="29">
        <f t="shared" si="47"/>
        <v>46.675000000000004</v>
      </c>
      <c r="W61" s="26" t="str">
        <f t="shared" si="48"/>
        <v>MEDIA SIGNIFICANCIA</v>
      </c>
      <c r="X61" s="50" t="s">
        <v>164</v>
      </c>
      <c r="Y61" s="30"/>
      <c r="Z61" s="30"/>
      <c r="AA61" s="30"/>
      <c r="AB61" s="26" t="s">
        <v>194</v>
      </c>
    </row>
    <row r="62" spans="1:28" ht="55.5" customHeight="1" x14ac:dyDescent="0.2">
      <c r="A62" s="120" t="s">
        <v>214</v>
      </c>
      <c r="B62" s="107" t="s">
        <v>215</v>
      </c>
      <c r="C62" s="25" t="s">
        <v>53</v>
      </c>
      <c r="D62" s="52" t="s">
        <v>216</v>
      </c>
      <c r="E62" s="26" t="s">
        <v>217</v>
      </c>
      <c r="F62" s="54" t="s">
        <v>218</v>
      </c>
      <c r="G62" s="27" t="s">
        <v>93</v>
      </c>
      <c r="H62" s="27" t="s">
        <v>87</v>
      </c>
      <c r="I62" s="53" t="s">
        <v>88</v>
      </c>
      <c r="J62" s="27" t="s">
        <v>60</v>
      </c>
      <c r="K62" s="57" t="s">
        <v>94</v>
      </c>
      <c r="L62" s="25">
        <v>10</v>
      </c>
      <c r="M62" s="25">
        <v>5</v>
      </c>
      <c r="N62" s="49">
        <f t="shared" si="0"/>
        <v>50</v>
      </c>
      <c r="O62" s="25">
        <v>10</v>
      </c>
      <c r="P62" s="25">
        <v>1</v>
      </c>
      <c r="Q62" s="25">
        <v>1</v>
      </c>
      <c r="R62" s="49">
        <f t="shared" si="1"/>
        <v>41.5</v>
      </c>
      <c r="S62" s="25">
        <v>5</v>
      </c>
      <c r="T62" s="25">
        <v>5</v>
      </c>
      <c r="U62" s="49">
        <f t="shared" si="2"/>
        <v>25</v>
      </c>
      <c r="V62" s="34">
        <f t="shared" si="3"/>
        <v>43.674999999999997</v>
      </c>
      <c r="W62" s="26" t="str">
        <f t="shared" si="4"/>
        <v>BAJA SIGNIFICANCIA</v>
      </c>
      <c r="X62" s="30"/>
      <c r="Y62" s="50" t="s">
        <v>219</v>
      </c>
      <c r="Z62" s="27"/>
      <c r="AA62" s="27"/>
      <c r="AB62" s="26" t="s">
        <v>220</v>
      </c>
    </row>
    <row r="63" spans="1:28" ht="45" customHeight="1" x14ac:dyDescent="0.2">
      <c r="A63" s="121"/>
      <c r="B63" s="107"/>
      <c r="C63" s="25" t="s">
        <v>174</v>
      </c>
      <c r="D63" s="52" t="s">
        <v>216</v>
      </c>
      <c r="E63" s="26" t="s">
        <v>177</v>
      </c>
      <c r="F63" s="54" t="s">
        <v>221</v>
      </c>
      <c r="G63" s="27" t="s">
        <v>161</v>
      </c>
      <c r="H63" s="27" t="s">
        <v>58</v>
      </c>
      <c r="I63" s="54" t="s">
        <v>222</v>
      </c>
      <c r="J63" s="33" t="s">
        <v>121</v>
      </c>
      <c r="K63" s="57" t="s">
        <v>114</v>
      </c>
      <c r="L63" s="25">
        <v>10</v>
      </c>
      <c r="M63" s="25">
        <v>5</v>
      </c>
      <c r="N63" s="49">
        <f t="shared" si="0"/>
        <v>50</v>
      </c>
      <c r="O63" s="25">
        <v>10</v>
      </c>
      <c r="P63" s="25">
        <v>5</v>
      </c>
      <c r="Q63" s="25">
        <v>5</v>
      </c>
      <c r="R63" s="49">
        <f t="shared" si="1"/>
        <v>67.5</v>
      </c>
      <c r="S63" s="25">
        <v>1</v>
      </c>
      <c r="T63" s="25">
        <v>1</v>
      </c>
      <c r="U63" s="49">
        <f t="shared" si="2"/>
        <v>1</v>
      </c>
      <c r="V63" s="34">
        <f t="shared" si="3"/>
        <v>52.975000000000001</v>
      </c>
      <c r="W63" s="26" t="str">
        <f t="shared" si="4"/>
        <v>MEDIA SIGNIFICANCIA</v>
      </c>
      <c r="X63" s="30"/>
      <c r="Y63" s="50" t="s">
        <v>223</v>
      </c>
      <c r="Z63" s="30"/>
      <c r="AA63" s="30"/>
      <c r="AB63" s="26" t="s">
        <v>224</v>
      </c>
    </row>
    <row r="64" spans="1:28" ht="56.25" customHeight="1" x14ac:dyDescent="0.2">
      <c r="A64" s="121"/>
      <c r="B64" s="107"/>
      <c r="C64" s="25" t="s">
        <v>174</v>
      </c>
      <c r="D64" s="52" t="s">
        <v>216</v>
      </c>
      <c r="E64" s="27" t="s">
        <v>66</v>
      </c>
      <c r="F64" s="55" t="s">
        <v>225</v>
      </c>
      <c r="G64" s="26" t="s">
        <v>68</v>
      </c>
      <c r="H64" s="27" t="s">
        <v>58</v>
      </c>
      <c r="I64" s="54" t="s">
        <v>226</v>
      </c>
      <c r="J64" s="27" t="s">
        <v>60</v>
      </c>
      <c r="K64" s="58" t="s">
        <v>227</v>
      </c>
      <c r="L64" s="25">
        <v>10</v>
      </c>
      <c r="M64" s="25">
        <v>5</v>
      </c>
      <c r="N64" s="49">
        <f t="shared" si="0"/>
        <v>50</v>
      </c>
      <c r="O64" s="25">
        <v>10</v>
      </c>
      <c r="P64" s="25">
        <v>1</v>
      </c>
      <c r="Q64" s="25">
        <v>1</v>
      </c>
      <c r="R64" s="49">
        <f t="shared" si="1"/>
        <v>41.5</v>
      </c>
      <c r="S64" s="25">
        <v>1</v>
      </c>
      <c r="T64" s="25">
        <v>1</v>
      </c>
      <c r="U64" s="49">
        <f t="shared" si="2"/>
        <v>1</v>
      </c>
      <c r="V64" s="34">
        <f t="shared" si="3"/>
        <v>41.274999999999999</v>
      </c>
      <c r="W64" s="26" t="str">
        <f t="shared" si="4"/>
        <v>BAJA SIGNIFICANCIA</v>
      </c>
      <c r="X64" s="30"/>
      <c r="Y64" s="27" t="s">
        <v>63</v>
      </c>
      <c r="Z64" s="27"/>
      <c r="AA64" s="27"/>
      <c r="AB64" s="26" t="s">
        <v>200</v>
      </c>
    </row>
    <row r="65" spans="1:28" ht="56.25" customHeight="1" x14ac:dyDescent="0.2">
      <c r="A65" s="121"/>
      <c r="B65" s="107"/>
      <c r="C65" s="25" t="s">
        <v>174</v>
      </c>
      <c r="D65" s="52" t="s">
        <v>216</v>
      </c>
      <c r="E65" s="26" t="s">
        <v>79</v>
      </c>
      <c r="F65" s="54" t="s">
        <v>228</v>
      </c>
      <c r="G65" s="27" t="s">
        <v>81</v>
      </c>
      <c r="H65" s="27" t="s">
        <v>58</v>
      </c>
      <c r="I65" s="53" t="s">
        <v>82</v>
      </c>
      <c r="J65" s="71" t="s">
        <v>60</v>
      </c>
      <c r="K65" s="58" t="s">
        <v>61</v>
      </c>
      <c r="L65" s="25">
        <v>10</v>
      </c>
      <c r="M65" s="25">
        <v>5</v>
      </c>
      <c r="N65" s="49">
        <f t="shared" si="0"/>
        <v>50</v>
      </c>
      <c r="O65" s="25">
        <v>10</v>
      </c>
      <c r="P65" s="25">
        <v>5</v>
      </c>
      <c r="Q65" s="25">
        <v>5</v>
      </c>
      <c r="R65" s="49">
        <f t="shared" si="1"/>
        <v>67.5</v>
      </c>
      <c r="S65" s="25">
        <v>1</v>
      </c>
      <c r="T65" s="25">
        <v>1</v>
      </c>
      <c r="U65" s="49">
        <f t="shared" si="2"/>
        <v>1</v>
      </c>
      <c r="V65" s="34">
        <f t="shared" si="3"/>
        <v>52.975000000000001</v>
      </c>
      <c r="W65" s="26" t="str">
        <f t="shared" si="4"/>
        <v>MEDIA SIGNIFICANCIA</v>
      </c>
      <c r="X65" s="30"/>
      <c r="Y65" s="27" t="s">
        <v>63</v>
      </c>
      <c r="Z65" s="30" t="s">
        <v>64</v>
      </c>
      <c r="AA65" s="30"/>
      <c r="AB65" s="27" t="s">
        <v>229</v>
      </c>
    </row>
    <row r="66" spans="1:28" ht="56.25" customHeight="1" x14ac:dyDescent="0.2">
      <c r="A66" s="121"/>
      <c r="B66" s="107"/>
      <c r="C66" s="25" t="s">
        <v>174</v>
      </c>
      <c r="D66" s="52" t="s">
        <v>216</v>
      </c>
      <c r="E66" s="26" t="s">
        <v>230</v>
      </c>
      <c r="F66" s="54" t="s">
        <v>231</v>
      </c>
      <c r="G66" s="26" t="s">
        <v>81</v>
      </c>
      <c r="H66" s="27" t="s">
        <v>58</v>
      </c>
      <c r="I66" s="54" t="s">
        <v>232</v>
      </c>
      <c r="J66" s="71" t="s">
        <v>60</v>
      </c>
      <c r="K66" s="58" t="s">
        <v>233</v>
      </c>
      <c r="L66" s="25">
        <v>10</v>
      </c>
      <c r="M66" s="25">
        <v>5</v>
      </c>
      <c r="N66" s="49">
        <f t="shared" si="0"/>
        <v>50</v>
      </c>
      <c r="O66" s="25">
        <v>5</v>
      </c>
      <c r="P66" s="25">
        <v>5</v>
      </c>
      <c r="Q66" s="25">
        <v>5</v>
      </c>
      <c r="R66" s="49">
        <f t="shared" si="1"/>
        <v>50</v>
      </c>
      <c r="S66" s="25">
        <v>1</v>
      </c>
      <c r="T66" s="25">
        <v>1</v>
      </c>
      <c r="U66" s="49">
        <f t="shared" si="2"/>
        <v>1</v>
      </c>
      <c r="V66" s="34">
        <f t="shared" si="3"/>
        <v>45.1</v>
      </c>
      <c r="W66" s="27" t="str">
        <f t="shared" si="4"/>
        <v>BAJA SIGNIFICANCIA</v>
      </c>
      <c r="X66" s="30"/>
      <c r="Y66" s="27" t="s">
        <v>63</v>
      </c>
      <c r="Z66" s="30" t="s">
        <v>64</v>
      </c>
      <c r="AA66" s="30"/>
      <c r="AB66" s="26" t="s">
        <v>234</v>
      </c>
    </row>
    <row r="67" spans="1:28" ht="267.75" x14ac:dyDescent="0.2">
      <c r="A67" s="121"/>
      <c r="B67" s="107"/>
      <c r="C67" s="25" t="s">
        <v>174</v>
      </c>
      <c r="D67" s="52" t="s">
        <v>216</v>
      </c>
      <c r="E67" s="27" t="s">
        <v>72</v>
      </c>
      <c r="F67" s="54" t="s">
        <v>235</v>
      </c>
      <c r="G67" s="32" t="s">
        <v>74</v>
      </c>
      <c r="H67" s="32" t="s">
        <v>236</v>
      </c>
      <c r="I67" s="54" t="s">
        <v>237</v>
      </c>
      <c r="J67" s="71" t="s">
        <v>238</v>
      </c>
      <c r="K67" s="58" t="s">
        <v>239</v>
      </c>
      <c r="L67" s="25">
        <v>10</v>
      </c>
      <c r="M67" s="25">
        <v>5</v>
      </c>
      <c r="N67" s="49">
        <f t="shared" si="0"/>
        <v>50</v>
      </c>
      <c r="O67" s="25">
        <v>10</v>
      </c>
      <c r="P67" s="25">
        <v>5</v>
      </c>
      <c r="Q67" s="25">
        <v>10</v>
      </c>
      <c r="R67" s="49">
        <f t="shared" si="1"/>
        <v>82.5</v>
      </c>
      <c r="S67" s="25">
        <v>1</v>
      </c>
      <c r="T67" s="25">
        <v>1</v>
      </c>
      <c r="U67" s="49">
        <f t="shared" si="2"/>
        <v>1</v>
      </c>
      <c r="V67" s="34">
        <f t="shared" si="3"/>
        <v>59.725000000000001</v>
      </c>
      <c r="W67" s="26" t="str">
        <f t="shared" si="4"/>
        <v>MEDIA SIGNIFICANCIA</v>
      </c>
      <c r="X67" s="30"/>
      <c r="Y67" s="27" t="s">
        <v>63</v>
      </c>
      <c r="Z67" s="27" t="s">
        <v>169</v>
      </c>
      <c r="AA67" s="27"/>
      <c r="AB67" s="26" t="s">
        <v>170</v>
      </c>
    </row>
    <row r="68" spans="1:28" s="4" customFormat="1" ht="85.5" customHeight="1" x14ac:dyDescent="0.2">
      <c r="A68" s="121"/>
      <c r="B68" s="107"/>
      <c r="C68" s="25" t="s">
        <v>174</v>
      </c>
      <c r="D68" s="52" t="s">
        <v>216</v>
      </c>
      <c r="E68" s="27" t="s">
        <v>146</v>
      </c>
      <c r="F68" s="54" t="s">
        <v>240</v>
      </c>
      <c r="G68" s="26" t="s">
        <v>241</v>
      </c>
      <c r="H68" s="26" t="s">
        <v>242</v>
      </c>
      <c r="I68" s="54" t="s">
        <v>243</v>
      </c>
      <c r="J68" s="71" t="s">
        <v>244</v>
      </c>
      <c r="K68" s="58" t="s">
        <v>245</v>
      </c>
      <c r="L68" s="25">
        <v>10</v>
      </c>
      <c r="M68" s="25">
        <v>5</v>
      </c>
      <c r="N68" s="49">
        <f t="shared" si="0"/>
        <v>50</v>
      </c>
      <c r="O68" s="25">
        <v>10</v>
      </c>
      <c r="P68" s="25">
        <v>1</v>
      </c>
      <c r="Q68" s="25">
        <v>1</v>
      </c>
      <c r="R68" s="49">
        <f t="shared" si="1"/>
        <v>41.5</v>
      </c>
      <c r="S68" s="25">
        <v>1</v>
      </c>
      <c r="T68" s="25">
        <v>1</v>
      </c>
      <c r="U68" s="49">
        <f t="shared" si="2"/>
        <v>1</v>
      </c>
      <c r="V68" s="34">
        <f t="shared" si="3"/>
        <v>41.274999999999999</v>
      </c>
      <c r="W68" s="35" t="str">
        <f t="shared" si="4"/>
        <v>BAJA SIGNIFICANCIA</v>
      </c>
      <c r="X68" s="36"/>
      <c r="Y68" s="26" t="s">
        <v>246</v>
      </c>
      <c r="Z68" s="26"/>
      <c r="AA68" s="26"/>
      <c r="AB68" s="26" t="s">
        <v>247</v>
      </c>
    </row>
    <row r="69" spans="1:28" s="4" customFormat="1" ht="72.75" customHeight="1" x14ac:dyDescent="0.2">
      <c r="A69" s="121"/>
      <c r="B69" s="107"/>
      <c r="C69" s="25" t="s">
        <v>174</v>
      </c>
      <c r="D69" s="52" t="s">
        <v>216</v>
      </c>
      <c r="E69" s="26" t="s">
        <v>230</v>
      </c>
      <c r="F69" s="54" t="s">
        <v>248</v>
      </c>
      <c r="G69" s="26" t="s">
        <v>81</v>
      </c>
      <c r="H69" s="26" t="s">
        <v>236</v>
      </c>
      <c r="I69" s="54" t="s">
        <v>249</v>
      </c>
      <c r="J69" s="71" t="s">
        <v>250</v>
      </c>
      <c r="K69" s="58" t="s">
        <v>251</v>
      </c>
      <c r="L69" s="25">
        <v>10</v>
      </c>
      <c r="M69" s="25">
        <v>5</v>
      </c>
      <c r="N69" s="49">
        <f t="shared" si="0"/>
        <v>50</v>
      </c>
      <c r="O69" s="25">
        <v>5</v>
      </c>
      <c r="P69" s="25">
        <v>10</v>
      </c>
      <c r="Q69" s="25">
        <v>5</v>
      </c>
      <c r="R69" s="49">
        <f t="shared" si="1"/>
        <v>67.5</v>
      </c>
      <c r="S69" s="25">
        <v>1</v>
      </c>
      <c r="T69" s="25">
        <v>1</v>
      </c>
      <c r="U69" s="49">
        <f t="shared" si="2"/>
        <v>1</v>
      </c>
      <c r="V69" s="34">
        <f t="shared" si="3"/>
        <v>52.975000000000001</v>
      </c>
      <c r="W69" s="35" t="str">
        <f t="shared" si="4"/>
        <v>MEDIA SIGNIFICANCIA</v>
      </c>
      <c r="X69" s="36"/>
      <c r="Y69" s="27" t="s">
        <v>63</v>
      </c>
      <c r="Z69" s="27" t="s">
        <v>169</v>
      </c>
      <c r="AA69" s="26"/>
      <c r="AB69" s="26" t="s">
        <v>252</v>
      </c>
    </row>
    <row r="70" spans="1:28" ht="105.75" customHeight="1" x14ac:dyDescent="0.2">
      <c r="A70" s="121"/>
      <c r="B70" s="107"/>
      <c r="C70" s="25" t="s">
        <v>100</v>
      </c>
      <c r="D70" s="52" t="s">
        <v>216</v>
      </c>
      <c r="E70" s="61" t="s">
        <v>102</v>
      </c>
      <c r="F70" s="54" t="s">
        <v>253</v>
      </c>
      <c r="G70" s="26" t="s">
        <v>74</v>
      </c>
      <c r="H70" s="26" t="s">
        <v>236</v>
      </c>
      <c r="I70" s="54" t="s">
        <v>254</v>
      </c>
      <c r="J70" s="26" t="s">
        <v>255</v>
      </c>
      <c r="K70" s="58" t="s">
        <v>256</v>
      </c>
      <c r="L70" s="25">
        <v>10</v>
      </c>
      <c r="M70" s="25">
        <v>5</v>
      </c>
      <c r="N70" s="49">
        <f t="shared" si="0"/>
        <v>50</v>
      </c>
      <c r="O70" s="25">
        <v>1</v>
      </c>
      <c r="P70" s="25">
        <v>5</v>
      </c>
      <c r="Q70" s="25">
        <v>5</v>
      </c>
      <c r="R70" s="49">
        <f t="shared" si="1"/>
        <v>36</v>
      </c>
      <c r="S70" s="25">
        <v>1</v>
      </c>
      <c r="T70" s="25">
        <v>1</v>
      </c>
      <c r="U70" s="49">
        <f t="shared" si="2"/>
        <v>1</v>
      </c>
      <c r="V70" s="34">
        <f t="shared" si="3"/>
        <v>38.800000000000004</v>
      </c>
      <c r="W70" s="26" t="str">
        <f t="shared" si="4"/>
        <v>NO SIGNIFICATIVO</v>
      </c>
      <c r="X70" s="36"/>
      <c r="Y70" s="61" t="s">
        <v>107</v>
      </c>
      <c r="Z70" s="61"/>
      <c r="AA70" s="61"/>
      <c r="AB70" s="61" t="s">
        <v>143</v>
      </c>
    </row>
    <row r="71" spans="1:28" ht="45" customHeight="1" x14ac:dyDescent="0.2">
      <c r="A71" s="121"/>
      <c r="B71" s="98" t="s">
        <v>257</v>
      </c>
      <c r="C71" s="25" t="s">
        <v>174</v>
      </c>
      <c r="D71" s="52" t="s">
        <v>258</v>
      </c>
      <c r="E71" s="27" t="s">
        <v>259</v>
      </c>
      <c r="F71" s="53" t="s">
        <v>260</v>
      </c>
      <c r="G71" s="27" t="s">
        <v>161</v>
      </c>
      <c r="H71" s="27" t="s">
        <v>242</v>
      </c>
      <c r="I71" s="53" t="s">
        <v>261</v>
      </c>
      <c r="J71" s="26" t="s">
        <v>262</v>
      </c>
      <c r="K71" s="57" t="s">
        <v>114</v>
      </c>
      <c r="L71" s="28">
        <v>10</v>
      </c>
      <c r="M71" s="28">
        <v>5</v>
      </c>
      <c r="N71" s="48">
        <f t="shared" si="0"/>
        <v>50</v>
      </c>
      <c r="O71" s="28">
        <v>5</v>
      </c>
      <c r="P71" s="28">
        <v>5</v>
      </c>
      <c r="Q71" s="28">
        <v>5</v>
      </c>
      <c r="R71" s="48">
        <f t="shared" si="1"/>
        <v>50</v>
      </c>
      <c r="S71" s="28">
        <v>1</v>
      </c>
      <c r="T71" s="28">
        <v>1</v>
      </c>
      <c r="U71" s="48">
        <v>1</v>
      </c>
      <c r="V71" s="29">
        <f t="shared" si="3"/>
        <v>45.1</v>
      </c>
      <c r="W71" s="27" t="str">
        <f t="shared" si="4"/>
        <v>BAJA SIGNIFICANCIA</v>
      </c>
      <c r="X71" s="36"/>
      <c r="Y71" s="36"/>
      <c r="Z71" s="26"/>
      <c r="AA71" s="26"/>
      <c r="AB71" s="26" t="s">
        <v>181</v>
      </c>
    </row>
    <row r="72" spans="1:28" ht="45" customHeight="1" x14ac:dyDescent="0.2">
      <c r="A72" s="121"/>
      <c r="B72" s="99"/>
      <c r="C72" s="25" t="s">
        <v>174</v>
      </c>
      <c r="D72" s="52" t="s">
        <v>258</v>
      </c>
      <c r="E72" s="26" t="s">
        <v>263</v>
      </c>
      <c r="F72" s="54" t="s">
        <v>264</v>
      </c>
      <c r="G72" s="27" t="s">
        <v>161</v>
      </c>
      <c r="H72" s="27" t="s">
        <v>242</v>
      </c>
      <c r="I72" s="54" t="s">
        <v>265</v>
      </c>
      <c r="J72" s="26" t="s">
        <v>255</v>
      </c>
      <c r="K72" s="58" t="s">
        <v>266</v>
      </c>
      <c r="L72" s="28">
        <v>1</v>
      </c>
      <c r="M72" s="28">
        <v>1</v>
      </c>
      <c r="N72" s="48">
        <f t="shared" si="0"/>
        <v>1</v>
      </c>
      <c r="O72" s="28">
        <v>10</v>
      </c>
      <c r="P72" s="28">
        <v>5</v>
      </c>
      <c r="Q72" s="28">
        <v>5</v>
      </c>
      <c r="R72" s="48">
        <f t="shared" si="1"/>
        <v>67.5</v>
      </c>
      <c r="S72" s="28">
        <v>1</v>
      </c>
      <c r="T72" s="28">
        <v>1</v>
      </c>
      <c r="U72" s="48">
        <f t="shared" si="2"/>
        <v>1</v>
      </c>
      <c r="V72" s="29">
        <f t="shared" si="3"/>
        <v>30.925000000000001</v>
      </c>
      <c r="W72" s="26" t="str">
        <f t="shared" si="4"/>
        <v>NO SIGNIFICATIVO</v>
      </c>
      <c r="X72" s="36"/>
      <c r="Y72" s="36"/>
      <c r="Z72" s="36"/>
      <c r="AA72" s="36"/>
      <c r="AB72" s="26" t="s">
        <v>267</v>
      </c>
    </row>
    <row r="73" spans="1:28" ht="45" customHeight="1" x14ac:dyDescent="0.2">
      <c r="A73" s="121"/>
      <c r="B73" s="99"/>
      <c r="C73" s="25" t="s">
        <v>174</v>
      </c>
      <c r="D73" s="52" t="s">
        <v>258</v>
      </c>
      <c r="E73" s="27" t="s">
        <v>66</v>
      </c>
      <c r="F73" s="53" t="s">
        <v>67</v>
      </c>
      <c r="G73" s="26" t="s">
        <v>68</v>
      </c>
      <c r="H73" s="26" t="s">
        <v>236</v>
      </c>
      <c r="I73" s="53" t="s">
        <v>69</v>
      </c>
      <c r="J73" s="27" t="s">
        <v>60</v>
      </c>
      <c r="K73" s="57" t="s">
        <v>268</v>
      </c>
      <c r="L73" s="28">
        <v>10</v>
      </c>
      <c r="M73" s="28">
        <v>5</v>
      </c>
      <c r="N73" s="48">
        <f t="shared" si="0"/>
        <v>50</v>
      </c>
      <c r="O73" s="28">
        <v>10</v>
      </c>
      <c r="P73" s="28">
        <v>1</v>
      </c>
      <c r="Q73" s="28">
        <v>1</v>
      </c>
      <c r="R73" s="48">
        <f t="shared" si="1"/>
        <v>41.5</v>
      </c>
      <c r="S73" s="28">
        <v>1</v>
      </c>
      <c r="T73" s="28">
        <v>1</v>
      </c>
      <c r="U73" s="48">
        <f t="shared" si="2"/>
        <v>1</v>
      </c>
      <c r="V73" s="29">
        <f t="shared" si="3"/>
        <v>41.274999999999999</v>
      </c>
      <c r="W73" s="26" t="str">
        <f t="shared" si="4"/>
        <v>BAJA SIGNIFICANCIA</v>
      </c>
      <c r="X73" s="36"/>
      <c r="Y73" s="27" t="s">
        <v>63</v>
      </c>
      <c r="Z73" s="27"/>
      <c r="AA73" s="27"/>
      <c r="AB73" s="26" t="s">
        <v>200</v>
      </c>
    </row>
    <row r="74" spans="1:28" ht="51" customHeight="1" x14ac:dyDescent="0.2">
      <c r="A74" s="121"/>
      <c r="B74" s="99"/>
      <c r="C74" s="25" t="s">
        <v>174</v>
      </c>
      <c r="D74" s="52" t="s">
        <v>258</v>
      </c>
      <c r="E74" s="26" t="s">
        <v>79</v>
      </c>
      <c r="F74" s="54" t="s">
        <v>269</v>
      </c>
      <c r="G74" s="27" t="s">
        <v>81</v>
      </c>
      <c r="H74" s="26" t="s">
        <v>236</v>
      </c>
      <c r="I74" s="53" t="s">
        <v>82</v>
      </c>
      <c r="J74" s="71" t="s">
        <v>60</v>
      </c>
      <c r="K74" s="58" t="s">
        <v>61</v>
      </c>
      <c r="L74" s="28">
        <v>10</v>
      </c>
      <c r="M74" s="28">
        <v>5</v>
      </c>
      <c r="N74" s="48">
        <f t="shared" si="0"/>
        <v>50</v>
      </c>
      <c r="O74" s="28">
        <v>5</v>
      </c>
      <c r="P74" s="28">
        <v>5</v>
      </c>
      <c r="Q74" s="28">
        <v>1</v>
      </c>
      <c r="R74" s="48">
        <f t="shared" si="1"/>
        <v>38</v>
      </c>
      <c r="S74" s="28">
        <v>1</v>
      </c>
      <c r="T74" s="28">
        <v>1</v>
      </c>
      <c r="U74" s="48">
        <f t="shared" si="2"/>
        <v>1</v>
      </c>
      <c r="V74" s="29">
        <f t="shared" si="3"/>
        <v>39.700000000000003</v>
      </c>
      <c r="W74" s="26" t="str">
        <f t="shared" si="4"/>
        <v>BAJA SIGNIFICANCIA</v>
      </c>
      <c r="X74" s="36"/>
      <c r="Y74" s="27" t="s">
        <v>63</v>
      </c>
      <c r="Z74" s="36" t="s">
        <v>64</v>
      </c>
      <c r="AA74" s="36"/>
      <c r="AB74" s="69" t="s">
        <v>270</v>
      </c>
    </row>
    <row r="75" spans="1:28" ht="174" customHeight="1" x14ac:dyDescent="0.2">
      <c r="A75" s="121"/>
      <c r="B75" s="99"/>
      <c r="C75" s="25" t="s">
        <v>174</v>
      </c>
      <c r="D75" s="52" t="s">
        <v>258</v>
      </c>
      <c r="E75" s="27" t="s">
        <v>72</v>
      </c>
      <c r="F75" s="53" t="s">
        <v>271</v>
      </c>
      <c r="G75" s="32" t="s">
        <v>74</v>
      </c>
      <c r="H75" s="32" t="s">
        <v>236</v>
      </c>
      <c r="I75" s="53" t="s">
        <v>272</v>
      </c>
      <c r="J75" s="27" t="s">
        <v>60</v>
      </c>
      <c r="K75" s="57" t="s">
        <v>273</v>
      </c>
      <c r="L75" s="28">
        <v>10</v>
      </c>
      <c r="M75" s="28">
        <v>5</v>
      </c>
      <c r="N75" s="48">
        <f t="shared" si="0"/>
        <v>50</v>
      </c>
      <c r="O75" s="28">
        <v>10</v>
      </c>
      <c r="P75" s="28">
        <v>1</v>
      </c>
      <c r="Q75" s="28">
        <v>10</v>
      </c>
      <c r="R75" s="48">
        <f t="shared" si="1"/>
        <v>68.5</v>
      </c>
      <c r="S75" s="28">
        <v>1</v>
      </c>
      <c r="T75" s="28">
        <v>1</v>
      </c>
      <c r="U75" s="48">
        <f t="shared" si="2"/>
        <v>1</v>
      </c>
      <c r="V75" s="29">
        <f t="shared" si="3"/>
        <v>53.425000000000004</v>
      </c>
      <c r="W75" s="26" t="str">
        <f t="shared" si="4"/>
        <v>MEDIA SIGNIFICANCIA</v>
      </c>
      <c r="X75" s="36"/>
      <c r="Y75" s="27" t="s">
        <v>63</v>
      </c>
      <c r="Z75" s="27" t="s">
        <v>169</v>
      </c>
      <c r="AA75" s="27"/>
      <c r="AB75" s="26" t="s">
        <v>170</v>
      </c>
    </row>
    <row r="76" spans="1:28" s="4" customFormat="1" ht="98.25" customHeight="1" x14ac:dyDescent="0.2">
      <c r="A76" s="121"/>
      <c r="B76" s="99"/>
      <c r="C76" s="25" t="s">
        <v>274</v>
      </c>
      <c r="D76" s="52" t="s">
        <v>258</v>
      </c>
      <c r="E76" s="26" t="s">
        <v>275</v>
      </c>
      <c r="F76" s="54" t="s">
        <v>276</v>
      </c>
      <c r="G76" s="27" t="s">
        <v>156</v>
      </c>
      <c r="H76" s="27" t="s">
        <v>242</v>
      </c>
      <c r="I76" s="54" t="s">
        <v>277</v>
      </c>
      <c r="J76" s="32" t="s">
        <v>278</v>
      </c>
      <c r="K76" s="58" t="s">
        <v>279</v>
      </c>
      <c r="L76" s="25">
        <v>10</v>
      </c>
      <c r="M76" s="25">
        <v>5</v>
      </c>
      <c r="N76" s="49">
        <f>+L76*M76</f>
        <v>50</v>
      </c>
      <c r="O76" s="25">
        <v>5</v>
      </c>
      <c r="P76" s="25">
        <v>5</v>
      </c>
      <c r="Q76" s="25">
        <v>5</v>
      </c>
      <c r="R76" s="49">
        <f t="shared" si="1"/>
        <v>50</v>
      </c>
      <c r="S76" s="25">
        <v>1</v>
      </c>
      <c r="T76" s="25">
        <v>1</v>
      </c>
      <c r="U76" s="49">
        <f t="shared" si="2"/>
        <v>1</v>
      </c>
      <c r="V76" s="34">
        <f t="shared" si="3"/>
        <v>45.1</v>
      </c>
      <c r="W76" s="35" t="str">
        <f t="shared" si="4"/>
        <v>BAJA SIGNIFICANCIA</v>
      </c>
      <c r="X76" s="36"/>
      <c r="Y76" s="26" t="s">
        <v>280</v>
      </c>
      <c r="Z76" s="26"/>
      <c r="AA76" s="26"/>
      <c r="AB76" s="26" t="s">
        <v>281</v>
      </c>
    </row>
    <row r="77" spans="1:28" ht="45" customHeight="1" x14ac:dyDescent="0.2">
      <c r="A77" s="121"/>
      <c r="B77" s="99"/>
      <c r="C77" s="25" t="s">
        <v>100</v>
      </c>
      <c r="D77" s="52" t="s">
        <v>258</v>
      </c>
      <c r="E77" s="27" t="s">
        <v>109</v>
      </c>
      <c r="F77" s="53" t="s">
        <v>282</v>
      </c>
      <c r="G77" s="27" t="s">
        <v>156</v>
      </c>
      <c r="H77" s="27" t="s">
        <v>242</v>
      </c>
      <c r="I77" s="54" t="s">
        <v>283</v>
      </c>
      <c r="J77" s="33" t="s">
        <v>284</v>
      </c>
      <c r="K77" s="57" t="s">
        <v>285</v>
      </c>
      <c r="L77" s="28">
        <v>10</v>
      </c>
      <c r="M77" s="28">
        <v>5</v>
      </c>
      <c r="N77" s="48">
        <f t="shared" si="0"/>
        <v>50</v>
      </c>
      <c r="O77" s="28">
        <v>10</v>
      </c>
      <c r="P77" s="28">
        <v>1</v>
      </c>
      <c r="Q77" s="28">
        <v>1</v>
      </c>
      <c r="R77" s="48">
        <f t="shared" si="1"/>
        <v>41.5</v>
      </c>
      <c r="S77" s="28">
        <v>1</v>
      </c>
      <c r="T77" s="28">
        <v>1</v>
      </c>
      <c r="U77" s="48">
        <f t="shared" si="2"/>
        <v>1</v>
      </c>
      <c r="V77" s="29">
        <f t="shared" ref="V77:V100" si="49">+N77*0.45+R77*0.45+U77*0.1</f>
        <v>41.274999999999999</v>
      </c>
      <c r="W77" s="26" t="str">
        <f>IF(V77&lt;=39,"NO SIGNIFICATIVO", IF(V77&lt;=46,"BAJA SIGNIFICANCIA",IF(V77&lt;=70,"MEDIA SIGNIFICANCIA","ALTA SIGNIFICANCIA")))</f>
        <v>BAJA SIGNIFICANCIA</v>
      </c>
      <c r="X77" s="30"/>
      <c r="Y77" s="27" t="s">
        <v>116</v>
      </c>
      <c r="Z77" s="27"/>
      <c r="AA77" s="27"/>
      <c r="AB77" s="61" t="s">
        <v>117</v>
      </c>
    </row>
    <row r="78" spans="1:28" ht="45" customHeight="1" x14ac:dyDescent="0.2">
      <c r="A78" s="121"/>
      <c r="B78" s="99"/>
      <c r="C78" s="25" t="s">
        <v>174</v>
      </c>
      <c r="D78" s="52" t="s">
        <v>216</v>
      </c>
      <c r="E78" s="27" t="s">
        <v>286</v>
      </c>
      <c r="F78" s="53" t="s">
        <v>287</v>
      </c>
      <c r="G78" s="27" t="s">
        <v>288</v>
      </c>
      <c r="H78" s="27" t="s">
        <v>242</v>
      </c>
      <c r="I78" s="53" t="s">
        <v>289</v>
      </c>
      <c r="J78" s="33" t="s">
        <v>290</v>
      </c>
      <c r="K78" s="57" t="s">
        <v>291</v>
      </c>
      <c r="L78" s="28">
        <v>10</v>
      </c>
      <c r="M78" s="28">
        <v>5</v>
      </c>
      <c r="N78" s="48">
        <f>+L78*M78</f>
        <v>50</v>
      </c>
      <c r="O78" s="28">
        <v>10</v>
      </c>
      <c r="P78" s="28">
        <v>1</v>
      </c>
      <c r="Q78" s="28">
        <v>1</v>
      </c>
      <c r="R78" s="48">
        <f>+O78*3.5+P78*3.5+Q78*3</f>
        <v>41.5</v>
      </c>
      <c r="S78" s="28">
        <v>1</v>
      </c>
      <c r="T78" s="28">
        <v>1</v>
      </c>
      <c r="U78" s="48">
        <v>1</v>
      </c>
      <c r="V78" s="29">
        <f>+N78*0.45+R78*0.45+U78*0.1</f>
        <v>41.274999999999999</v>
      </c>
      <c r="W78" s="27" t="str">
        <f t="shared" ref="W78:W86" si="50">IF(V78&lt;=39,"NO SIGNIFICATIVO", IF(V78&lt;=46,"BAJA SIGNIFICANCIA",IF(V78&lt;=70,"MEDIA SIGNIFICANCIA","ALTA SIGNIFICANCIA")))</f>
        <v>BAJA SIGNIFICANCIA</v>
      </c>
      <c r="X78" s="30"/>
      <c r="Y78" s="27" t="s">
        <v>292</v>
      </c>
      <c r="Z78" s="27"/>
      <c r="AA78" s="27"/>
      <c r="AB78" s="26" t="s">
        <v>293</v>
      </c>
    </row>
    <row r="79" spans="1:28" ht="45" customHeight="1" x14ac:dyDescent="0.2">
      <c r="A79" s="121"/>
      <c r="B79" s="99"/>
      <c r="C79" s="25" t="s">
        <v>174</v>
      </c>
      <c r="D79" s="52" t="s">
        <v>216</v>
      </c>
      <c r="E79" s="27" t="s">
        <v>294</v>
      </c>
      <c r="F79" s="53" t="s">
        <v>295</v>
      </c>
      <c r="G79" s="27" t="s">
        <v>296</v>
      </c>
      <c r="H79" s="27" t="s">
        <v>242</v>
      </c>
      <c r="I79" s="53" t="s">
        <v>297</v>
      </c>
      <c r="J79" s="33" t="s">
        <v>298</v>
      </c>
      <c r="K79" s="57" t="s">
        <v>296</v>
      </c>
      <c r="L79" s="28">
        <v>10</v>
      </c>
      <c r="M79" s="28">
        <v>5</v>
      </c>
      <c r="N79" s="48">
        <f>+L79*M79</f>
        <v>50</v>
      </c>
      <c r="O79" s="28">
        <v>10</v>
      </c>
      <c r="P79" s="28">
        <v>1</v>
      </c>
      <c r="Q79" s="28">
        <v>1</v>
      </c>
      <c r="R79" s="48">
        <f>+O79*3.5+P79*3.5+Q79*3</f>
        <v>41.5</v>
      </c>
      <c r="S79" s="28">
        <v>1</v>
      </c>
      <c r="T79" s="28">
        <v>1</v>
      </c>
      <c r="U79" s="48">
        <f>+S79*T79</f>
        <v>1</v>
      </c>
      <c r="V79" s="29">
        <f>+N79*0.45+R79*0.45+U79*0.1</f>
        <v>41.274999999999999</v>
      </c>
      <c r="W79" s="27" t="str">
        <f t="shared" si="50"/>
        <v>BAJA SIGNIFICANCIA</v>
      </c>
      <c r="X79" s="30"/>
      <c r="Y79" s="30"/>
      <c r="Z79" s="30"/>
      <c r="AA79" s="30"/>
      <c r="AB79" s="26" t="s">
        <v>299</v>
      </c>
    </row>
    <row r="80" spans="1:28" s="4" customFormat="1" ht="94.5" customHeight="1" x14ac:dyDescent="0.2">
      <c r="A80" s="121"/>
      <c r="B80" s="100"/>
      <c r="C80" s="25" t="s">
        <v>174</v>
      </c>
      <c r="D80" s="52" t="s">
        <v>216</v>
      </c>
      <c r="E80" s="26" t="s">
        <v>300</v>
      </c>
      <c r="F80" s="54" t="s">
        <v>301</v>
      </c>
      <c r="G80" s="27" t="s">
        <v>156</v>
      </c>
      <c r="H80" s="27" t="s">
        <v>242</v>
      </c>
      <c r="I80" s="54" t="s">
        <v>302</v>
      </c>
      <c r="J80" s="71" t="s">
        <v>303</v>
      </c>
      <c r="K80" s="58" t="s">
        <v>304</v>
      </c>
      <c r="L80" s="25">
        <v>10</v>
      </c>
      <c r="M80" s="25">
        <v>5</v>
      </c>
      <c r="N80" s="49">
        <f>+L80*M80</f>
        <v>50</v>
      </c>
      <c r="O80" s="25">
        <v>10</v>
      </c>
      <c r="P80" s="25">
        <v>1</v>
      </c>
      <c r="Q80" s="25">
        <v>1</v>
      </c>
      <c r="R80" s="49">
        <f>+O80*3.5+P80*3.5+Q80*3</f>
        <v>41.5</v>
      </c>
      <c r="S80" s="25">
        <v>1</v>
      </c>
      <c r="T80" s="25">
        <v>1</v>
      </c>
      <c r="U80" s="49">
        <f>+S80*T80</f>
        <v>1</v>
      </c>
      <c r="V80" s="34">
        <f t="shared" si="49"/>
        <v>41.274999999999999</v>
      </c>
      <c r="W80" s="35" t="str">
        <f t="shared" si="50"/>
        <v>BAJA SIGNIFICANCIA</v>
      </c>
      <c r="X80" s="36"/>
      <c r="Y80" s="26" t="s">
        <v>305</v>
      </c>
      <c r="Z80" s="26"/>
      <c r="AA80" s="26"/>
      <c r="AB80" s="26" t="s">
        <v>306</v>
      </c>
    </row>
    <row r="81" spans="1:28" s="4" customFormat="1" ht="63.75" x14ac:dyDescent="0.2">
      <c r="A81" s="121"/>
      <c r="B81" s="98" t="s">
        <v>213</v>
      </c>
      <c r="C81" s="25" t="s">
        <v>53</v>
      </c>
      <c r="D81" s="52" t="s">
        <v>145</v>
      </c>
      <c r="E81" s="27" t="s">
        <v>146</v>
      </c>
      <c r="F81" s="53" t="s">
        <v>147</v>
      </c>
      <c r="G81" s="27" t="s">
        <v>148</v>
      </c>
      <c r="H81" s="27" t="s">
        <v>112</v>
      </c>
      <c r="I81" s="53" t="s">
        <v>149</v>
      </c>
      <c r="J81" s="26" t="s">
        <v>150</v>
      </c>
      <c r="K81" s="57" t="s">
        <v>151</v>
      </c>
      <c r="L81" s="28">
        <v>10</v>
      </c>
      <c r="M81" s="28">
        <v>5</v>
      </c>
      <c r="N81" s="48">
        <f t="shared" ref="N81:N83" si="51">+L81*M81</f>
        <v>50</v>
      </c>
      <c r="O81" s="28">
        <v>10</v>
      </c>
      <c r="P81" s="28">
        <v>5</v>
      </c>
      <c r="Q81" s="28">
        <v>1</v>
      </c>
      <c r="R81" s="48">
        <f t="shared" ref="R81:R83" si="52">+O81*3.5+P81*3.5+Q81*3</f>
        <v>55.5</v>
      </c>
      <c r="S81" s="28">
        <v>1</v>
      </c>
      <c r="T81" s="28">
        <v>1</v>
      </c>
      <c r="U81" s="48">
        <f t="shared" ref="U81:U83" si="53">+S81*T81</f>
        <v>1</v>
      </c>
      <c r="V81" s="29">
        <f t="shared" si="49"/>
        <v>47.575000000000003</v>
      </c>
      <c r="W81" s="26" t="str">
        <f t="shared" si="50"/>
        <v>MEDIA SIGNIFICANCIA</v>
      </c>
      <c r="X81" s="50" t="s">
        <v>152</v>
      </c>
      <c r="Y81" s="30"/>
      <c r="Z81" s="30"/>
      <c r="AA81" s="30"/>
      <c r="AB81" s="26" t="s">
        <v>152</v>
      </c>
    </row>
    <row r="82" spans="1:28" s="4" customFormat="1" ht="51" x14ac:dyDescent="0.2">
      <c r="A82" s="121"/>
      <c r="B82" s="99"/>
      <c r="C82" s="25" t="s">
        <v>53</v>
      </c>
      <c r="D82" s="52" t="s">
        <v>153</v>
      </c>
      <c r="E82" s="27" t="s">
        <v>154</v>
      </c>
      <c r="F82" s="53" t="s">
        <v>155</v>
      </c>
      <c r="G82" s="27" t="s">
        <v>156</v>
      </c>
      <c r="H82" s="27" t="s">
        <v>179</v>
      </c>
      <c r="I82" s="53" t="s">
        <v>149</v>
      </c>
      <c r="J82" s="26" t="s">
        <v>150</v>
      </c>
      <c r="K82" s="57" t="s">
        <v>157</v>
      </c>
      <c r="L82" s="28">
        <v>10</v>
      </c>
      <c r="M82" s="28">
        <v>5</v>
      </c>
      <c r="N82" s="48">
        <f t="shared" si="51"/>
        <v>50</v>
      </c>
      <c r="O82" s="28">
        <v>10</v>
      </c>
      <c r="P82" s="28">
        <v>1</v>
      </c>
      <c r="Q82" s="28">
        <v>1</v>
      </c>
      <c r="R82" s="48">
        <f t="shared" si="52"/>
        <v>41.5</v>
      </c>
      <c r="S82" s="28">
        <v>1</v>
      </c>
      <c r="T82" s="28">
        <v>1</v>
      </c>
      <c r="U82" s="48">
        <f t="shared" si="53"/>
        <v>1</v>
      </c>
      <c r="V82" s="29">
        <f t="shared" si="49"/>
        <v>41.274999999999999</v>
      </c>
      <c r="W82" s="26" t="str">
        <f t="shared" si="50"/>
        <v>BAJA SIGNIFICANCIA</v>
      </c>
      <c r="X82" s="50" t="s">
        <v>164</v>
      </c>
      <c r="Y82" s="30"/>
      <c r="Z82" s="30"/>
      <c r="AA82" s="30"/>
      <c r="AB82" s="26" t="s">
        <v>158</v>
      </c>
    </row>
    <row r="83" spans="1:28" s="4" customFormat="1" ht="51" x14ac:dyDescent="0.2">
      <c r="A83" s="121"/>
      <c r="B83" s="100"/>
      <c r="C83" s="25" t="s">
        <v>53</v>
      </c>
      <c r="D83" s="52" t="s">
        <v>153</v>
      </c>
      <c r="E83" s="27" t="s">
        <v>159</v>
      </c>
      <c r="F83" s="53" t="s">
        <v>160</v>
      </c>
      <c r="G83" s="27" t="s">
        <v>161</v>
      </c>
      <c r="H83" s="27" t="s">
        <v>105</v>
      </c>
      <c r="I83" s="53" t="s">
        <v>162</v>
      </c>
      <c r="J83" s="26" t="s">
        <v>150</v>
      </c>
      <c r="K83" s="57" t="s">
        <v>163</v>
      </c>
      <c r="L83" s="28">
        <v>10</v>
      </c>
      <c r="M83" s="28">
        <v>5</v>
      </c>
      <c r="N83" s="48">
        <f t="shared" si="51"/>
        <v>50</v>
      </c>
      <c r="O83" s="28">
        <v>10</v>
      </c>
      <c r="P83" s="28">
        <v>1</v>
      </c>
      <c r="Q83" s="28">
        <v>5</v>
      </c>
      <c r="R83" s="48">
        <f t="shared" si="52"/>
        <v>53.5</v>
      </c>
      <c r="S83" s="28">
        <v>1</v>
      </c>
      <c r="T83" s="28">
        <v>1</v>
      </c>
      <c r="U83" s="48">
        <f t="shared" si="53"/>
        <v>1</v>
      </c>
      <c r="V83" s="29">
        <f t="shared" si="49"/>
        <v>46.675000000000004</v>
      </c>
      <c r="W83" s="26" t="str">
        <f t="shared" si="50"/>
        <v>MEDIA SIGNIFICANCIA</v>
      </c>
      <c r="X83" s="50" t="s">
        <v>164</v>
      </c>
      <c r="Y83" s="30"/>
      <c r="Z83" s="30"/>
      <c r="AA83" s="30"/>
      <c r="AB83" s="26" t="s">
        <v>194</v>
      </c>
    </row>
    <row r="84" spans="1:28" ht="74.45" customHeight="1" x14ac:dyDescent="0.2">
      <c r="A84" s="121"/>
      <c r="B84" s="107" t="s">
        <v>307</v>
      </c>
      <c r="C84" s="25" t="s">
        <v>174</v>
      </c>
      <c r="D84" s="52" t="s">
        <v>308</v>
      </c>
      <c r="E84" s="27" t="s">
        <v>177</v>
      </c>
      <c r="F84" s="53" t="s">
        <v>309</v>
      </c>
      <c r="G84" s="27" t="s">
        <v>161</v>
      </c>
      <c r="H84" s="27" t="s">
        <v>242</v>
      </c>
      <c r="I84" s="54" t="s">
        <v>310</v>
      </c>
      <c r="J84" s="26" t="s">
        <v>262</v>
      </c>
      <c r="K84" s="57" t="s">
        <v>311</v>
      </c>
      <c r="L84" s="28">
        <v>10</v>
      </c>
      <c r="M84" s="28">
        <v>5</v>
      </c>
      <c r="N84" s="48">
        <f>+L84*M84</f>
        <v>50</v>
      </c>
      <c r="O84" s="28">
        <v>10</v>
      </c>
      <c r="P84" s="28">
        <v>5</v>
      </c>
      <c r="Q84" s="28">
        <v>5</v>
      </c>
      <c r="R84" s="48">
        <f>+O84*3.5+P84*3.5+Q84*3</f>
        <v>67.5</v>
      </c>
      <c r="S84" s="28">
        <v>1</v>
      </c>
      <c r="T84" s="28">
        <v>1</v>
      </c>
      <c r="U84" s="48">
        <f>+S84*T84</f>
        <v>1</v>
      </c>
      <c r="V84" s="29">
        <f>+N84*0.45+R84*0.45+U84*0.1</f>
        <v>52.975000000000001</v>
      </c>
      <c r="W84" s="26" t="str">
        <f t="shared" si="50"/>
        <v>MEDIA SIGNIFICANCIA</v>
      </c>
      <c r="X84" s="30"/>
      <c r="Y84" s="50" t="s">
        <v>223</v>
      </c>
      <c r="Z84" s="27"/>
      <c r="AA84" s="27"/>
      <c r="AB84" s="26" t="s">
        <v>312</v>
      </c>
    </row>
    <row r="85" spans="1:28" ht="58.5" customHeight="1" x14ac:dyDescent="0.2">
      <c r="A85" s="121"/>
      <c r="B85" s="107"/>
      <c r="C85" s="25" t="s">
        <v>174</v>
      </c>
      <c r="D85" s="52" t="s">
        <v>308</v>
      </c>
      <c r="E85" s="27" t="s">
        <v>230</v>
      </c>
      <c r="F85" s="53" t="s">
        <v>313</v>
      </c>
      <c r="G85" s="26" t="s">
        <v>81</v>
      </c>
      <c r="H85" s="26" t="s">
        <v>236</v>
      </c>
      <c r="I85" s="53" t="s">
        <v>314</v>
      </c>
      <c r="J85" s="27" t="s">
        <v>60</v>
      </c>
      <c r="K85" s="58" t="s">
        <v>233</v>
      </c>
      <c r="L85" s="28">
        <v>1</v>
      </c>
      <c r="M85" s="28">
        <v>1</v>
      </c>
      <c r="N85" s="48">
        <f t="shared" si="0"/>
        <v>1</v>
      </c>
      <c r="O85" s="28">
        <v>10</v>
      </c>
      <c r="P85" s="28">
        <v>1</v>
      </c>
      <c r="Q85" s="28">
        <v>1</v>
      </c>
      <c r="R85" s="48">
        <f t="shared" si="1"/>
        <v>41.5</v>
      </c>
      <c r="S85" s="28">
        <v>1</v>
      </c>
      <c r="T85" s="28">
        <v>1</v>
      </c>
      <c r="U85" s="48">
        <v>1</v>
      </c>
      <c r="V85" s="29">
        <f t="shared" si="49"/>
        <v>19.225000000000001</v>
      </c>
      <c r="W85" s="27" t="str">
        <f t="shared" si="50"/>
        <v>NO SIGNIFICATIVO</v>
      </c>
      <c r="X85" s="30"/>
      <c r="Y85" s="27" t="s">
        <v>63</v>
      </c>
      <c r="Z85" s="27" t="s">
        <v>64</v>
      </c>
      <c r="AA85" s="27"/>
      <c r="AB85" s="26" t="s">
        <v>315</v>
      </c>
    </row>
    <row r="86" spans="1:28" ht="58.5" customHeight="1" x14ac:dyDescent="0.2">
      <c r="A86" s="121"/>
      <c r="B86" s="26" t="s">
        <v>316</v>
      </c>
      <c r="C86" s="25" t="s">
        <v>53</v>
      </c>
      <c r="D86" s="52" t="s">
        <v>216</v>
      </c>
      <c r="E86" s="27" t="s">
        <v>317</v>
      </c>
      <c r="F86" s="54" t="s">
        <v>318</v>
      </c>
      <c r="G86" s="26" t="s">
        <v>319</v>
      </c>
      <c r="H86" s="26" t="s">
        <v>320</v>
      </c>
      <c r="I86" s="53" t="s">
        <v>321</v>
      </c>
      <c r="J86" s="27" t="s">
        <v>113</v>
      </c>
      <c r="K86" s="58" t="s">
        <v>322</v>
      </c>
      <c r="L86" s="28">
        <v>10</v>
      </c>
      <c r="M86" s="28">
        <v>5</v>
      </c>
      <c r="N86" s="49">
        <f t="shared" ref="N86" si="54">+L86*M86</f>
        <v>50</v>
      </c>
      <c r="O86" s="25">
        <v>10</v>
      </c>
      <c r="P86" s="25">
        <v>1</v>
      </c>
      <c r="Q86" s="25">
        <v>1</v>
      </c>
      <c r="R86" s="49">
        <f t="shared" ref="R86" si="55">+O86*3.5+P86*3.5+Q86*3</f>
        <v>41.5</v>
      </c>
      <c r="S86" s="25">
        <v>10</v>
      </c>
      <c r="T86" s="25">
        <v>5</v>
      </c>
      <c r="U86" s="49">
        <f t="shared" ref="U86" si="56">+S86*T86</f>
        <v>50</v>
      </c>
      <c r="V86" s="29">
        <f>+N86*0.45+R86*0.45+U86*0.1</f>
        <v>46.174999999999997</v>
      </c>
      <c r="W86" s="26" t="str">
        <f t="shared" si="50"/>
        <v>MEDIA SIGNIFICANCIA</v>
      </c>
      <c r="X86" s="30"/>
      <c r="Y86" s="27" t="s">
        <v>323</v>
      </c>
      <c r="Z86" s="27"/>
      <c r="AA86" s="27"/>
      <c r="AB86" s="26" t="s">
        <v>324</v>
      </c>
    </row>
    <row r="87" spans="1:28" ht="45" customHeight="1" x14ac:dyDescent="0.2">
      <c r="A87" s="121"/>
      <c r="B87" s="107" t="s">
        <v>316</v>
      </c>
      <c r="C87" s="25" t="s">
        <v>174</v>
      </c>
      <c r="D87" s="52" t="s">
        <v>216</v>
      </c>
      <c r="E87" s="26" t="s">
        <v>217</v>
      </c>
      <c r="F87" s="54" t="s">
        <v>325</v>
      </c>
      <c r="G87" s="27" t="s">
        <v>93</v>
      </c>
      <c r="H87" s="27" t="s">
        <v>236</v>
      </c>
      <c r="I87" s="54" t="s">
        <v>326</v>
      </c>
      <c r="J87" s="26" t="s">
        <v>60</v>
      </c>
      <c r="K87" s="58" t="s">
        <v>327</v>
      </c>
      <c r="L87" s="28">
        <v>10</v>
      </c>
      <c r="M87" s="28">
        <v>5</v>
      </c>
      <c r="N87" s="49">
        <f t="shared" si="0"/>
        <v>50</v>
      </c>
      <c r="O87" s="25">
        <v>10</v>
      </c>
      <c r="P87" s="25">
        <v>1</v>
      </c>
      <c r="Q87" s="25">
        <v>1</v>
      </c>
      <c r="R87" s="49">
        <f t="shared" si="1"/>
        <v>41.5</v>
      </c>
      <c r="S87" s="25">
        <v>10</v>
      </c>
      <c r="T87" s="25">
        <v>5</v>
      </c>
      <c r="U87" s="49">
        <f t="shared" si="2"/>
        <v>50</v>
      </c>
      <c r="V87" s="29">
        <f t="shared" si="49"/>
        <v>46.174999999999997</v>
      </c>
      <c r="W87" s="26" t="str">
        <f t="shared" ref="W87:W99" si="57">IF(V87&lt;=39,"NO SIGNIFICATIVO", IF(V87&lt;=46,"BAJA SIGNIFICANCIA",IF(V87&lt;=70,"MEDIA SIGNIFICANCIA","ALTA SIGNIFICANCIA")))</f>
        <v>MEDIA SIGNIFICANCIA</v>
      </c>
      <c r="X87" s="30"/>
      <c r="Y87" s="27" t="s">
        <v>328</v>
      </c>
      <c r="Z87" s="27"/>
      <c r="AA87" s="27"/>
      <c r="AB87" s="26" t="s">
        <v>324</v>
      </c>
    </row>
    <row r="88" spans="1:28" ht="45" customHeight="1" x14ac:dyDescent="0.2">
      <c r="A88" s="121"/>
      <c r="B88" s="107"/>
      <c r="C88" s="25" t="s">
        <v>174</v>
      </c>
      <c r="D88" s="52" t="s">
        <v>216</v>
      </c>
      <c r="E88" s="26" t="s">
        <v>177</v>
      </c>
      <c r="F88" s="54" t="s">
        <v>329</v>
      </c>
      <c r="G88" s="27" t="s">
        <v>161</v>
      </c>
      <c r="H88" s="27" t="s">
        <v>242</v>
      </c>
      <c r="I88" s="54" t="s">
        <v>330</v>
      </c>
      <c r="J88" s="71" t="s">
        <v>331</v>
      </c>
      <c r="K88" s="57" t="s">
        <v>332</v>
      </c>
      <c r="L88" s="28">
        <v>10</v>
      </c>
      <c r="M88" s="28">
        <v>5</v>
      </c>
      <c r="N88" s="49">
        <f t="shared" si="0"/>
        <v>50</v>
      </c>
      <c r="O88" s="25">
        <v>10</v>
      </c>
      <c r="P88" s="25">
        <v>5</v>
      </c>
      <c r="Q88" s="25">
        <v>5</v>
      </c>
      <c r="R88" s="49">
        <f t="shared" si="1"/>
        <v>67.5</v>
      </c>
      <c r="S88" s="25">
        <v>1</v>
      </c>
      <c r="T88" s="25">
        <v>1</v>
      </c>
      <c r="U88" s="49">
        <f t="shared" si="2"/>
        <v>1</v>
      </c>
      <c r="V88" s="29">
        <f t="shared" si="49"/>
        <v>52.975000000000001</v>
      </c>
      <c r="W88" s="26" t="str">
        <f t="shared" si="57"/>
        <v>MEDIA SIGNIFICANCIA</v>
      </c>
      <c r="X88" s="30"/>
      <c r="Y88" s="50" t="s">
        <v>223</v>
      </c>
      <c r="Z88" s="27"/>
      <c r="AA88" s="27"/>
      <c r="AB88" s="26" t="s">
        <v>333</v>
      </c>
    </row>
    <row r="89" spans="1:28" s="4" customFormat="1" ht="45" customHeight="1" x14ac:dyDescent="0.2">
      <c r="A89" s="121"/>
      <c r="B89" s="107"/>
      <c r="C89" s="25" t="s">
        <v>174</v>
      </c>
      <c r="D89" s="52" t="s">
        <v>216</v>
      </c>
      <c r="E89" s="26" t="s">
        <v>334</v>
      </c>
      <c r="F89" s="54" t="s">
        <v>335</v>
      </c>
      <c r="G89" s="27" t="s">
        <v>161</v>
      </c>
      <c r="H89" s="27" t="s">
        <v>242</v>
      </c>
      <c r="I89" s="54" t="s">
        <v>336</v>
      </c>
      <c r="J89" s="71" t="s">
        <v>337</v>
      </c>
      <c r="K89" s="58" t="s">
        <v>338</v>
      </c>
      <c r="L89" s="25">
        <v>1</v>
      </c>
      <c r="M89" s="25">
        <v>1</v>
      </c>
      <c r="N89" s="49">
        <f t="shared" si="0"/>
        <v>1</v>
      </c>
      <c r="O89" s="25">
        <v>10</v>
      </c>
      <c r="P89" s="25">
        <v>5</v>
      </c>
      <c r="Q89" s="25">
        <v>5</v>
      </c>
      <c r="R89" s="49">
        <f t="shared" si="1"/>
        <v>67.5</v>
      </c>
      <c r="S89" s="25">
        <v>1</v>
      </c>
      <c r="T89" s="25">
        <v>1</v>
      </c>
      <c r="U89" s="49">
        <f t="shared" si="2"/>
        <v>1</v>
      </c>
      <c r="V89" s="34">
        <f t="shared" si="49"/>
        <v>30.925000000000001</v>
      </c>
      <c r="W89" s="37" t="str">
        <f t="shared" si="57"/>
        <v>NO SIGNIFICATIVO</v>
      </c>
      <c r="X89" s="36"/>
      <c r="Y89" s="36"/>
      <c r="Z89" s="36"/>
      <c r="AA89" s="36"/>
      <c r="AB89" s="26" t="s">
        <v>267</v>
      </c>
    </row>
    <row r="90" spans="1:28" ht="77.25" customHeight="1" x14ac:dyDescent="0.2">
      <c r="A90" s="121"/>
      <c r="B90" s="107"/>
      <c r="C90" s="25" t="s">
        <v>174</v>
      </c>
      <c r="D90" s="52" t="s">
        <v>216</v>
      </c>
      <c r="E90" s="27" t="s">
        <v>72</v>
      </c>
      <c r="F90" s="54" t="s">
        <v>339</v>
      </c>
      <c r="G90" s="32" t="s">
        <v>74</v>
      </c>
      <c r="H90" s="32" t="s">
        <v>236</v>
      </c>
      <c r="I90" s="54" t="s">
        <v>340</v>
      </c>
      <c r="J90" s="71" t="s">
        <v>60</v>
      </c>
      <c r="K90" s="58" t="s">
        <v>338</v>
      </c>
      <c r="L90" s="25">
        <v>10</v>
      </c>
      <c r="M90" s="25">
        <v>5</v>
      </c>
      <c r="N90" s="49">
        <f t="shared" si="0"/>
        <v>50</v>
      </c>
      <c r="O90" s="25">
        <v>10</v>
      </c>
      <c r="P90" s="25">
        <v>5</v>
      </c>
      <c r="Q90" s="25">
        <v>10</v>
      </c>
      <c r="R90" s="49">
        <f t="shared" si="1"/>
        <v>82.5</v>
      </c>
      <c r="S90" s="25">
        <v>1</v>
      </c>
      <c r="T90" s="25">
        <v>1</v>
      </c>
      <c r="U90" s="49">
        <f t="shared" si="2"/>
        <v>1</v>
      </c>
      <c r="V90" s="29">
        <f t="shared" si="49"/>
        <v>59.725000000000001</v>
      </c>
      <c r="W90" s="26" t="str">
        <f t="shared" si="57"/>
        <v>MEDIA SIGNIFICANCIA</v>
      </c>
      <c r="X90" s="30"/>
      <c r="Y90" s="27" t="s">
        <v>63</v>
      </c>
      <c r="Z90" s="27" t="s">
        <v>169</v>
      </c>
      <c r="AA90" s="27"/>
      <c r="AB90" s="26" t="s">
        <v>170</v>
      </c>
    </row>
    <row r="91" spans="1:28" ht="70.5" customHeight="1" x14ac:dyDescent="0.2">
      <c r="A91" s="121"/>
      <c r="B91" s="107"/>
      <c r="C91" s="25" t="s">
        <v>100</v>
      </c>
      <c r="D91" s="52" t="s">
        <v>216</v>
      </c>
      <c r="E91" s="61" t="s">
        <v>102</v>
      </c>
      <c r="F91" s="54" t="s">
        <v>341</v>
      </c>
      <c r="G91" s="26" t="s">
        <v>342</v>
      </c>
      <c r="H91" s="26" t="s">
        <v>236</v>
      </c>
      <c r="I91" s="54" t="s">
        <v>343</v>
      </c>
      <c r="J91" s="71" t="s">
        <v>337</v>
      </c>
      <c r="K91" s="58" t="s">
        <v>344</v>
      </c>
      <c r="L91" s="25">
        <v>10</v>
      </c>
      <c r="M91" s="25">
        <v>5</v>
      </c>
      <c r="N91" s="49">
        <f t="shared" si="0"/>
        <v>50</v>
      </c>
      <c r="O91" s="25">
        <v>5</v>
      </c>
      <c r="P91" s="25">
        <v>1</v>
      </c>
      <c r="Q91" s="25">
        <v>1</v>
      </c>
      <c r="R91" s="49">
        <f t="shared" si="1"/>
        <v>24</v>
      </c>
      <c r="S91" s="25">
        <v>1</v>
      </c>
      <c r="T91" s="25">
        <v>1</v>
      </c>
      <c r="U91" s="49">
        <f t="shared" si="2"/>
        <v>1</v>
      </c>
      <c r="V91" s="29">
        <f t="shared" si="49"/>
        <v>33.4</v>
      </c>
      <c r="W91" s="26" t="str">
        <f t="shared" si="57"/>
        <v>NO SIGNIFICATIVO</v>
      </c>
      <c r="X91" s="30"/>
      <c r="Y91" s="61" t="s">
        <v>107</v>
      </c>
      <c r="Z91" s="61"/>
      <c r="AA91" s="61"/>
      <c r="AB91" s="61" t="s">
        <v>143</v>
      </c>
    </row>
    <row r="92" spans="1:28" ht="99" customHeight="1" x14ac:dyDescent="0.2">
      <c r="A92" s="121"/>
      <c r="B92" s="123"/>
      <c r="C92" s="28" t="s">
        <v>174</v>
      </c>
      <c r="D92" s="31" t="s">
        <v>216</v>
      </c>
      <c r="E92" s="27" t="s">
        <v>345</v>
      </c>
      <c r="F92" s="53" t="s">
        <v>346</v>
      </c>
      <c r="G92" s="27" t="s">
        <v>288</v>
      </c>
      <c r="H92" s="27" t="s">
        <v>242</v>
      </c>
      <c r="I92" s="53" t="s">
        <v>347</v>
      </c>
      <c r="J92" s="80" t="s">
        <v>60</v>
      </c>
      <c r="K92" s="57" t="s">
        <v>348</v>
      </c>
      <c r="L92" s="28">
        <v>10</v>
      </c>
      <c r="M92" s="28">
        <v>5</v>
      </c>
      <c r="N92" s="48">
        <f t="shared" si="0"/>
        <v>50</v>
      </c>
      <c r="O92" s="28">
        <v>10</v>
      </c>
      <c r="P92" s="28">
        <v>5</v>
      </c>
      <c r="Q92" s="28">
        <v>1</v>
      </c>
      <c r="R92" s="48">
        <f t="shared" si="1"/>
        <v>55.5</v>
      </c>
      <c r="S92" s="28">
        <v>1</v>
      </c>
      <c r="T92" s="28">
        <v>1</v>
      </c>
      <c r="U92" s="48">
        <f t="shared" si="2"/>
        <v>1</v>
      </c>
      <c r="V92" s="29">
        <f t="shared" si="49"/>
        <v>47.575000000000003</v>
      </c>
      <c r="W92" s="72" t="str">
        <f t="shared" si="57"/>
        <v>MEDIA SIGNIFICANCIA</v>
      </c>
      <c r="X92" s="30"/>
      <c r="Y92" s="30" t="s">
        <v>349</v>
      </c>
      <c r="Z92" s="27"/>
      <c r="AA92" s="27"/>
      <c r="AB92" s="27"/>
    </row>
    <row r="93" spans="1:28" ht="115.5" customHeight="1" x14ac:dyDescent="0.2">
      <c r="A93" s="121"/>
      <c r="B93" s="107" t="s">
        <v>350</v>
      </c>
      <c r="C93" s="25" t="s">
        <v>174</v>
      </c>
      <c r="D93" s="52" t="s">
        <v>216</v>
      </c>
      <c r="E93" s="26" t="s">
        <v>217</v>
      </c>
      <c r="F93" s="56" t="s">
        <v>351</v>
      </c>
      <c r="G93" s="27" t="s">
        <v>93</v>
      </c>
      <c r="H93" s="27" t="s">
        <v>87</v>
      </c>
      <c r="I93" s="54" t="s">
        <v>352</v>
      </c>
      <c r="J93" s="26" t="s">
        <v>60</v>
      </c>
      <c r="K93" s="58" t="s">
        <v>327</v>
      </c>
      <c r="L93" s="28">
        <v>10</v>
      </c>
      <c r="M93" s="28">
        <v>5</v>
      </c>
      <c r="N93" s="49">
        <f t="shared" si="0"/>
        <v>50</v>
      </c>
      <c r="O93" s="25">
        <v>10</v>
      </c>
      <c r="P93" s="25">
        <v>10</v>
      </c>
      <c r="Q93" s="25">
        <v>5</v>
      </c>
      <c r="R93" s="49">
        <f t="shared" si="1"/>
        <v>85</v>
      </c>
      <c r="S93" s="25">
        <v>1</v>
      </c>
      <c r="T93" s="25">
        <v>1</v>
      </c>
      <c r="U93" s="49">
        <f t="shared" si="2"/>
        <v>1</v>
      </c>
      <c r="V93" s="29">
        <f t="shared" si="49"/>
        <v>60.85</v>
      </c>
      <c r="W93" s="26" t="str">
        <f t="shared" si="57"/>
        <v>MEDIA SIGNIFICANCIA</v>
      </c>
      <c r="X93" s="30"/>
      <c r="Y93" s="27" t="s">
        <v>353</v>
      </c>
      <c r="Z93" s="27"/>
      <c r="AA93" s="27"/>
      <c r="AB93" s="26" t="s">
        <v>324</v>
      </c>
    </row>
    <row r="94" spans="1:28" ht="45" customHeight="1" x14ac:dyDescent="0.2">
      <c r="A94" s="121"/>
      <c r="B94" s="107"/>
      <c r="C94" s="25" t="s">
        <v>174</v>
      </c>
      <c r="D94" s="52" t="s">
        <v>216</v>
      </c>
      <c r="E94" s="26" t="s">
        <v>177</v>
      </c>
      <c r="F94" s="56" t="s">
        <v>354</v>
      </c>
      <c r="G94" s="27" t="s">
        <v>161</v>
      </c>
      <c r="H94" s="27" t="s">
        <v>105</v>
      </c>
      <c r="I94" s="54" t="s">
        <v>355</v>
      </c>
      <c r="J94" s="71" t="s">
        <v>356</v>
      </c>
      <c r="K94" s="57" t="s">
        <v>357</v>
      </c>
      <c r="L94" s="28">
        <v>10</v>
      </c>
      <c r="M94" s="28">
        <v>5</v>
      </c>
      <c r="N94" s="49">
        <f t="shared" si="0"/>
        <v>50</v>
      </c>
      <c r="O94" s="25">
        <v>5</v>
      </c>
      <c r="P94" s="25">
        <v>5</v>
      </c>
      <c r="Q94" s="25">
        <v>5</v>
      </c>
      <c r="R94" s="49">
        <f t="shared" si="1"/>
        <v>50</v>
      </c>
      <c r="S94" s="25">
        <v>1</v>
      </c>
      <c r="T94" s="25">
        <v>1</v>
      </c>
      <c r="U94" s="49">
        <f t="shared" si="2"/>
        <v>1</v>
      </c>
      <c r="V94" s="29">
        <f t="shared" si="49"/>
        <v>45.1</v>
      </c>
      <c r="W94" s="26" t="str">
        <f t="shared" si="57"/>
        <v>BAJA SIGNIFICANCIA</v>
      </c>
      <c r="X94" s="30"/>
      <c r="Y94" s="30"/>
      <c r="Z94" s="27"/>
      <c r="AA94" s="27"/>
      <c r="AB94" s="26" t="s">
        <v>358</v>
      </c>
    </row>
    <row r="95" spans="1:28" ht="45" customHeight="1" x14ac:dyDescent="0.2">
      <c r="A95" s="121"/>
      <c r="B95" s="107"/>
      <c r="C95" s="25" t="s">
        <v>174</v>
      </c>
      <c r="D95" s="52" t="s">
        <v>216</v>
      </c>
      <c r="E95" s="38" t="s">
        <v>334</v>
      </c>
      <c r="F95" s="56" t="s">
        <v>359</v>
      </c>
      <c r="G95" s="39" t="s">
        <v>360</v>
      </c>
      <c r="H95" s="39" t="s">
        <v>105</v>
      </c>
      <c r="I95" s="56" t="s">
        <v>361</v>
      </c>
      <c r="J95" s="71" t="s">
        <v>337</v>
      </c>
      <c r="K95" s="59" t="s">
        <v>338</v>
      </c>
      <c r="L95" s="25">
        <v>1</v>
      </c>
      <c r="M95" s="25">
        <v>1</v>
      </c>
      <c r="N95" s="49">
        <f t="shared" si="0"/>
        <v>1</v>
      </c>
      <c r="O95" s="25">
        <v>1</v>
      </c>
      <c r="P95" s="25">
        <v>1</v>
      </c>
      <c r="Q95" s="25">
        <v>5</v>
      </c>
      <c r="R95" s="49">
        <f t="shared" si="1"/>
        <v>22</v>
      </c>
      <c r="S95" s="25">
        <v>1</v>
      </c>
      <c r="T95" s="25">
        <v>1</v>
      </c>
      <c r="U95" s="49">
        <f t="shared" si="2"/>
        <v>1</v>
      </c>
      <c r="V95" s="29">
        <f t="shared" si="49"/>
        <v>10.45</v>
      </c>
      <c r="W95" s="26" t="str">
        <f t="shared" si="57"/>
        <v>NO SIGNIFICATIVO</v>
      </c>
      <c r="X95" s="30"/>
      <c r="Y95" s="30"/>
      <c r="Z95" s="30"/>
      <c r="AA95" s="30"/>
      <c r="AB95" s="26" t="s">
        <v>267</v>
      </c>
    </row>
    <row r="96" spans="1:28" ht="171" customHeight="1" x14ac:dyDescent="0.2">
      <c r="A96" s="121"/>
      <c r="B96" s="107"/>
      <c r="C96" s="25" t="s">
        <v>174</v>
      </c>
      <c r="D96" s="52" t="s">
        <v>216</v>
      </c>
      <c r="E96" s="27" t="s">
        <v>72</v>
      </c>
      <c r="F96" s="56" t="s">
        <v>362</v>
      </c>
      <c r="G96" s="32" t="s">
        <v>74</v>
      </c>
      <c r="H96" s="32" t="s">
        <v>236</v>
      </c>
      <c r="I96" s="56" t="s">
        <v>363</v>
      </c>
      <c r="J96" s="71" t="s">
        <v>364</v>
      </c>
      <c r="K96" s="59" t="s">
        <v>365</v>
      </c>
      <c r="L96" s="25">
        <v>10</v>
      </c>
      <c r="M96" s="25">
        <v>5</v>
      </c>
      <c r="N96" s="49">
        <f t="shared" si="0"/>
        <v>50</v>
      </c>
      <c r="O96" s="25">
        <v>10</v>
      </c>
      <c r="P96" s="25">
        <v>5</v>
      </c>
      <c r="Q96" s="25">
        <v>5</v>
      </c>
      <c r="R96" s="49">
        <f t="shared" si="1"/>
        <v>67.5</v>
      </c>
      <c r="S96" s="25">
        <v>1</v>
      </c>
      <c r="T96" s="25">
        <v>1</v>
      </c>
      <c r="U96" s="49">
        <f t="shared" si="2"/>
        <v>1</v>
      </c>
      <c r="V96" s="29">
        <f t="shared" si="49"/>
        <v>52.975000000000001</v>
      </c>
      <c r="W96" s="26" t="str">
        <f t="shared" si="57"/>
        <v>MEDIA SIGNIFICANCIA</v>
      </c>
      <c r="X96" s="30"/>
      <c r="Y96" s="27" t="s">
        <v>63</v>
      </c>
      <c r="Z96" s="27" t="s">
        <v>169</v>
      </c>
      <c r="AA96" s="27"/>
      <c r="AB96" s="26" t="s">
        <v>170</v>
      </c>
    </row>
    <row r="97" spans="1:28" s="4" customFormat="1" ht="58.5" customHeight="1" x14ac:dyDescent="0.2">
      <c r="A97" s="121"/>
      <c r="B97" s="107"/>
      <c r="C97" s="25" t="s">
        <v>274</v>
      </c>
      <c r="D97" s="52" t="s">
        <v>216</v>
      </c>
      <c r="E97" s="27" t="s">
        <v>366</v>
      </c>
      <c r="F97" s="56" t="s">
        <v>367</v>
      </c>
      <c r="G97" s="39" t="s">
        <v>368</v>
      </c>
      <c r="H97" s="39" t="s">
        <v>87</v>
      </c>
      <c r="I97" s="56" t="s">
        <v>369</v>
      </c>
      <c r="J97" s="71" t="s">
        <v>60</v>
      </c>
      <c r="K97" s="58" t="s">
        <v>370</v>
      </c>
      <c r="L97" s="25">
        <v>10</v>
      </c>
      <c r="M97" s="25">
        <v>5</v>
      </c>
      <c r="N97" s="49">
        <f t="shared" si="0"/>
        <v>50</v>
      </c>
      <c r="O97" s="25">
        <v>10</v>
      </c>
      <c r="P97" s="25">
        <v>10</v>
      </c>
      <c r="Q97" s="25">
        <v>5</v>
      </c>
      <c r="R97" s="49">
        <f t="shared" si="1"/>
        <v>85</v>
      </c>
      <c r="S97" s="25">
        <v>10</v>
      </c>
      <c r="T97" s="25">
        <v>5</v>
      </c>
      <c r="U97" s="49">
        <f>+S97*T97</f>
        <v>50</v>
      </c>
      <c r="V97" s="34">
        <f t="shared" si="49"/>
        <v>65.75</v>
      </c>
      <c r="W97" s="35" t="str">
        <f t="shared" si="57"/>
        <v>MEDIA SIGNIFICANCIA</v>
      </c>
      <c r="X97" s="70" t="s">
        <v>371</v>
      </c>
      <c r="Y97" s="26" t="s">
        <v>372</v>
      </c>
      <c r="Z97" s="26" t="s">
        <v>373</v>
      </c>
      <c r="AA97" s="26"/>
      <c r="AB97" s="26" t="s">
        <v>374</v>
      </c>
    </row>
    <row r="98" spans="1:28" s="4" customFormat="1" ht="58.5" customHeight="1" x14ac:dyDescent="0.2">
      <c r="A98" s="121"/>
      <c r="B98" s="107"/>
      <c r="C98" s="25" t="s">
        <v>174</v>
      </c>
      <c r="D98" s="31" t="s">
        <v>216</v>
      </c>
      <c r="E98" s="27" t="s">
        <v>366</v>
      </c>
      <c r="F98" s="73" t="s">
        <v>375</v>
      </c>
      <c r="G98" s="39" t="s">
        <v>376</v>
      </c>
      <c r="H98" s="39" t="s">
        <v>87</v>
      </c>
      <c r="I98" s="56" t="s">
        <v>377</v>
      </c>
      <c r="J98" s="71" t="s">
        <v>60</v>
      </c>
      <c r="K98" s="59" t="s">
        <v>378</v>
      </c>
      <c r="L98" s="25">
        <v>10</v>
      </c>
      <c r="M98" s="25">
        <v>5</v>
      </c>
      <c r="N98" s="49">
        <f t="shared" si="0"/>
        <v>50</v>
      </c>
      <c r="O98" s="25">
        <v>10</v>
      </c>
      <c r="P98" s="25">
        <v>10</v>
      </c>
      <c r="Q98" s="25">
        <v>5</v>
      </c>
      <c r="R98" s="49">
        <f t="shared" si="1"/>
        <v>85</v>
      </c>
      <c r="S98" s="25">
        <v>10</v>
      </c>
      <c r="T98" s="25">
        <v>5</v>
      </c>
      <c r="U98" s="49">
        <f>+S98*T98</f>
        <v>50</v>
      </c>
      <c r="V98" s="34">
        <f t="shared" si="49"/>
        <v>65.75</v>
      </c>
      <c r="W98" s="35" t="str">
        <f t="shared" si="57"/>
        <v>MEDIA SIGNIFICANCIA</v>
      </c>
      <c r="X98" s="70" t="s">
        <v>371</v>
      </c>
      <c r="Y98" s="26" t="s">
        <v>372</v>
      </c>
      <c r="Z98" s="26" t="s">
        <v>373</v>
      </c>
      <c r="AA98" s="26"/>
      <c r="AB98" s="26" t="s">
        <v>374</v>
      </c>
    </row>
    <row r="99" spans="1:28" ht="75.75" customHeight="1" x14ac:dyDescent="0.2">
      <c r="A99" s="121"/>
      <c r="B99" s="107" t="s">
        <v>379</v>
      </c>
      <c r="C99" s="25" t="s">
        <v>174</v>
      </c>
      <c r="D99" s="52" t="s">
        <v>216</v>
      </c>
      <c r="E99" s="27" t="s">
        <v>177</v>
      </c>
      <c r="F99" s="53" t="s">
        <v>309</v>
      </c>
      <c r="G99" s="27" t="s">
        <v>161</v>
      </c>
      <c r="H99" s="27" t="s">
        <v>242</v>
      </c>
      <c r="I99" s="54" t="s">
        <v>222</v>
      </c>
      <c r="J99" s="33" t="s">
        <v>121</v>
      </c>
      <c r="K99" s="58" t="s">
        <v>380</v>
      </c>
      <c r="L99" s="28">
        <v>10</v>
      </c>
      <c r="M99" s="28">
        <v>5</v>
      </c>
      <c r="N99" s="48">
        <f t="shared" si="0"/>
        <v>50</v>
      </c>
      <c r="O99" s="28">
        <v>10</v>
      </c>
      <c r="P99" s="28">
        <v>5</v>
      </c>
      <c r="Q99" s="28">
        <v>5</v>
      </c>
      <c r="R99" s="48">
        <f t="shared" si="1"/>
        <v>67.5</v>
      </c>
      <c r="S99" s="28">
        <v>1</v>
      </c>
      <c r="T99" s="28">
        <v>1</v>
      </c>
      <c r="U99" s="48">
        <f t="shared" si="2"/>
        <v>1</v>
      </c>
      <c r="V99" s="29">
        <f t="shared" si="49"/>
        <v>52.975000000000001</v>
      </c>
      <c r="W99" s="26" t="str">
        <f t="shared" si="57"/>
        <v>MEDIA SIGNIFICANCIA</v>
      </c>
      <c r="X99" s="30"/>
      <c r="Y99" s="50" t="s">
        <v>223</v>
      </c>
      <c r="Z99" s="27"/>
      <c r="AA99" s="27"/>
      <c r="AB99" s="26" t="s">
        <v>312</v>
      </c>
    </row>
    <row r="100" spans="1:28" ht="201" customHeight="1" x14ac:dyDescent="0.2">
      <c r="A100" s="121"/>
      <c r="B100" s="107"/>
      <c r="C100" s="25" t="s">
        <v>174</v>
      </c>
      <c r="D100" s="52" t="s">
        <v>216</v>
      </c>
      <c r="E100" s="27" t="s">
        <v>72</v>
      </c>
      <c r="F100" s="53" t="s">
        <v>381</v>
      </c>
      <c r="G100" s="32" t="s">
        <v>74</v>
      </c>
      <c r="H100" s="32" t="s">
        <v>236</v>
      </c>
      <c r="I100" s="53" t="s">
        <v>382</v>
      </c>
      <c r="J100" s="33" t="s">
        <v>60</v>
      </c>
      <c r="K100" s="57" t="s">
        <v>383</v>
      </c>
      <c r="L100" s="28">
        <v>10</v>
      </c>
      <c r="M100" s="28">
        <v>5</v>
      </c>
      <c r="N100" s="48">
        <f t="shared" si="0"/>
        <v>50</v>
      </c>
      <c r="O100" s="28">
        <v>10</v>
      </c>
      <c r="P100" s="28">
        <v>5</v>
      </c>
      <c r="Q100" s="28">
        <v>10</v>
      </c>
      <c r="R100" s="48">
        <f t="shared" si="1"/>
        <v>82.5</v>
      </c>
      <c r="S100" s="28">
        <v>1</v>
      </c>
      <c r="T100" s="28">
        <v>1</v>
      </c>
      <c r="U100" s="48">
        <f t="shared" si="2"/>
        <v>1</v>
      </c>
      <c r="V100" s="29">
        <f t="shared" si="49"/>
        <v>59.725000000000001</v>
      </c>
      <c r="W100" s="26" t="str">
        <f t="shared" ref="W100:W132" si="58">IF(V100&lt;=39,"NO SIGNIFICATIVO", IF(V100&lt;=46,"BAJA SIGNIFICANCIA",IF(V100&lt;=70,"MEDIA SIGNIFICANCIA","ALTA SIGNIFICANCIA")))</f>
        <v>MEDIA SIGNIFICANCIA</v>
      </c>
      <c r="X100" s="30"/>
      <c r="Y100" s="27" t="s">
        <v>63</v>
      </c>
      <c r="Z100" s="27" t="s">
        <v>169</v>
      </c>
      <c r="AA100" s="27"/>
      <c r="AB100" s="26" t="s">
        <v>170</v>
      </c>
    </row>
    <row r="101" spans="1:28" ht="45" customHeight="1" x14ac:dyDescent="0.2">
      <c r="A101" s="121"/>
      <c r="B101" s="107"/>
      <c r="C101" s="25" t="s">
        <v>174</v>
      </c>
      <c r="D101" s="52" t="s">
        <v>216</v>
      </c>
      <c r="E101" s="27" t="s">
        <v>66</v>
      </c>
      <c r="F101" s="53" t="s">
        <v>384</v>
      </c>
      <c r="G101" s="26" t="s">
        <v>68</v>
      </c>
      <c r="H101" s="26" t="s">
        <v>236</v>
      </c>
      <c r="I101" s="53" t="s">
        <v>385</v>
      </c>
      <c r="J101" s="27" t="s">
        <v>60</v>
      </c>
      <c r="K101" s="57" t="s">
        <v>70</v>
      </c>
      <c r="L101" s="28">
        <v>10</v>
      </c>
      <c r="M101" s="28">
        <v>5</v>
      </c>
      <c r="N101" s="48">
        <f t="shared" si="0"/>
        <v>50</v>
      </c>
      <c r="O101" s="28">
        <v>10</v>
      </c>
      <c r="P101" s="28">
        <v>1</v>
      </c>
      <c r="Q101" s="28">
        <v>1</v>
      </c>
      <c r="R101" s="48">
        <f t="shared" si="1"/>
        <v>41.5</v>
      </c>
      <c r="S101" s="28">
        <v>1</v>
      </c>
      <c r="T101" s="28">
        <v>1</v>
      </c>
      <c r="U101" s="48">
        <f t="shared" si="2"/>
        <v>1</v>
      </c>
      <c r="V101" s="29">
        <f t="shared" ref="V101:V132" si="59">+N101*0.45+R101*0.45+U101*0.1</f>
        <v>41.274999999999999</v>
      </c>
      <c r="W101" s="26" t="str">
        <f t="shared" si="58"/>
        <v>BAJA SIGNIFICANCIA</v>
      </c>
      <c r="X101" s="30"/>
      <c r="Y101" s="27" t="s">
        <v>63</v>
      </c>
      <c r="Z101" s="27"/>
      <c r="AA101" s="27"/>
      <c r="AB101" s="26" t="s">
        <v>200</v>
      </c>
    </row>
    <row r="102" spans="1:28" ht="96.75" customHeight="1" x14ac:dyDescent="0.2">
      <c r="A102" s="121"/>
      <c r="B102" s="107"/>
      <c r="C102" s="25" t="s">
        <v>274</v>
      </c>
      <c r="D102" s="52" t="s">
        <v>216</v>
      </c>
      <c r="E102" s="26" t="s">
        <v>55</v>
      </c>
      <c r="F102" s="53" t="s">
        <v>386</v>
      </c>
      <c r="G102" s="26" t="s">
        <v>57</v>
      </c>
      <c r="H102" s="26" t="s">
        <v>236</v>
      </c>
      <c r="I102" s="53" t="s">
        <v>59</v>
      </c>
      <c r="J102" s="27" t="s">
        <v>60</v>
      </c>
      <c r="K102" s="57" t="s">
        <v>61</v>
      </c>
      <c r="L102" s="28">
        <v>10</v>
      </c>
      <c r="M102" s="28">
        <v>5</v>
      </c>
      <c r="N102" s="48">
        <f>+L102*M102</f>
        <v>50</v>
      </c>
      <c r="O102" s="28">
        <v>5</v>
      </c>
      <c r="P102" s="28">
        <v>1</v>
      </c>
      <c r="Q102" s="28">
        <v>1</v>
      </c>
      <c r="R102" s="48">
        <f>+O102*3.5+P102*3.5+Q102*3</f>
        <v>24</v>
      </c>
      <c r="S102" s="28">
        <v>1</v>
      </c>
      <c r="T102" s="28">
        <v>1</v>
      </c>
      <c r="U102" s="48">
        <f>+S102*T102</f>
        <v>1</v>
      </c>
      <c r="V102" s="29">
        <f t="shared" si="59"/>
        <v>33.4</v>
      </c>
      <c r="W102" s="26" t="str">
        <f t="shared" si="58"/>
        <v>NO SIGNIFICATIVO</v>
      </c>
      <c r="X102" s="30"/>
      <c r="Y102" s="31" t="s">
        <v>63</v>
      </c>
      <c r="Z102" s="31"/>
      <c r="AA102" s="31"/>
      <c r="AB102" s="26" t="s">
        <v>65</v>
      </c>
    </row>
    <row r="103" spans="1:28" ht="46.5" customHeight="1" x14ac:dyDescent="0.2">
      <c r="A103" s="122"/>
      <c r="B103" s="107"/>
      <c r="C103" s="25" t="s">
        <v>100</v>
      </c>
      <c r="D103" s="52" t="s">
        <v>216</v>
      </c>
      <c r="E103" s="61" t="s">
        <v>102</v>
      </c>
      <c r="F103" s="53" t="s">
        <v>387</v>
      </c>
      <c r="G103" s="26" t="s">
        <v>342</v>
      </c>
      <c r="H103" s="26" t="s">
        <v>236</v>
      </c>
      <c r="I103" s="53" t="s">
        <v>388</v>
      </c>
      <c r="J103" s="33" t="s">
        <v>255</v>
      </c>
      <c r="K103" s="57" t="s">
        <v>389</v>
      </c>
      <c r="L103" s="28">
        <v>10</v>
      </c>
      <c r="M103" s="28">
        <v>5</v>
      </c>
      <c r="N103" s="48">
        <f t="shared" si="0"/>
        <v>50</v>
      </c>
      <c r="O103" s="28">
        <v>1</v>
      </c>
      <c r="P103" s="28">
        <v>5</v>
      </c>
      <c r="Q103" s="28">
        <v>1</v>
      </c>
      <c r="R103" s="48">
        <f t="shared" si="1"/>
        <v>24</v>
      </c>
      <c r="S103" s="28">
        <v>1</v>
      </c>
      <c r="T103" s="28">
        <v>1</v>
      </c>
      <c r="U103" s="48">
        <f t="shared" si="2"/>
        <v>1</v>
      </c>
      <c r="V103" s="29">
        <f t="shared" si="59"/>
        <v>33.4</v>
      </c>
      <c r="W103" s="26" t="str">
        <f t="shared" si="58"/>
        <v>NO SIGNIFICATIVO</v>
      </c>
      <c r="X103" s="30"/>
      <c r="Y103" s="61" t="s">
        <v>107</v>
      </c>
      <c r="Z103" s="61"/>
      <c r="AA103" s="61"/>
      <c r="AB103" s="61" t="s">
        <v>143</v>
      </c>
    </row>
    <row r="104" spans="1:28" ht="46.5" customHeight="1" x14ac:dyDescent="0.2">
      <c r="A104" s="120" t="s">
        <v>390</v>
      </c>
      <c r="B104" s="98" t="s">
        <v>391</v>
      </c>
      <c r="C104" s="25" t="s">
        <v>53</v>
      </c>
      <c r="D104" s="52" t="s">
        <v>392</v>
      </c>
      <c r="E104" s="27" t="s">
        <v>146</v>
      </c>
      <c r="F104" s="53" t="s">
        <v>147</v>
      </c>
      <c r="G104" s="27" t="s">
        <v>148</v>
      </c>
      <c r="H104" s="27" t="s">
        <v>179</v>
      </c>
      <c r="I104" s="53" t="s">
        <v>149</v>
      </c>
      <c r="J104" s="26" t="s">
        <v>150</v>
      </c>
      <c r="K104" s="57" t="s">
        <v>151</v>
      </c>
      <c r="L104" s="28">
        <v>10</v>
      </c>
      <c r="M104" s="28">
        <v>5</v>
      </c>
      <c r="N104" s="48">
        <f t="shared" si="0"/>
        <v>50</v>
      </c>
      <c r="O104" s="28">
        <v>10</v>
      </c>
      <c r="P104" s="28">
        <v>5</v>
      </c>
      <c r="Q104" s="28">
        <v>1</v>
      </c>
      <c r="R104" s="48">
        <f t="shared" si="1"/>
        <v>55.5</v>
      </c>
      <c r="S104" s="28">
        <v>1</v>
      </c>
      <c r="T104" s="28">
        <v>1</v>
      </c>
      <c r="U104" s="48">
        <f t="shared" ref="U104:U110" si="60">+S104*T104</f>
        <v>1</v>
      </c>
      <c r="V104" s="29">
        <f t="shared" si="59"/>
        <v>47.575000000000003</v>
      </c>
      <c r="W104" s="26" t="str">
        <f t="shared" si="58"/>
        <v>MEDIA SIGNIFICANCIA</v>
      </c>
      <c r="X104" s="50" t="s">
        <v>152</v>
      </c>
      <c r="Y104" s="30"/>
      <c r="Z104" s="30"/>
      <c r="AA104" s="30"/>
      <c r="AB104" s="26" t="s">
        <v>152</v>
      </c>
    </row>
    <row r="105" spans="1:28" ht="46.5" customHeight="1" x14ac:dyDescent="0.2">
      <c r="A105" s="121"/>
      <c r="B105" s="99"/>
      <c r="C105" s="25" t="s">
        <v>53</v>
      </c>
      <c r="D105" s="52" t="s">
        <v>392</v>
      </c>
      <c r="E105" s="27" t="s">
        <v>154</v>
      </c>
      <c r="F105" s="53" t="s">
        <v>155</v>
      </c>
      <c r="G105" s="27" t="s">
        <v>156</v>
      </c>
      <c r="H105" s="27" t="s">
        <v>179</v>
      </c>
      <c r="I105" s="53" t="s">
        <v>149</v>
      </c>
      <c r="J105" s="26" t="s">
        <v>150</v>
      </c>
      <c r="K105" s="57" t="s">
        <v>157</v>
      </c>
      <c r="L105" s="28">
        <v>10</v>
      </c>
      <c r="M105" s="28">
        <v>5</v>
      </c>
      <c r="N105" s="48">
        <f t="shared" si="0"/>
        <v>50</v>
      </c>
      <c r="O105" s="28">
        <v>10</v>
      </c>
      <c r="P105" s="28">
        <v>1</v>
      </c>
      <c r="Q105" s="28">
        <v>1</v>
      </c>
      <c r="R105" s="48">
        <f t="shared" si="1"/>
        <v>41.5</v>
      </c>
      <c r="S105" s="28">
        <v>1</v>
      </c>
      <c r="T105" s="28">
        <v>1</v>
      </c>
      <c r="U105" s="48">
        <f t="shared" si="60"/>
        <v>1</v>
      </c>
      <c r="V105" s="29">
        <f t="shared" si="59"/>
        <v>41.274999999999999</v>
      </c>
      <c r="W105" s="26" t="str">
        <f t="shared" si="58"/>
        <v>BAJA SIGNIFICANCIA</v>
      </c>
      <c r="X105" s="30"/>
      <c r="Y105" s="30"/>
      <c r="Z105" s="30"/>
      <c r="AA105" s="30"/>
      <c r="AB105" s="26" t="s">
        <v>158</v>
      </c>
    </row>
    <row r="106" spans="1:28" ht="46.5" customHeight="1" x14ac:dyDescent="0.2">
      <c r="A106" s="121"/>
      <c r="B106" s="99"/>
      <c r="C106" s="25" t="s">
        <v>53</v>
      </c>
      <c r="D106" s="52" t="s">
        <v>393</v>
      </c>
      <c r="E106" s="27" t="s">
        <v>394</v>
      </c>
      <c r="F106" s="53" t="s">
        <v>395</v>
      </c>
      <c r="G106" s="26" t="s">
        <v>342</v>
      </c>
      <c r="H106" s="26" t="s">
        <v>236</v>
      </c>
      <c r="I106" s="53" t="s">
        <v>162</v>
      </c>
      <c r="J106" s="26" t="s">
        <v>255</v>
      </c>
      <c r="K106" s="57" t="s">
        <v>389</v>
      </c>
      <c r="L106" s="28">
        <v>10</v>
      </c>
      <c r="M106" s="28">
        <v>5</v>
      </c>
      <c r="N106" s="48">
        <f t="shared" ref="N106:N108" si="61">+L106*M106</f>
        <v>50</v>
      </c>
      <c r="O106" s="28">
        <v>10</v>
      </c>
      <c r="P106" s="28">
        <v>5</v>
      </c>
      <c r="Q106" s="28">
        <v>10</v>
      </c>
      <c r="R106" s="48">
        <f t="shared" si="1"/>
        <v>82.5</v>
      </c>
      <c r="S106" s="28">
        <v>5</v>
      </c>
      <c r="T106" s="28">
        <v>5</v>
      </c>
      <c r="U106" s="48">
        <f t="shared" ref="U106" si="62">+S106*T106</f>
        <v>25</v>
      </c>
      <c r="V106" s="29">
        <f t="shared" si="59"/>
        <v>62.125</v>
      </c>
      <c r="W106" s="26" t="str">
        <f t="shared" si="58"/>
        <v>MEDIA SIGNIFICANCIA</v>
      </c>
      <c r="X106" s="30"/>
      <c r="Y106" s="30"/>
      <c r="Z106" s="30"/>
      <c r="AA106" s="30"/>
      <c r="AB106" s="26"/>
    </row>
    <row r="107" spans="1:28" ht="69.75" customHeight="1" x14ac:dyDescent="0.2">
      <c r="A107" s="121"/>
      <c r="B107" s="99"/>
      <c r="C107" s="25" t="s">
        <v>100</v>
      </c>
      <c r="D107" s="52" t="s">
        <v>392</v>
      </c>
      <c r="E107" s="27" t="s">
        <v>102</v>
      </c>
      <c r="F107" s="53" t="s">
        <v>395</v>
      </c>
      <c r="G107" s="26" t="s">
        <v>342</v>
      </c>
      <c r="H107" s="26" t="s">
        <v>236</v>
      </c>
      <c r="I107" s="53" t="s">
        <v>388</v>
      </c>
      <c r="J107" s="33" t="s">
        <v>255</v>
      </c>
      <c r="K107" s="57" t="s">
        <v>389</v>
      </c>
      <c r="L107" s="28">
        <v>10</v>
      </c>
      <c r="M107" s="28">
        <v>5</v>
      </c>
      <c r="N107" s="48">
        <f t="shared" si="61"/>
        <v>50</v>
      </c>
      <c r="O107" s="28">
        <v>1</v>
      </c>
      <c r="P107" s="28">
        <v>10</v>
      </c>
      <c r="Q107" s="28">
        <v>10</v>
      </c>
      <c r="R107" s="48">
        <f t="shared" ref="R107:R108" si="63">+O107*3.5+P107*3.5+Q107*3</f>
        <v>68.5</v>
      </c>
      <c r="S107" s="28">
        <v>10</v>
      </c>
      <c r="T107" s="28">
        <v>1</v>
      </c>
      <c r="U107" s="48">
        <f t="shared" si="60"/>
        <v>10</v>
      </c>
      <c r="V107" s="29">
        <f t="shared" ref="V107:V108" si="64">+N107*0.45+R107*0.45+U107*0.1</f>
        <v>54.325000000000003</v>
      </c>
      <c r="W107" s="26" t="str">
        <f t="shared" ref="W107" si="65">IF(V107&lt;=39,"NO SIGNIFICATIVO", IF(V107&lt;=46,"BAJA SIGNIFICANCIA",IF(V107&lt;=70,"MEDIA SIGNIFICANCIA","ALTA SIGNIFICANCIA")))</f>
        <v>MEDIA SIGNIFICANCIA</v>
      </c>
      <c r="X107" s="30"/>
      <c r="Y107" s="61" t="s">
        <v>107</v>
      </c>
      <c r="Z107" s="61"/>
      <c r="AA107" s="61"/>
      <c r="AB107" s="61" t="s">
        <v>143</v>
      </c>
    </row>
    <row r="108" spans="1:28" ht="46.5" customHeight="1" x14ac:dyDescent="0.2">
      <c r="A108" s="121"/>
      <c r="B108" s="99"/>
      <c r="C108" s="25" t="s">
        <v>100</v>
      </c>
      <c r="D108" s="52" t="s">
        <v>392</v>
      </c>
      <c r="E108" s="27" t="s">
        <v>109</v>
      </c>
      <c r="F108" s="53" t="s">
        <v>396</v>
      </c>
      <c r="G108" s="27" t="s">
        <v>156</v>
      </c>
      <c r="H108" s="27" t="s">
        <v>179</v>
      </c>
      <c r="I108" s="54" t="s">
        <v>283</v>
      </c>
      <c r="J108" s="33" t="s">
        <v>284</v>
      </c>
      <c r="K108" s="57" t="s">
        <v>285</v>
      </c>
      <c r="L108" s="28">
        <v>10</v>
      </c>
      <c r="M108" s="28">
        <v>5</v>
      </c>
      <c r="N108" s="48">
        <f t="shared" si="61"/>
        <v>50</v>
      </c>
      <c r="O108" s="28">
        <v>10</v>
      </c>
      <c r="P108" s="28">
        <v>1</v>
      </c>
      <c r="Q108" s="28">
        <v>1</v>
      </c>
      <c r="R108" s="48">
        <f t="shared" si="63"/>
        <v>41.5</v>
      </c>
      <c r="S108" s="28">
        <v>1</v>
      </c>
      <c r="T108" s="28">
        <v>1</v>
      </c>
      <c r="U108" s="48">
        <f t="shared" si="60"/>
        <v>1</v>
      </c>
      <c r="V108" s="29">
        <f t="shared" si="64"/>
        <v>41.274999999999999</v>
      </c>
      <c r="W108" s="26" t="str">
        <f>IF(V108&lt;=39,"NO SIGNIFICATIVO", IF(V108&lt;=46,"BAJA SIGNIFICANCIA",IF(V108&lt;=70,"MEDIA SIGNIFICANCIA","ALTA SIGNIFICANCIA")))</f>
        <v>BAJA SIGNIFICANCIA</v>
      </c>
      <c r="X108" s="30"/>
      <c r="Y108" s="27" t="s">
        <v>116</v>
      </c>
      <c r="Z108" s="27"/>
      <c r="AA108" s="27"/>
      <c r="AB108" s="61" t="s">
        <v>117</v>
      </c>
    </row>
    <row r="109" spans="1:28" ht="68.25" customHeight="1" x14ac:dyDescent="0.2">
      <c r="A109" s="122"/>
      <c r="B109" s="100"/>
      <c r="C109" s="25" t="s">
        <v>53</v>
      </c>
      <c r="D109" s="52" t="s">
        <v>392</v>
      </c>
      <c r="E109" s="27" t="s">
        <v>159</v>
      </c>
      <c r="F109" s="53" t="s">
        <v>160</v>
      </c>
      <c r="G109" s="27" t="s">
        <v>161</v>
      </c>
      <c r="H109" s="27" t="s">
        <v>179</v>
      </c>
      <c r="I109" s="53" t="s">
        <v>162</v>
      </c>
      <c r="J109" s="26" t="s">
        <v>150</v>
      </c>
      <c r="K109" s="57" t="s">
        <v>163</v>
      </c>
      <c r="L109" s="28">
        <v>10</v>
      </c>
      <c r="M109" s="28">
        <v>5</v>
      </c>
      <c r="N109" s="48">
        <f t="shared" si="0"/>
        <v>50</v>
      </c>
      <c r="O109" s="28">
        <v>10</v>
      </c>
      <c r="P109" s="28">
        <v>1</v>
      </c>
      <c r="Q109" s="28">
        <v>5</v>
      </c>
      <c r="R109" s="48">
        <f t="shared" si="1"/>
        <v>53.5</v>
      </c>
      <c r="S109" s="28">
        <v>1</v>
      </c>
      <c r="T109" s="28">
        <v>1</v>
      </c>
      <c r="U109" s="48">
        <f t="shared" si="60"/>
        <v>1</v>
      </c>
      <c r="V109" s="29">
        <f>+N109*0.45+R109*0.45+U109*0.1</f>
        <v>46.675000000000004</v>
      </c>
      <c r="W109" s="26" t="str">
        <f>IF(V109&lt;=39,"NO SIGNIFICATIVO", IF(V109&lt;=46,"BAJA SIGNIFICANCIA",IF(V109&lt;=70,"MEDIA SIGNIFICANCIA","ALTA SIGNIFICANCIA")))</f>
        <v>MEDIA SIGNIFICANCIA</v>
      </c>
      <c r="X109" s="50" t="s">
        <v>164</v>
      </c>
      <c r="Y109" s="30"/>
      <c r="Z109" s="30"/>
      <c r="AA109" s="30"/>
      <c r="AB109" s="26" t="s">
        <v>397</v>
      </c>
    </row>
    <row r="110" spans="1:28" ht="46.5" customHeight="1" x14ac:dyDescent="0.2">
      <c r="A110" s="124" t="s">
        <v>398</v>
      </c>
      <c r="B110" s="67" t="s">
        <v>189</v>
      </c>
      <c r="C110" s="25" t="s">
        <v>174</v>
      </c>
      <c r="D110" s="52" t="s">
        <v>54</v>
      </c>
      <c r="E110" s="27" t="s">
        <v>66</v>
      </c>
      <c r="F110" s="53" t="s">
        <v>384</v>
      </c>
      <c r="G110" s="26" t="s">
        <v>68</v>
      </c>
      <c r="H110" s="26" t="s">
        <v>58</v>
      </c>
      <c r="I110" s="53" t="s">
        <v>385</v>
      </c>
      <c r="J110" s="27" t="s">
        <v>60</v>
      </c>
      <c r="K110" s="57" t="s">
        <v>70</v>
      </c>
      <c r="L110" s="28">
        <v>10</v>
      </c>
      <c r="M110" s="28">
        <v>5</v>
      </c>
      <c r="N110" s="48">
        <f t="shared" ref="N110" si="66">+L110*M110</f>
        <v>50</v>
      </c>
      <c r="O110" s="28">
        <v>10</v>
      </c>
      <c r="P110" s="28">
        <v>1</v>
      </c>
      <c r="Q110" s="28">
        <v>1</v>
      </c>
      <c r="R110" s="48">
        <f t="shared" ref="R110" si="67">+O110*3.5+P110*3.5+Q110*3</f>
        <v>41.5</v>
      </c>
      <c r="S110" s="28">
        <v>1</v>
      </c>
      <c r="T110" s="28">
        <v>1</v>
      </c>
      <c r="U110" s="48">
        <f t="shared" si="60"/>
        <v>1</v>
      </c>
      <c r="V110" s="29">
        <f t="shared" ref="V110:V115" si="68">+N110*0.45+R110*0.45+U110*0.1</f>
        <v>41.274999999999999</v>
      </c>
      <c r="W110" s="26" t="str">
        <f t="shared" ref="W110:W115" si="69">IF(V110&lt;=39,"NO SIGNIFICATIVO", IF(V110&lt;=46,"BAJA SIGNIFICANCIA",IF(V110&lt;=70,"MEDIA SIGNIFICANCIA","ALTA SIGNIFICANCIA")))</f>
        <v>BAJA SIGNIFICANCIA</v>
      </c>
      <c r="X110" s="30"/>
      <c r="Y110" s="27" t="s">
        <v>63</v>
      </c>
      <c r="Z110" s="31" t="s">
        <v>64</v>
      </c>
      <c r="AA110" s="27"/>
      <c r="AB110" s="26" t="s">
        <v>200</v>
      </c>
    </row>
    <row r="111" spans="1:28" ht="46.5" customHeight="1" x14ac:dyDescent="0.2">
      <c r="A111" s="124"/>
      <c r="B111" s="67" t="s">
        <v>189</v>
      </c>
      <c r="C111" s="25" t="s">
        <v>274</v>
      </c>
      <c r="D111" s="52" t="s">
        <v>54</v>
      </c>
      <c r="E111" s="26" t="s">
        <v>55</v>
      </c>
      <c r="F111" s="53" t="s">
        <v>386</v>
      </c>
      <c r="G111" s="26" t="s">
        <v>57</v>
      </c>
      <c r="H111" s="26" t="s">
        <v>58</v>
      </c>
      <c r="I111" s="53" t="s">
        <v>59</v>
      </c>
      <c r="J111" s="27" t="s">
        <v>60</v>
      </c>
      <c r="K111" s="57" t="s">
        <v>61</v>
      </c>
      <c r="L111" s="28">
        <v>1</v>
      </c>
      <c r="M111" s="28">
        <v>1</v>
      </c>
      <c r="N111" s="48">
        <f>+L111*M111</f>
        <v>1</v>
      </c>
      <c r="O111" s="28">
        <v>10</v>
      </c>
      <c r="P111" s="28">
        <v>1</v>
      </c>
      <c r="Q111" s="28">
        <v>1</v>
      </c>
      <c r="R111" s="48">
        <f>+O111*3.5+P111*3.5+Q111*3</f>
        <v>41.5</v>
      </c>
      <c r="S111" s="28">
        <v>1</v>
      </c>
      <c r="T111" s="28">
        <v>1</v>
      </c>
      <c r="U111" s="48">
        <f>+S111*T111</f>
        <v>1</v>
      </c>
      <c r="V111" s="29">
        <f t="shared" si="68"/>
        <v>19.225000000000001</v>
      </c>
      <c r="W111" s="26" t="str">
        <f t="shared" si="69"/>
        <v>NO SIGNIFICATIVO</v>
      </c>
      <c r="X111" s="50" t="s">
        <v>198</v>
      </c>
      <c r="Y111" s="31" t="s">
        <v>63</v>
      </c>
      <c r="Z111" s="31" t="s">
        <v>64</v>
      </c>
      <c r="AA111" s="31"/>
      <c r="AB111" s="26" t="s">
        <v>65</v>
      </c>
    </row>
    <row r="112" spans="1:28" ht="53.25" customHeight="1" x14ac:dyDescent="0.2">
      <c r="A112" s="124"/>
      <c r="B112" s="67" t="s">
        <v>189</v>
      </c>
      <c r="C112" s="25" t="s">
        <v>100</v>
      </c>
      <c r="D112" s="52" t="s">
        <v>54</v>
      </c>
      <c r="E112" s="61" t="s">
        <v>102</v>
      </c>
      <c r="F112" s="53" t="s">
        <v>387</v>
      </c>
      <c r="G112" s="26" t="s">
        <v>342</v>
      </c>
      <c r="H112" s="26" t="s">
        <v>58</v>
      </c>
      <c r="I112" s="53" t="s">
        <v>388</v>
      </c>
      <c r="J112" s="33" t="s">
        <v>255</v>
      </c>
      <c r="K112" s="57" t="s">
        <v>389</v>
      </c>
      <c r="L112" s="28">
        <v>10</v>
      </c>
      <c r="M112" s="28">
        <v>5</v>
      </c>
      <c r="N112" s="48">
        <f t="shared" ref="N112:N115" si="70">+L112*M112</f>
        <v>50</v>
      </c>
      <c r="O112" s="28">
        <v>1</v>
      </c>
      <c r="P112" s="28">
        <v>5</v>
      </c>
      <c r="Q112" s="28">
        <v>1</v>
      </c>
      <c r="R112" s="48">
        <f t="shared" ref="R112:R115" si="71">+O112*3.5+P112*3.5+Q112*3</f>
        <v>24</v>
      </c>
      <c r="S112" s="28">
        <v>1</v>
      </c>
      <c r="T112" s="28">
        <v>1</v>
      </c>
      <c r="U112" s="48">
        <f t="shared" ref="U112:U115" si="72">+S112*T112</f>
        <v>1</v>
      </c>
      <c r="V112" s="29">
        <f t="shared" si="68"/>
        <v>33.4</v>
      </c>
      <c r="W112" s="26" t="str">
        <f t="shared" si="69"/>
        <v>NO SIGNIFICATIVO</v>
      </c>
      <c r="X112" s="30"/>
      <c r="Y112" s="61" t="s">
        <v>107</v>
      </c>
      <c r="Z112" s="61"/>
      <c r="AA112" s="61"/>
      <c r="AB112" s="61" t="s">
        <v>108</v>
      </c>
    </row>
    <row r="113" spans="1:28" ht="46.5" customHeight="1" x14ac:dyDescent="0.2">
      <c r="A113" s="124"/>
      <c r="B113" s="67" t="s">
        <v>189</v>
      </c>
      <c r="C113" s="25" t="s">
        <v>274</v>
      </c>
      <c r="D113" s="52" t="s">
        <v>54</v>
      </c>
      <c r="E113" s="27" t="s">
        <v>177</v>
      </c>
      <c r="F113" s="53" t="s">
        <v>309</v>
      </c>
      <c r="G113" s="27" t="s">
        <v>161</v>
      </c>
      <c r="H113" s="26" t="s">
        <v>179</v>
      </c>
      <c r="I113" s="54" t="s">
        <v>222</v>
      </c>
      <c r="J113" s="33" t="s">
        <v>121</v>
      </c>
      <c r="K113" s="58" t="s">
        <v>380</v>
      </c>
      <c r="L113" s="28">
        <v>10</v>
      </c>
      <c r="M113" s="28">
        <v>5</v>
      </c>
      <c r="N113" s="48">
        <f t="shared" si="70"/>
        <v>50</v>
      </c>
      <c r="O113" s="28">
        <v>10</v>
      </c>
      <c r="P113" s="28">
        <v>5</v>
      </c>
      <c r="Q113" s="28">
        <v>5</v>
      </c>
      <c r="R113" s="48">
        <f t="shared" si="71"/>
        <v>67.5</v>
      </c>
      <c r="S113" s="28">
        <v>1</v>
      </c>
      <c r="T113" s="28">
        <v>1</v>
      </c>
      <c r="U113" s="48">
        <f t="shared" si="72"/>
        <v>1</v>
      </c>
      <c r="V113" s="29">
        <f t="shared" si="68"/>
        <v>52.975000000000001</v>
      </c>
      <c r="W113" s="26" t="str">
        <f t="shared" si="69"/>
        <v>MEDIA SIGNIFICANCIA</v>
      </c>
      <c r="X113" s="30"/>
      <c r="Y113" s="50" t="s">
        <v>223</v>
      </c>
      <c r="Z113" s="27"/>
      <c r="AA113" s="27"/>
      <c r="AB113" s="26" t="s">
        <v>312</v>
      </c>
    </row>
    <row r="114" spans="1:28" ht="140.25" customHeight="1" x14ac:dyDescent="0.2">
      <c r="A114" s="124"/>
      <c r="B114" s="67" t="s">
        <v>123</v>
      </c>
      <c r="C114" s="25" t="s">
        <v>53</v>
      </c>
      <c r="D114" s="52" t="s">
        <v>54</v>
      </c>
      <c r="E114" s="27" t="s">
        <v>399</v>
      </c>
      <c r="F114" s="27" t="s">
        <v>400</v>
      </c>
      <c r="G114" s="27" t="s">
        <v>161</v>
      </c>
      <c r="H114" s="27" t="s">
        <v>58</v>
      </c>
      <c r="I114" s="53" t="s">
        <v>141</v>
      </c>
      <c r="J114" s="33" t="s">
        <v>150</v>
      </c>
      <c r="K114" s="57" t="s">
        <v>401</v>
      </c>
      <c r="L114" s="25">
        <v>10</v>
      </c>
      <c r="M114" s="25">
        <v>5</v>
      </c>
      <c r="N114" s="49">
        <f t="shared" si="70"/>
        <v>50</v>
      </c>
      <c r="O114" s="25">
        <v>10</v>
      </c>
      <c r="P114" s="25">
        <v>1</v>
      </c>
      <c r="Q114" s="25">
        <v>1</v>
      </c>
      <c r="R114" s="49">
        <f t="shared" si="71"/>
        <v>41.5</v>
      </c>
      <c r="S114" s="25">
        <v>5</v>
      </c>
      <c r="T114" s="25">
        <v>5</v>
      </c>
      <c r="U114" s="49">
        <f t="shared" si="72"/>
        <v>25</v>
      </c>
      <c r="V114" s="34">
        <f t="shared" si="68"/>
        <v>43.674999999999997</v>
      </c>
      <c r="W114" s="26" t="str">
        <f t="shared" si="69"/>
        <v>BAJA SIGNIFICANCIA</v>
      </c>
      <c r="X114" s="30"/>
      <c r="Y114" s="27" t="s">
        <v>63</v>
      </c>
      <c r="Z114" s="27"/>
      <c r="AA114" s="27"/>
      <c r="AB114" s="26" t="s">
        <v>200</v>
      </c>
    </row>
    <row r="115" spans="1:28" ht="46.5" customHeight="1" x14ac:dyDescent="0.2">
      <c r="A115" s="124"/>
      <c r="B115" s="81" t="s">
        <v>402</v>
      </c>
      <c r="C115" s="25" t="s">
        <v>53</v>
      </c>
      <c r="D115" s="52" t="s">
        <v>392</v>
      </c>
      <c r="E115" s="27" t="s">
        <v>403</v>
      </c>
      <c r="F115" s="27" t="s">
        <v>404</v>
      </c>
      <c r="G115" s="27" t="s">
        <v>405</v>
      </c>
      <c r="H115" s="27" t="s">
        <v>87</v>
      </c>
      <c r="I115" s="53" t="s">
        <v>87</v>
      </c>
      <c r="J115" s="33" t="s">
        <v>60</v>
      </c>
      <c r="K115" s="57" t="s">
        <v>94</v>
      </c>
      <c r="L115" s="25">
        <v>10</v>
      </c>
      <c r="M115" s="25">
        <v>5</v>
      </c>
      <c r="N115" s="49">
        <f t="shared" si="70"/>
        <v>50</v>
      </c>
      <c r="O115" s="25">
        <v>10</v>
      </c>
      <c r="P115" s="25">
        <v>5</v>
      </c>
      <c r="Q115" s="25">
        <v>5</v>
      </c>
      <c r="R115" s="49">
        <f t="shared" si="71"/>
        <v>67.5</v>
      </c>
      <c r="S115" s="25">
        <v>10</v>
      </c>
      <c r="T115" s="25">
        <v>5</v>
      </c>
      <c r="U115" s="49">
        <f t="shared" si="72"/>
        <v>50</v>
      </c>
      <c r="V115" s="34">
        <f t="shared" si="68"/>
        <v>57.875</v>
      </c>
      <c r="W115" s="26" t="str">
        <f t="shared" si="69"/>
        <v>MEDIA SIGNIFICANCIA</v>
      </c>
      <c r="X115" s="30" t="s">
        <v>406</v>
      </c>
      <c r="Y115" s="27" t="s">
        <v>407</v>
      </c>
      <c r="Z115" s="27"/>
      <c r="AA115" s="27"/>
      <c r="AB115" s="26" t="s">
        <v>408</v>
      </c>
    </row>
    <row r="116" spans="1:28" ht="46.5" customHeight="1" x14ac:dyDescent="0.2">
      <c r="A116" s="124"/>
      <c r="B116" s="81" t="s">
        <v>409</v>
      </c>
      <c r="C116" s="25" t="s">
        <v>53</v>
      </c>
      <c r="D116" s="52" t="s">
        <v>392</v>
      </c>
      <c r="E116" s="27" t="s">
        <v>410</v>
      </c>
      <c r="F116" s="27" t="s">
        <v>411</v>
      </c>
      <c r="G116" s="27" t="s">
        <v>412</v>
      </c>
      <c r="H116" s="27" t="s">
        <v>87</v>
      </c>
      <c r="I116" s="53" t="s">
        <v>87</v>
      </c>
      <c r="J116" s="33" t="s">
        <v>60</v>
      </c>
      <c r="K116" s="57" t="s">
        <v>94</v>
      </c>
      <c r="L116" s="25">
        <v>10</v>
      </c>
      <c r="M116" s="25">
        <v>5</v>
      </c>
      <c r="N116" s="49">
        <f t="shared" ref="N116:N117" si="73">+L116*M116</f>
        <v>50</v>
      </c>
      <c r="O116" s="25">
        <v>10</v>
      </c>
      <c r="P116" s="25">
        <v>5</v>
      </c>
      <c r="Q116" s="25">
        <v>5</v>
      </c>
      <c r="R116" s="49">
        <f t="shared" ref="R116:R117" si="74">+O116*3.5+P116*3.5+Q116*3</f>
        <v>67.5</v>
      </c>
      <c r="S116" s="25">
        <v>10</v>
      </c>
      <c r="T116" s="25">
        <v>5</v>
      </c>
      <c r="U116" s="49">
        <f t="shared" ref="U116:U117" si="75">+S116*T116</f>
        <v>50</v>
      </c>
      <c r="V116" s="34">
        <f t="shared" ref="V116:V117" si="76">+N116*0.45+R116*0.45+U116*0.1</f>
        <v>57.875</v>
      </c>
      <c r="W116" s="26" t="str">
        <f t="shared" ref="W116:W117" si="77">IF(V116&lt;=39,"NO SIGNIFICATIVO", IF(V116&lt;=46,"BAJA SIGNIFICANCIA",IF(V116&lt;=70,"MEDIA SIGNIFICANCIA","ALTA SIGNIFICANCIA")))</f>
        <v>MEDIA SIGNIFICANCIA</v>
      </c>
      <c r="X116" s="30" t="s">
        <v>406</v>
      </c>
      <c r="Y116" s="27" t="s">
        <v>413</v>
      </c>
      <c r="Z116" s="27"/>
      <c r="AA116" s="27"/>
      <c r="AB116" s="26" t="s">
        <v>408</v>
      </c>
    </row>
    <row r="117" spans="1:28" ht="46.5" customHeight="1" x14ac:dyDescent="0.2">
      <c r="A117" s="124"/>
      <c r="B117" s="81" t="s">
        <v>414</v>
      </c>
      <c r="C117" s="25" t="s">
        <v>53</v>
      </c>
      <c r="D117" s="52" t="s">
        <v>392</v>
      </c>
      <c r="E117" s="26" t="s">
        <v>217</v>
      </c>
      <c r="F117" s="54" t="s">
        <v>415</v>
      </c>
      <c r="G117" s="26" t="s">
        <v>416</v>
      </c>
      <c r="H117" s="26" t="s">
        <v>87</v>
      </c>
      <c r="I117" s="54" t="s">
        <v>87</v>
      </c>
      <c r="J117" s="33" t="s">
        <v>60</v>
      </c>
      <c r="K117" s="58" t="s">
        <v>410</v>
      </c>
      <c r="L117" s="25">
        <v>10</v>
      </c>
      <c r="M117" s="25">
        <v>5</v>
      </c>
      <c r="N117" s="49">
        <f t="shared" si="73"/>
        <v>50</v>
      </c>
      <c r="O117" s="25">
        <v>10</v>
      </c>
      <c r="P117" s="25">
        <v>1</v>
      </c>
      <c r="Q117" s="25">
        <v>1</v>
      </c>
      <c r="R117" s="49">
        <f t="shared" si="74"/>
        <v>41.5</v>
      </c>
      <c r="S117" s="25">
        <v>5</v>
      </c>
      <c r="T117" s="25">
        <v>5</v>
      </c>
      <c r="U117" s="49">
        <f t="shared" si="75"/>
        <v>25</v>
      </c>
      <c r="V117" s="34">
        <f t="shared" si="76"/>
        <v>43.674999999999997</v>
      </c>
      <c r="W117" s="26" t="str">
        <f t="shared" si="77"/>
        <v>BAJA SIGNIFICANCIA</v>
      </c>
      <c r="X117" s="30"/>
      <c r="Y117" s="27" t="s">
        <v>417</v>
      </c>
      <c r="Z117" s="27"/>
      <c r="AA117" s="27"/>
      <c r="AB117" s="26" t="s">
        <v>418</v>
      </c>
    </row>
    <row r="118" spans="1:28" ht="82.5" customHeight="1" x14ac:dyDescent="0.2">
      <c r="A118" s="124"/>
      <c r="B118" s="81" t="s">
        <v>414</v>
      </c>
      <c r="C118" s="25" t="s">
        <v>53</v>
      </c>
      <c r="D118" s="52" t="s">
        <v>392</v>
      </c>
      <c r="E118" s="27" t="s">
        <v>399</v>
      </c>
      <c r="F118" s="27" t="s">
        <v>400</v>
      </c>
      <c r="G118" s="27" t="s">
        <v>161</v>
      </c>
      <c r="H118" s="27" t="s">
        <v>58</v>
      </c>
      <c r="I118" s="53" t="s">
        <v>141</v>
      </c>
      <c r="J118" s="33" t="s">
        <v>150</v>
      </c>
      <c r="K118" s="57" t="s">
        <v>401</v>
      </c>
      <c r="L118" s="25">
        <v>10</v>
      </c>
      <c r="M118" s="25">
        <v>5</v>
      </c>
      <c r="N118" s="49">
        <f t="shared" ref="N118" si="78">+L118*M118</f>
        <v>50</v>
      </c>
      <c r="O118" s="25">
        <v>10</v>
      </c>
      <c r="P118" s="25">
        <v>1</v>
      </c>
      <c r="Q118" s="25">
        <v>1</v>
      </c>
      <c r="R118" s="49">
        <f t="shared" ref="R118" si="79">+O118*3.5+P118*3.5+Q118*3</f>
        <v>41.5</v>
      </c>
      <c r="S118" s="25">
        <v>5</v>
      </c>
      <c r="T118" s="25">
        <v>5</v>
      </c>
      <c r="U118" s="49">
        <f t="shared" ref="U118" si="80">+S118*T118</f>
        <v>25</v>
      </c>
      <c r="V118" s="34">
        <f t="shared" ref="V118" si="81">+N118*0.45+R118*0.45+U118*0.1</f>
        <v>43.674999999999997</v>
      </c>
      <c r="W118" s="26" t="str">
        <f t="shared" ref="W118" si="82">IF(V118&lt;=39,"NO SIGNIFICATIVO", IF(V118&lt;=46,"BAJA SIGNIFICANCIA",IF(V118&lt;=70,"MEDIA SIGNIFICANCIA","ALTA SIGNIFICANCIA")))</f>
        <v>BAJA SIGNIFICANCIA</v>
      </c>
      <c r="X118" s="30"/>
      <c r="Y118" s="27" t="s">
        <v>63</v>
      </c>
      <c r="Z118" s="27"/>
      <c r="AA118" s="27"/>
      <c r="AB118" s="26" t="s">
        <v>200</v>
      </c>
    </row>
    <row r="119" spans="1:28" ht="46.5" customHeight="1" x14ac:dyDescent="0.2">
      <c r="A119" s="124"/>
      <c r="B119" s="98" t="s">
        <v>195</v>
      </c>
      <c r="C119" s="25" t="s">
        <v>53</v>
      </c>
      <c r="D119" s="52" t="s">
        <v>199</v>
      </c>
      <c r="E119" s="26" t="s">
        <v>55</v>
      </c>
      <c r="F119" s="53" t="s">
        <v>190</v>
      </c>
      <c r="G119" s="26" t="s">
        <v>57</v>
      </c>
      <c r="H119" s="26" t="s">
        <v>58</v>
      </c>
      <c r="I119" s="53" t="s">
        <v>59</v>
      </c>
      <c r="J119" s="27" t="s">
        <v>60</v>
      </c>
      <c r="K119" s="57" t="s">
        <v>61</v>
      </c>
      <c r="L119" s="28">
        <v>1</v>
      </c>
      <c r="M119" s="28">
        <v>1</v>
      </c>
      <c r="N119" s="48">
        <f>+L119*M119</f>
        <v>1</v>
      </c>
      <c r="O119" s="28">
        <v>10</v>
      </c>
      <c r="P119" s="28">
        <v>1</v>
      </c>
      <c r="Q119" s="28">
        <v>1</v>
      </c>
      <c r="R119" s="48">
        <f>+O119*3.5+P119*3.5+Q119*3</f>
        <v>41.5</v>
      </c>
      <c r="S119" s="28">
        <v>1</v>
      </c>
      <c r="T119" s="28">
        <v>1</v>
      </c>
      <c r="U119" s="48">
        <f>+S119*T119</f>
        <v>1</v>
      </c>
      <c r="V119" s="29">
        <f>+N119*0.45+R119*0.45+U119*0.1</f>
        <v>19.225000000000001</v>
      </c>
      <c r="W119" s="26" t="str">
        <f>IF(V119&lt;=39,"NO SIGNIFICATIVO", IF(V119&lt;=46,"BAJA SIGNIFICANCIA",IF(V119&lt;=70,"MEDIA SIGNIFICANCIA","ALTA SIGNIFICANCIA")))</f>
        <v>NO SIGNIFICATIVO</v>
      </c>
      <c r="X119" s="50"/>
      <c r="Y119" s="31" t="s">
        <v>63</v>
      </c>
      <c r="Z119" s="31"/>
      <c r="AA119" s="31"/>
      <c r="AB119" s="26" t="s">
        <v>65</v>
      </c>
    </row>
    <row r="120" spans="1:28" ht="46.5" customHeight="1" x14ac:dyDescent="0.2">
      <c r="A120" s="124"/>
      <c r="B120" s="99"/>
      <c r="C120" s="25" t="s">
        <v>53</v>
      </c>
      <c r="D120" s="52" t="s">
        <v>199</v>
      </c>
      <c r="E120" s="27" t="s">
        <v>66</v>
      </c>
      <c r="F120" s="53" t="s">
        <v>67</v>
      </c>
      <c r="G120" s="26" t="s">
        <v>68</v>
      </c>
      <c r="H120" s="26" t="s">
        <v>58</v>
      </c>
      <c r="I120" s="53" t="s">
        <v>69</v>
      </c>
      <c r="J120" s="27" t="s">
        <v>60</v>
      </c>
      <c r="K120" s="57" t="s">
        <v>70</v>
      </c>
      <c r="L120" s="28">
        <v>10</v>
      </c>
      <c r="M120" s="28">
        <v>5</v>
      </c>
      <c r="N120" s="48">
        <f t="shared" ref="N120:N122" si="83">+L120*M120</f>
        <v>50</v>
      </c>
      <c r="O120" s="28">
        <v>10</v>
      </c>
      <c r="P120" s="28">
        <v>1</v>
      </c>
      <c r="Q120" s="28">
        <v>1</v>
      </c>
      <c r="R120" s="48">
        <f t="shared" ref="R120:R122" si="84">+O120*3.5+P120*3.5+Q120*3</f>
        <v>41.5</v>
      </c>
      <c r="S120" s="28">
        <v>1</v>
      </c>
      <c r="T120" s="28">
        <v>1</v>
      </c>
      <c r="U120" s="48">
        <f t="shared" ref="U120:U122" si="85">+S120*T120</f>
        <v>1</v>
      </c>
      <c r="V120" s="29">
        <f t="shared" ref="V120:V122" si="86">+N120*0.45+R120*0.45+U120*0.1</f>
        <v>41.274999999999999</v>
      </c>
      <c r="W120" s="26" t="str">
        <f t="shared" ref="W120:W122" si="87">IF(V120&lt;=39,"NO SIGNIFICATIVO", IF(V120&lt;=46,"BAJA SIGNIFICANCIA",IF(V120&lt;=70,"MEDIA SIGNIFICANCIA","ALTA SIGNIFICANCIA")))</f>
        <v>BAJA SIGNIFICANCIA</v>
      </c>
      <c r="X120" s="30"/>
      <c r="Y120" s="27" t="s">
        <v>63</v>
      </c>
      <c r="Z120" s="27"/>
      <c r="AA120" s="27"/>
      <c r="AB120" s="26" t="s">
        <v>200</v>
      </c>
    </row>
    <row r="121" spans="1:28" ht="46.5" customHeight="1" x14ac:dyDescent="0.2">
      <c r="A121" s="124"/>
      <c r="B121" s="100"/>
      <c r="C121" s="25" t="s">
        <v>100</v>
      </c>
      <c r="D121" s="52" t="s">
        <v>54</v>
      </c>
      <c r="E121" s="61" t="s">
        <v>102</v>
      </c>
      <c r="F121" s="53" t="s">
        <v>387</v>
      </c>
      <c r="G121" s="26" t="s">
        <v>342</v>
      </c>
      <c r="H121" s="27" t="s">
        <v>58</v>
      </c>
      <c r="I121" s="53" t="s">
        <v>388</v>
      </c>
      <c r="J121" s="33" t="s">
        <v>255</v>
      </c>
      <c r="K121" s="57" t="s">
        <v>389</v>
      </c>
      <c r="L121" s="28">
        <v>10</v>
      </c>
      <c r="M121" s="28">
        <v>5</v>
      </c>
      <c r="N121" s="48">
        <f t="shared" si="83"/>
        <v>50</v>
      </c>
      <c r="O121" s="28">
        <v>1</v>
      </c>
      <c r="P121" s="28">
        <v>5</v>
      </c>
      <c r="Q121" s="28">
        <v>1</v>
      </c>
      <c r="R121" s="48">
        <f t="shared" si="84"/>
        <v>24</v>
      </c>
      <c r="S121" s="28">
        <v>1</v>
      </c>
      <c r="T121" s="28">
        <v>1</v>
      </c>
      <c r="U121" s="48">
        <f t="shared" si="85"/>
        <v>1</v>
      </c>
      <c r="V121" s="29">
        <f t="shared" si="86"/>
        <v>33.4</v>
      </c>
      <c r="W121" s="26" t="str">
        <f t="shared" si="87"/>
        <v>NO SIGNIFICATIVO</v>
      </c>
      <c r="X121" s="30"/>
      <c r="Y121" s="61" t="s">
        <v>107</v>
      </c>
      <c r="Z121" s="61"/>
      <c r="AA121" s="61"/>
      <c r="AB121" s="61" t="s">
        <v>143</v>
      </c>
    </row>
    <row r="122" spans="1:28" ht="90.75" customHeight="1" x14ac:dyDescent="0.2">
      <c r="A122" s="124"/>
      <c r="B122" s="98" t="s">
        <v>201</v>
      </c>
      <c r="C122" s="25" t="s">
        <v>53</v>
      </c>
      <c r="D122" s="52" t="s">
        <v>199</v>
      </c>
      <c r="E122" s="27" t="s">
        <v>202</v>
      </c>
      <c r="F122" s="54" t="s">
        <v>203</v>
      </c>
      <c r="G122" s="32" t="s">
        <v>204</v>
      </c>
      <c r="H122" s="32" t="s">
        <v>112</v>
      </c>
      <c r="I122" s="54" t="s">
        <v>205</v>
      </c>
      <c r="J122" s="27" t="s">
        <v>60</v>
      </c>
      <c r="K122" s="58" t="s">
        <v>206</v>
      </c>
      <c r="L122" s="28">
        <v>10</v>
      </c>
      <c r="M122" s="28">
        <v>5</v>
      </c>
      <c r="N122" s="48">
        <f t="shared" si="83"/>
        <v>50</v>
      </c>
      <c r="O122" s="28">
        <v>10</v>
      </c>
      <c r="P122" s="28">
        <v>1</v>
      </c>
      <c r="Q122" s="28">
        <v>1</v>
      </c>
      <c r="R122" s="48">
        <f t="shared" si="84"/>
        <v>41.5</v>
      </c>
      <c r="S122" s="28">
        <v>5</v>
      </c>
      <c r="T122" s="28">
        <v>5</v>
      </c>
      <c r="U122" s="48">
        <f t="shared" si="85"/>
        <v>25</v>
      </c>
      <c r="V122" s="29">
        <f t="shared" si="86"/>
        <v>43.674999999999997</v>
      </c>
      <c r="W122" s="26" t="str">
        <f t="shared" si="87"/>
        <v>BAJA SIGNIFICANCIA</v>
      </c>
      <c r="X122" s="61" t="s">
        <v>207</v>
      </c>
      <c r="Y122" s="26" t="s">
        <v>208</v>
      </c>
      <c r="Z122" s="26"/>
      <c r="AA122" s="26"/>
      <c r="AB122" s="26" t="s">
        <v>209</v>
      </c>
    </row>
    <row r="123" spans="1:28" ht="46.5" customHeight="1" x14ac:dyDescent="0.2">
      <c r="A123" s="124"/>
      <c r="B123" s="100"/>
      <c r="C123" s="25" t="s">
        <v>100</v>
      </c>
      <c r="D123" s="52" t="s">
        <v>199</v>
      </c>
      <c r="E123" s="61" t="s">
        <v>102</v>
      </c>
      <c r="F123" s="61" t="s">
        <v>103</v>
      </c>
      <c r="G123" s="61" t="s">
        <v>192</v>
      </c>
      <c r="H123" s="61"/>
      <c r="I123" s="60" t="s">
        <v>193</v>
      </c>
      <c r="J123" s="64" t="s">
        <v>60</v>
      </c>
      <c r="K123" s="61" t="s">
        <v>106</v>
      </c>
      <c r="L123" s="65">
        <v>10</v>
      </c>
      <c r="M123" s="65">
        <v>5</v>
      </c>
      <c r="N123" s="48">
        <f>+L123*M123</f>
        <v>50</v>
      </c>
      <c r="O123" s="65">
        <v>1</v>
      </c>
      <c r="P123" s="65">
        <v>5</v>
      </c>
      <c r="Q123" s="65">
        <v>1</v>
      </c>
      <c r="R123" s="48">
        <f>+O123*3.5+P123*3.5+Q123*3</f>
        <v>24</v>
      </c>
      <c r="S123" s="65">
        <v>1</v>
      </c>
      <c r="T123" s="65">
        <v>1</v>
      </c>
      <c r="U123" s="48">
        <f>+S123*T123</f>
        <v>1</v>
      </c>
      <c r="V123" s="66">
        <f>+N123*0.45+R123*0.45+U123*0.1</f>
        <v>33.4</v>
      </c>
      <c r="W123" s="26" t="str">
        <f>IF(V123&lt;=39,"NO SIGNIFICATIVO", IF(V123&lt;=46,"BAJA SIGNIFICANCIA",IF(V123&lt;=70,"MEDIA SIGNIFICANCIA","ALTA SIGNIFICANCIA")))</f>
        <v>NO SIGNIFICATIVO</v>
      </c>
      <c r="X123" s="60"/>
      <c r="Y123" s="61" t="s">
        <v>107</v>
      </c>
      <c r="Z123" s="61"/>
      <c r="AA123" s="61"/>
      <c r="AB123" s="61" t="s">
        <v>143</v>
      </c>
    </row>
    <row r="124" spans="1:28" ht="46.5" customHeight="1" x14ac:dyDescent="0.2">
      <c r="A124" s="124"/>
      <c r="B124" s="67" t="s">
        <v>419</v>
      </c>
      <c r="C124" s="25" t="s">
        <v>53</v>
      </c>
      <c r="D124" s="52" t="s">
        <v>420</v>
      </c>
      <c r="E124" s="27" t="s">
        <v>66</v>
      </c>
      <c r="F124" s="53" t="s">
        <v>384</v>
      </c>
      <c r="G124" s="26" t="s">
        <v>68</v>
      </c>
      <c r="H124" s="26" t="s">
        <v>236</v>
      </c>
      <c r="I124" s="53" t="s">
        <v>385</v>
      </c>
      <c r="J124" s="27" t="s">
        <v>60</v>
      </c>
      <c r="K124" s="57" t="s">
        <v>70</v>
      </c>
      <c r="L124" s="28">
        <v>10</v>
      </c>
      <c r="M124" s="28">
        <v>5</v>
      </c>
      <c r="N124" s="48">
        <f t="shared" ref="N124:N125" si="88">+L124*M124</f>
        <v>50</v>
      </c>
      <c r="O124" s="28">
        <v>10</v>
      </c>
      <c r="P124" s="28">
        <v>1</v>
      </c>
      <c r="Q124" s="28">
        <v>1</v>
      </c>
      <c r="R124" s="48">
        <f t="shared" ref="R124:R125" si="89">+O124*3.5+P124*3.5+Q124*3</f>
        <v>41.5</v>
      </c>
      <c r="S124" s="28">
        <v>1</v>
      </c>
      <c r="T124" s="28">
        <v>1</v>
      </c>
      <c r="U124" s="48">
        <f t="shared" ref="U124:U125" si="90">+S124*T124</f>
        <v>1</v>
      </c>
      <c r="V124" s="29">
        <f t="shared" ref="V124:V125" si="91">+N124*0.45+R124*0.45+U124*0.1</f>
        <v>41.274999999999999</v>
      </c>
      <c r="W124" s="26" t="str">
        <f t="shared" ref="W124:W125" si="92">IF(V124&lt;=39,"NO SIGNIFICATIVO", IF(V124&lt;=46,"BAJA SIGNIFICANCIA",IF(V124&lt;=70,"MEDIA SIGNIFICANCIA","ALTA SIGNIFICANCIA")))</f>
        <v>BAJA SIGNIFICANCIA</v>
      </c>
      <c r="X124" s="30"/>
      <c r="Y124" s="27" t="s">
        <v>229</v>
      </c>
      <c r="Z124" s="27"/>
      <c r="AA124" s="27"/>
      <c r="AB124" s="26" t="s">
        <v>200</v>
      </c>
    </row>
    <row r="125" spans="1:28" ht="123" customHeight="1" x14ac:dyDescent="0.2">
      <c r="A125" s="124"/>
      <c r="B125" s="67" t="s">
        <v>419</v>
      </c>
      <c r="C125" s="25" t="s">
        <v>53</v>
      </c>
      <c r="D125" s="52" t="s">
        <v>420</v>
      </c>
      <c r="E125" s="26" t="s">
        <v>217</v>
      </c>
      <c r="F125" s="56" t="s">
        <v>421</v>
      </c>
      <c r="G125" s="27" t="s">
        <v>93</v>
      </c>
      <c r="H125" s="26" t="s">
        <v>236</v>
      </c>
      <c r="I125" s="54" t="s">
        <v>352</v>
      </c>
      <c r="J125" s="26" t="s">
        <v>60</v>
      </c>
      <c r="K125" s="58" t="s">
        <v>94</v>
      </c>
      <c r="L125" s="28">
        <v>1</v>
      </c>
      <c r="M125" s="28">
        <v>1</v>
      </c>
      <c r="N125" s="49">
        <f t="shared" si="88"/>
        <v>1</v>
      </c>
      <c r="O125" s="25">
        <v>10</v>
      </c>
      <c r="P125" s="25">
        <v>1</v>
      </c>
      <c r="Q125" s="25">
        <v>1</v>
      </c>
      <c r="R125" s="49">
        <f t="shared" si="89"/>
        <v>41.5</v>
      </c>
      <c r="S125" s="25">
        <v>1</v>
      </c>
      <c r="T125" s="25">
        <v>1</v>
      </c>
      <c r="U125" s="49">
        <f t="shared" si="90"/>
        <v>1</v>
      </c>
      <c r="V125" s="29">
        <f t="shared" si="91"/>
        <v>19.225000000000001</v>
      </c>
      <c r="W125" s="26" t="str">
        <f t="shared" si="92"/>
        <v>NO SIGNIFICATIVO</v>
      </c>
      <c r="X125" s="30"/>
      <c r="Y125" s="27" t="s">
        <v>422</v>
      </c>
      <c r="Z125" s="27"/>
      <c r="AA125" s="27"/>
      <c r="AB125" s="26" t="s">
        <v>220</v>
      </c>
    </row>
    <row r="126" spans="1:28" ht="46.5" customHeight="1" x14ac:dyDescent="0.2">
      <c r="A126" s="124"/>
      <c r="B126" s="67" t="s">
        <v>419</v>
      </c>
      <c r="C126" s="25" t="s">
        <v>53</v>
      </c>
      <c r="D126" s="52" t="s">
        <v>420</v>
      </c>
      <c r="E126" s="38" t="s">
        <v>423</v>
      </c>
      <c r="F126" s="56" t="s">
        <v>424</v>
      </c>
      <c r="G126" s="27" t="s">
        <v>93</v>
      </c>
      <c r="H126" s="26" t="s">
        <v>236</v>
      </c>
      <c r="I126" s="54" t="s">
        <v>205</v>
      </c>
      <c r="J126" s="26" t="s">
        <v>60</v>
      </c>
      <c r="K126" s="58" t="s">
        <v>425</v>
      </c>
      <c r="L126" s="28">
        <v>10</v>
      </c>
      <c r="M126" s="28">
        <v>5</v>
      </c>
      <c r="N126" s="49">
        <f t="shared" ref="N126:N128" si="93">+L126*M126</f>
        <v>50</v>
      </c>
      <c r="O126" s="25">
        <v>10</v>
      </c>
      <c r="P126" s="25">
        <v>5</v>
      </c>
      <c r="Q126" s="25">
        <v>5</v>
      </c>
      <c r="R126" s="49">
        <f t="shared" ref="R126:R128" si="94">+O126*3.5+P126*3.5+Q126*3</f>
        <v>67.5</v>
      </c>
      <c r="S126" s="25">
        <v>1</v>
      </c>
      <c r="T126" s="25">
        <v>1</v>
      </c>
      <c r="U126" s="49">
        <f t="shared" ref="U126:U128" si="95">+S126*T126</f>
        <v>1</v>
      </c>
      <c r="V126" s="29">
        <f t="shared" ref="V126:V128" si="96">+N126*0.45+R126*0.45+U126*0.1</f>
        <v>52.975000000000001</v>
      </c>
      <c r="W126" s="26" t="str">
        <f t="shared" ref="W126" si="97">IF(V126&lt;=39,"NO SIGNIFICATIVO", IF(V126&lt;=46,"BAJA SIGNIFICANCIA",IF(V126&lt;=70,"MEDIA SIGNIFICANCIA","ALTA SIGNIFICANCIA")))</f>
        <v>MEDIA SIGNIFICANCIA</v>
      </c>
      <c r="X126" s="50" t="s">
        <v>426</v>
      </c>
      <c r="Y126" s="27" t="s">
        <v>229</v>
      </c>
      <c r="Z126" s="27"/>
      <c r="AA126" s="27"/>
      <c r="AB126" s="26" t="s">
        <v>427</v>
      </c>
    </row>
    <row r="127" spans="1:28" ht="46.5" customHeight="1" x14ac:dyDescent="0.2">
      <c r="A127" s="124"/>
      <c r="B127" s="67" t="s">
        <v>419</v>
      </c>
      <c r="C127" s="25" t="s">
        <v>100</v>
      </c>
      <c r="D127" s="52" t="s">
        <v>420</v>
      </c>
      <c r="E127" s="27" t="s">
        <v>109</v>
      </c>
      <c r="F127" s="53" t="s">
        <v>396</v>
      </c>
      <c r="G127" s="27" t="s">
        <v>156</v>
      </c>
      <c r="H127" s="27" t="s">
        <v>179</v>
      </c>
      <c r="I127" s="54" t="s">
        <v>428</v>
      </c>
      <c r="J127" s="33" t="s">
        <v>284</v>
      </c>
      <c r="K127" s="57" t="s">
        <v>285</v>
      </c>
      <c r="L127" s="28">
        <v>10</v>
      </c>
      <c r="M127" s="28">
        <v>5</v>
      </c>
      <c r="N127" s="48">
        <f t="shared" si="93"/>
        <v>50</v>
      </c>
      <c r="O127" s="28">
        <v>10</v>
      </c>
      <c r="P127" s="28">
        <v>1</v>
      </c>
      <c r="Q127" s="28">
        <v>1</v>
      </c>
      <c r="R127" s="48">
        <f t="shared" si="94"/>
        <v>41.5</v>
      </c>
      <c r="S127" s="28">
        <v>1</v>
      </c>
      <c r="T127" s="28">
        <v>1</v>
      </c>
      <c r="U127" s="48">
        <f t="shared" si="95"/>
        <v>1</v>
      </c>
      <c r="V127" s="29">
        <f t="shared" si="96"/>
        <v>41.274999999999999</v>
      </c>
      <c r="W127" s="26" t="str">
        <f>IF(V127&lt;=39,"NO SIGNIFICATIVO", IF(V127&lt;=46,"BAJA SIGNIFICANCIA",IF(V127&lt;=70,"MEDIA SIGNIFICANCIA","ALTA SIGNIFICANCIA")))</f>
        <v>BAJA SIGNIFICANCIA</v>
      </c>
      <c r="X127" s="30"/>
      <c r="Y127" s="27" t="s">
        <v>116</v>
      </c>
      <c r="Z127" s="27"/>
      <c r="AA127" s="27"/>
      <c r="AB127" s="61" t="s">
        <v>117</v>
      </c>
    </row>
    <row r="128" spans="1:28" ht="46.5" customHeight="1" x14ac:dyDescent="0.2">
      <c r="A128" s="124"/>
      <c r="B128" s="67" t="s">
        <v>429</v>
      </c>
      <c r="C128" s="25" t="s">
        <v>53</v>
      </c>
      <c r="D128" s="52" t="s">
        <v>430</v>
      </c>
      <c r="E128" s="27" t="s">
        <v>431</v>
      </c>
      <c r="F128" s="53" t="s">
        <v>432</v>
      </c>
      <c r="G128" s="53" t="s">
        <v>433</v>
      </c>
      <c r="H128" s="53" t="s">
        <v>434</v>
      </c>
      <c r="I128" s="53" t="s">
        <v>60</v>
      </c>
      <c r="J128" s="27" t="s">
        <v>60</v>
      </c>
      <c r="K128" s="57" t="s">
        <v>60</v>
      </c>
      <c r="L128" s="28">
        <v>10</v>
      </c>
      <c r="M128" s="28">
        <v>5</v>
      </c>
      <c r="N128" s="48">
        <f t="shared" si="93"/>
        <v>50</v>
      </c>
      <c r="O128" s="28">
        <v>10</v>
      </c>
      <c r="P128" s="28">
        <v>5</v>
      </c>
      <c r="Q128" s="28">
        <v>5</v>
      </c>
      <c r="R128" s="48">
        <f t="shared" si="94"/>
        <v>67.5</v>
      </c>
      <c r="S128" s="28">
        <v>10</v>
      </c>
      <c r="T128" s="28">
        <v>5</v>
      </c>
      <c r="U128" s="48">
        <f t="shared" si="95"/>
        <v>50</v>
      </c>
      <c r="V128" s="29">
        <f t="shared" si="96"/>
        <v>57.875</v>
      </c>
      <c r="W128" s="26" t="str">
        <f>IF(V128&lt;=39,"NO SIGNIFICATIVO", IF(V128&lt;=46,"BAJA SIGNIFICANCIA",IF(V128&lt;=70,"MEDIA SIGNIFICANCIA","ALTA SIGNIFICANCIA")))</f>
        <v>MEDIA SIGNIFICANCIA</v>
      </c>
      <c r="X128" s="30"/>
      <c r="Y128" s="30"/>
      <c r="Z128" s="27"/>
      <c r="AA128" s="27"/>
      <c r="AB128" s="26" t="s">
        <v>435</v>
      </c>
    </row>
    <row r="129" spans="1:28" ht="46.5" customHeight="1" x14ac:dyDescent="0.2">
      <c r="A129" s="124"/>
      <c r="B129" s="67" t="s">
        <v>429</v>
      </c>
      <c r="C129" s="25" t="s">
        <v>53</v>
      </c>
      <c r="D129" s="52" t="s">
        <v>430</v>
      </c>
      <c r="E129" s="27" t="s">
        <v>436</v>
      </c>
      <c r="F129" s="53" t="s">
        <v>437</v>
      </c>
      <c r="G129" s="53" t="s">
        <v>433</v>
      </c>
      <c r="H129" s="53" t="s">
        <v>434</v>
      </c>
      <c r="I129" s="53" t="s">
        <v>60</v>
      </c>
      <c r="J129" s="27" t="s">
        <v>60</v>
      </c>
      <c r="K129" s="57" t="s">
        <v>60</v>
      </c>
      <c r="L129" s="28">
        <v>10</v>
      </c>
      <c r="M129" s="28">
        <v>5</v>
      </c>
      <c r="N129" s="48">
        <f t="shared" ref="N129" si="98">+L129*M129</f>
        <v>50</v>
      </c>
      <c r="O129" s="28">
        <v>10</v>
      </c>
      <c r="P129" s="28">
        <v>5</v>
      </c>
      <c r="Q129" s="28">
        <v>5</v>
      </c>
      <c r="R129" s="48">
        <f t="shared" ref="R129" si="99">+O129*3.5+P129*3.5+Q129*3</f>
        <v>67.5</v>
      </c>
      <c r="S129" s="28">
        <v>10</v>
      </c>
      <c r="T129" s="28">
        <v>5</v>
      </c>
      <c r="U129" s="48">
        <f t="shared" ref="U129" si="100">+S129*T129</f>
        <v>50</v>
      </c>
      <c r="V129" s="29">
        <f t="shared" ref="V129" si="101">+N129*0.45+R129*0.45+U129*0.1</f>
        <v>57.875</v>
      </c>
      <c r="W129" s="26" t="str">
        <f>IF(V129&lt;=39,"NO SIGNIFICATIVO", IF(V129&lt;=46,"BAJA SIGNIFICANCIA",IF(V129&lt;=70,"MEDIA SIGNIFICANCIA","ALTA SIGNIFICANCIA")))</f>
        <v>MEDIA SIGNIFICANCIA</v>
      </c>
      <c r="X129" s="30"/>
      <c r="Y129" s="30"/>
      <c r="Z129" s="30"/>
      <c r="AA129" s="30"/>
      <c r="AB129" s="26" t="s">
        <v>435</v>
      </c>
    </row>
    <row r="130" spans="1:28" s="4" customFormat="1" ht="60.75" customHeight="1" x14ac:dyDescent="0.2">
      <c r="A130" s="124"/>
      <c r="B130" s="98" t="s">
        <v>438</v>
      </c>
      <c r="C130" s="25" t="s">
        <v>174</v>
      </c>
      <c r="D130" s="52" t="s">
        <v>439</v>
      </c>
      <c r="E130" s="26" t="s">
        <v>440</v>
      </c>
      <c r="F130" s="54" t="s">
        <v>441</v>
      </c>
      <c r="G130" s="26" t="s">
        <v>81</v>
      </c>
      <c r="H130" s="26" t="s">
        <v>58</v>
      </c>
      <c r="I130" s="54" t="s">
        <v>442</v>
      </c>
      <c r="J130" s="33" t="s">
        <v>284</v>
      </c>
      <c r="K130" s="58" t="s">
        <v>443</v>
      </c>
      <c r="L130" s="25">
        <v>10</v>
      </c>
      <c r="M130" s="25">
        <v>5</v>
      </c>
      <c r="N130" s="49">
        <f t="shared" si="0"/>
        <v>50</v>
      </c>
      <c r="O130" s="25">
        <v>5</v>
      </c>
      <c r="P130" s="25">
        <v>5</v>
      </c>
      <c r="Q130" s="25">
        <v>10</v>
      </c>
      <c r="R130" s="49">
        <f t="shared" si="1"/>
        <v>65</v>
      </c>
      <c r="S130" s="25">
        <v>1</v>
      </c>
      <c r="T130" s="25">
        <v>1</v>
      </c>
      <c r="U130" s="49">
        <f t="shared" ref="U130:U135" si="102">+S130*T130</f>
        <v>1</v>
      </c>
      <c r="V130" s="34">
        <f t="shared" si="59"/>
        <v>51.85</v>
      </c>
      <c r="W130" s="26" t="str">
        <f t="shared" si="58"/>
        <v>MEDIA SIGNIFICANCIA</v>
      </c>
      <c r="X130" s="70" t="s">
        <v>371</v>
      </c>
      <c r="Y130" s="27" t="s">
        <v>63</v>
      </c>
      <c r="Z130" s="27"/>
      <c r="AA130" s="27"/>
      <c r="AB130" s="26" t="s">
        <v>444</v>
      </c>
    </row>
    <row r="131" spans="1:28" s="4" customFormat="1" ht="117.75" customHeight="1" x14ac:dyDescent="0.2">
      <c r="A131" s="124"/>
      <c r="B131" s="99"/>
      <c r="C131" s="25" t="s">
        <v>174</v>
      </c>
      <c r="D131" s="52" t="s">
        <v>439</v>
      </c>
      <c r="E131" s="26" t="s">
        <v>445</v>
      </c>
      <c r="F131" s="54" t="s">
        <v>446</v>
      </c>
      <c r="G131" s="26" t="s">
        <v>447</v>
      </c>
      <c r="H131" s="26" t="s">
        <v>236</v>
      </c>
      <c r="I131" s="54" t="s">
        <v>448</v>
      </c>
      <c r="J131" s="33" t="s">
        <v>449</v>
      </c>
      <c r="K131" s="58" t="s">
        <v>450</v>
      </c>
      <c r="L131" s="25">
        <v>10</v>
      </c>
      <c r="M131" s="25">
        <v>5</v>
      </c>
      <c r="N131" s="49">
        <f t="shared" si="0"/>
        <v>50</v>
      </c>
      <c r="O131" s="25">
        <v>5</v>
      </c>
      <c r="P131" s="25">
        <v>5</v>
      </c>
      <c r="Q131" s="25">
        <v>5</v>
      </c>
      <c r="R131" s="49">
        <f t="shared" si="1"/>
        <v>50</v>
      </c>
      <c r="S131" s="25">
        <v>1</v>
      </c>
      <c r="T131" s="25">
        <v>1</v>
      </c>
      <c r="U131" s="49">
        <f t="shared" si="102"/>
        <v>1</v>
      </c>
      <c r="V131" s="34">
        <f t="shared" si="59"/>
        <v>45.1</v>
      </c>
      <c r="W131" s="26" t="str">
        <f t="shared" si="58"/>
        <v>BAJA SIGNIFICANCIA</v>
      </c>
      <c r="X131" s="36"/>
      <c r="Y131" s="27" t="s">
        <v>229</v>
      </c>
      <c r="Z131" s="36"/>
      <c r="AA131" s="36"/>
      <c r="AB131" s="26" t="s">
        <v>451</v>
      </c>
    </row>
    <row r="132" spans="1:28" s="4" customFormat="1" ht="45" customHeight="1" x14ac:dyDescent="0.2">
      <c r="A132" s="124"/>
      <c r="B132" s="99"/>
      <c r="C132" s="25" t="s">
        <v>174</v>
      </c>
      <c r="D132" s="52" t="s">
        <v>439</v>
      </c>
      <c r="E132" s="26" t="s">
        <v>452</v>
      </c>
      <c r="F132" s="54" t="s">
        <v>453</v>
      </c>
      <c r="G132" s="26" t="s">
        <v>81</v>
      </c>
      <c r="H132" s="26"/>
      <c r="I132" s="54" t="s">
        <v>454</v>
      </c>
      <c r="J132" s="33" t="s">
        <v>60</v>
      </c>
      <c r="K132" s="58" t="s">
        <v>60</v>
      </c>
      <c r="L132" s="25">
        <v>10</v>
      </c>
      <c r="M132" s="25">
        <v>5</v>
      </c>
      <c r="N132" s="49">
        <f t="shared" si="0"/>
        <v>50</v>
      </c>
      <c r="O132" s="25">
        <v>5</v>
      </c>
      <c r="P132" s="25">
        <v>5</v>
      </c>
      <c r="Q132" s="25">
        <v>5</v>
      </c>
      <c r="R132" s="49">
        <f t="shared" si="1"/>
        <v>50</v>
      </c>
      <c r="S132" s="25">
        <v>1</v>
      </c>
      <c r="T132" s="25">
        <v>1</v>
      </c>
      <c r="U132" s="49">
        <f t="shared" si="102"/>
        <v>1</v>
      </c>
      <c r="V132" s="34">
        <f t="shared" si="59"/>
        <v>45.1</v>
      </c>
      <c r="W132" s="26" t="str">
        <f t="shared" si="58"/>
        <v>BAJA SIGNIFICANCIA</v>
      </c>
      <c r="X132" s="36"/>
      <c r="Y132" s="36"/>
      <c r="Z132" s="36"/>
      <c r="AA132" s="36"/>
      <c r="AB132" s="26" t="s">
        <v>444</v>
      </c>
    </row>
    <row r="133" spans="1:28" s="4" customFormat="1" ht="98.25" customHeight="1" x14ac:dyDescent="0.2">
      <c r="A133" s="124"/>
      <c r="B133" s="99"/>
      <c r="C133" s="25" t="s">
        <v>174</v>
      </c>
      <c r="D133" s="52" t="s">
        <v>439</v>
      </c>
      <c r="E133" s="26" t="s">
        <v>455</v>
      </c>
      <c r="F133" s="54" t="s">
        <v>456</v>
      </c>
      <c r="G133" s="26" t="s">
        <v>81</v>
      </c>
      <c r="H133" s="26" t="s">
        <v>236</v>
      </c>
      <c r="I133" s="54" t="s">
        <v>457</v>
      </c>
      <c r="J133" s="33" t="s">
        <v>60</v>
      </c>
      <c r="K133" s="58" t="s">
        <v>61</v>
      </c>
      <c r="L133" s="25">
        <v>10</v>
      </c>
      <c r="M133" s="25">
        <v>5</v>
      </c>
      <c r="N133" s="49">
        <f>+L133*M133</f>
        <v>50</v>
      </c>
      <c r="O133" s="25">
        <v>10</v>
      </c>
      <c r="P133" s="25">
        <v>5</v>
      </c>
      <c r="Q133" s="25">
        <v>5</v>
      </c>
      <c r="R133" s="49">
        <f>+O133*3.5+P133*3.5+Q133*3</f>
        <v>67.5</v>
      </c>
      <c r="S133" s="25">
        <v>1</v>
      </c>
      <c r="T133" s="25">
        <v>1</v>
      </c>
      <c r="U133" s="49">
        <f t="shared" si="102"/>
        <v>1</v>
      </c>
      <c r="V133" s="34">
        <f>+N133*0.45+R133*0.45+U133*0.1</f>
        <v>52.975000000000001</v>
      </c>
      <c r="W133" s="26" t="str">
        <f>IF(V133&lt;=39,"NO SIGNIFICATIVO", IF(V133&lt;=46,"BAJA SIGNIFICANCIA",IF(V133&lt;=70,"MEDIA SIGNIFICANCIA","ALTA SIGNIFICANCIA")))</f>
        <v>MEDIA SIGNIFICANCIA</v>
      </c>
      <c r="X133" s="36"/>
      <c r="Y133" s="26" t="s">
        <v>63</v>
      </c>
      <c r="Z133" s="26"/>
      <c r="AA133" s="26"/>
      <c r="AB133" s="26" t="s">
        <v>444</v>
      </c>
    </row>
    <row r="134" spans="1:28" s="4" customFormat="1" ht="98.25" customHeight="1" x14ac:dyDescent="0.2">
      <c r="A134" s="124"/>
      <c r="B134" s="99"/>
      <c r="C134" s="25" t="s">
        <v>174</v>
      </c>
      <c r="D134" s="52" t="s">
        <v>439</v>
      </c>
      <c r="E134" s="26" t="s">
        <v>177</v>
      </c>
      <c r="F134" s="54" t="s">
        <v>458</v>
      </c>
      <c r="G134" s="27" t="s">
        <v>161</v>
      </c>
      <c r="H134" s="27" t="s">
        <v>242</v>
      </c>
      <c r="I134" s="54" t="s">
        <v>222</v>
      </c>
      <c r="J134" s="33" t="s">
        <v>121</v>
      </c>
      <c r="K134" s="58" t="s">
        <v>380</v>
      </c>
      <c r="L134" s="25">
        <v>10</v>
      </c>
      <c r="M134" s="25">
        <v>5</v>
      </c>
      <c r="N134" s="49">
        <f>+L134*M134</f>
        <v>50</v>
      </c>
      <c r="O134" s="25">
        <v>5</v>
      </c>
      <c r="P134" s="25">
        <v>5</v>
      </c>
      <c r="Q134" s="25">
        <v>5</v>
      </c>
      <c r="R134" s="49">
        <f>+O134*3.5+P134*3.5+Q134*3</f>
        <v>50</v>
      </c>
      <c r="S134" s="25">
        <v>1</v>
      </c>
      <c r="T134" s="25">
        <v>1</v>
      </c>
      <c r="U134" s="49">
        <f t="shared" si="102"/>
        <v>1</v>
      </c>
      <c r="V134" s="34">
        <f>+N134*0.45+R134*0.45+U134*0.1</f>
        <v>45.1</v>
      </c>
      <c r="W134" s="26" t="str">
        <f>IF(V134&lt;=39,"NO SIGNIFICATIVO", IF(V134&lt;=46,"BAJA SIGNIFICANCIA",IF(V134&lt;=70,"MEDIA SIGNIFICANCIA","ALTA SIGNIFICANCIA")))</f>
        <v>BAJA SIGNIFICANCIA</v>
      </c>
      <c r="X134" s="36"/>
      <c r="Y134" s="36"/>
      <c r="Z134" s="26"/>
      <c r="AA134" s="26"/>
      <c r="AB134" s="26" t="s">
        <v>312</v>
      </c>
    </row>
    <row r="135" spans="1:28" s="4" customFormat="1" ht="21.75" customHeight="1" x14ac:dyDescent="0.2">
      <c r="A135" s="124"/>
      <c r="B135" s="99"/>
      <c r="C135" s="25" t="s">
        <v>174</v>
      </c>
      <c r="D135" s="52" t="s">
        <v>439</v>
      </c>
      <c r="E135" s="26" t="s">
        <v>459</v>
      </c>
      <c r="F135" s="54" t="s">
        <v>460</v>
      </c>
      <c r="G135" s="26" t="s">
        <v>68</v>
      </c>
      <c r="H135" s="26" t="s">
        <v>58</v>
      </c>
      <c r="I135" s="54" t="s">
        <v>461</v>
      </c>
      <c r="J135" s="33" t="s">
        <v>462</v>
      </c>
      <c r="K135" s="58" t="s">
        <v>463</v>
      </c>
      <c r="L135" s="25">
        <v>10</v>
      </c>
      <c r="M135" s="25">
        <v>5</v>
      </c>
      <c r="N135" s="49">
        <f>+L135*M135</f>
        <v>50</v>
      </c>
      <c r="O135" s="25">
        <v>5</v>
      </c>
      <c r="P135" s="25">
        <v>5</v>
      </c>
      <c r="Q135" s="25">
        <v>1</v>
      </c>
      <c r="R135" s="49">
        <f>+O135*3.5+P135*3.5+Q135*3</f>
        <v>38</v>
      </c>
      <c r="S135" s="25">
        <v>1</v>
      </c>
      <c r="T135" s="25">
        <v>1</v>
      </c>
      <c r="U135" s="49">
        <f t="shared" si="102"/>
        <v>1</v>
      </c>
      <c r="V135" s="34">
        <f>+N135*0.45+R135*0.45+U135*0.1</f>
        <v>39.700000000000003</v>
      </c>
      <c r="W135" s="26" t="str">
        <f>IF(V135&lt;=39,"NO SIGNIFICATIVO", IF(V135&lt;=46,"BAJA SIGNIFICANCIA",IF(V135&lt;=70,"MEDIA SIGNIFICANCIA","ALTA SIGNIFICANCIA")))</f>
        <v>BAJA SIGNIFICANCIA</v>
      </c>
      <c r="X135" s="36"/>
      <c r="Y135" s="61" t="s">
        <v>107</v>
      </c>
      <c r="Z135" s="36"/>
      <c r="AA135" s="36"/>
      <c r="AB135" s="26" t="s">
        <v>464</v>
      </c>
    </row>
    <row r="136" spans="1:28" s="4" customFormat="1" ht="21.75" customHeight="1" x14ac:dyDescent="0.2">
      <c r="A136" s="124"/>
      <c r="B136" s="100"/>
      <c r="C136" s="25" t="s">
        <v>100</v>
      </c>
      <c r="D136" s="52" t="s">
        <v>439</v>
      </c>
      <c r="E136" s="61" t="s">
        <v>102</v>
      </c>
      <c r="F136" s="54" t="s">
        <v>465</v>
      </c>
      <c r="G136" s="26" t="s">
        <v>342</v>
      </c>
      <c r="H136" s="26" t="s">
        <v>58</v>
      </c>
      <c r="I136" s="54" t="s">
        <v>466</v>
      </c>
      <c r="J136" s="33" t="s">
        <v>467</v>
      </c>
      <c r="K136" s="58" t="s">
        <v>389</v>
      </c>
      <c r="L136" s="25">
        <v>10</v>
      </c>
      <c r="M136" s="25">
        <v>5</v>
      </c>
      <c r="N136" s="49">
        <f>+L136*M136</f>
        <v>50</v>
      </c>
      <c r="O136" s="25">
        <v>1</v>
      </c>
      <c r="P136" s="25">
        <v>5</v>
      </c>
      <c r="Q136" s="25">
        <v>10</v>
      </c>
      <c r="R136" s="49">
        <f>+O136*3.5+P136*3.5+Q136*3</f>
        <v>51</v>
      </c>
      <c r="S136" s="25">
        <v>1</v>
      </c>
      <c r="T136" s="25">
        <v>1</v>
      </c>
      <c r="U136" s="49">
        <f>+S136*T136</f>
        <v>1</v>
      </c>
      <c r="V136" s="34">
        <f>+N136*0.45+R136*0.45+U136*0.1</f>
        <v>45.550000000000004</v>
      </c>
      <c r="W136" s="26" t="str">
        <f>IF(V136&lt;=39,"NO SIGNIFICATIVO", IF(V136&lt;=46,"BAJA SIGNIFICANCIA",IF(V136&lt;=70,"MEDIA SIGNIFICANCIA","ALTA SIGNIFICANCIA")))</f>
        <v>BAJA SIGNIFICANCIA</v>
      </c>
      <c r="X136" s="36"/>
      <c r="Y136" s="61" t="s">
        <v>107</v>
      </c>
      <c r="Z136" s="61"/>
      <c r="AA136" s="61"/>
      <c r="AB136" s="61" t="s">
        <v>143</v>
      </c>
    </row>
    <row r="137" spans="1:28" s="4" customFormat="1" ht="105" customHeight="1" x14ac:dyDescent="0.2">
      <c r="A137" s="117" t="s">
        <v>468</v>
      </c>
      <c r="B137" s="52" t="s">
        <v>469</v>
      </c>
      <c r="C137" s="25" t="s">
        <v>53</v>
      </c>
      <c r="D137" s="52" t="s">
        <v>470</v>
      </c>
      <c r="E137" s="26" t="s">
        <v>217</v>
      </c>
      <c r="F137" s="54" t="s">
        <v>471</v>
      </c>
      <c r="G137" s="26" t="s">
        <v>472</v>
      </c>
      <c r="H137" s="26" t="s">
        <v>87</v>
      </c>
      <c r="I137" s="54" t="s">
        <v>87</v>
      </c>
      <c r="J137" s="33" t="s">
        <v>60</v>
      </c>
      <c r="K137" s="58" t="s">
        <v>473</v>
      </c>
      <c r="L137" s="25">
        <v>10</v>
      </c>
      <c r="M137" s="25">
        <v>5</v>
      </c>
      <c r="N137" s="49">
        <f>+L137*M137</f>
        <v>50</v>
      </c>
      <c r="O137" s="25">
        <v>10</v>
      </c>
      <c r="P137" s="25">
        <v>1</v>
      </c>
      <c r="Q137" s="25">
        <v>5</v>
      </c>
      <c r="R137" s="49">
        <f>+O137*3.5+P137*3.5+Q137*3</f>
        <v>53.5</v>
      </c>
      <c r="S137" s="25">
        <v>10</v>
      </c>
      <c r="T137" s="25">
        <v>5</v>
      </c>
      <c r="U137" s="49">
        <f>+S137*T137</f>
        <v>50</v>
      </c>
      <c r="V137" s="34">
        <f>+N137*0.45+R137*0.45+U137*0.1</f>
        <v>51.575000000000003</v>
      </c>
      <c r="W137" s="26" t="str">
        <f>IF(V137&lt;=39,"NO SIGNIFICATIVO", IF(V137&lt;=46,"BAJA SIGNIFICANCIA",IF(V137&lt;=70,"MEDIA SIGNIFICANCIA","ALTA SIGNIFICANCIA")))</f>
        <v>MEDIA SIGNIFICANCIA</v>
      </c>
      <c r="X137" s="36"/>
      <c r="Y137" s="70" t="s">
        <v>474</v>
      </c>
      <c r="Z137" s="36"/>
      <c r="AA137" s="36"/>
      <c r="AB137" s="26" t="s">
        <v>475</v>
      </c>
    </row>
    <row r="138" spans="1:28" s="4" customFormat="1" ht="21.75" customHeight="1" x14ac:dyDescent="0.2">
      <c r="A138" s="118"/>
      <c r="B138" s="52" t="s">
        <v>469</v>
      </c>
      <c r="C138" s="25" t="s">
        <v>53</v>
      </c>
      <c r="D138" s="52" t="s">
        <v>470</v>
      </c>
      <c r="E138" s="26" t="s">
        <v>399</v>
      </c>
      <c r="F138" s="54" t="s">
        <v>471</v>
      </c>
      <c r="G138" s="26" t="s">
        <v>148</v>
      </c>
      <c r="H138" s="26" t="s">
        <v>58</v>
      </c>
      <c r="I138" s="54" t="s">
        <v>476</v>
      </c>
      <c r="J138" s="33" t="s">
        <v>60</v>
      </c>
      <c r="K138" s="58" t="s">
        <v>473</v>
      </c>
      <c r="L138" s="25">
        <v>10</v>
      </c>
      <c r="M138" s="25">
        <v>5</v>
      </c>
      <c r="N138" s="49">
        <f t="shared" ref="N138:N173" si="103">+L138*M138</f>
        <v>50</v>
      </c>
      <c r="O138" s="25">
        <v>10</v>
      </c>
      <c r="P138" s="25">
        <v>1</v>
      </c>
      <c r="Q138" s="25">
        <v>1</v>
      </c>
      <c r="R138" s="49">
        <f t="shared" ref="R138:R173" si="104">+O138*3.5+P138*3.5+Q138*3</f>
        <v>41.5</v>
      </c>
      <c r="S138" s="25">
        <v>5</v>
      </c>
      <c r="T138" s="25">
        <v>5</v>
      </c>
      <c r="U138" s="49">
        <f t="shared" ref="U138:U173" si="105">+S138*T138</f>
        <v>25</v>
      </c>
      <c r="V138" s="34">
        <f t="shared" ref="V138:V173" si="106">+N138*0.45+R138*0.45+U138*0.1</f>
        <v>43.674999999999997</v>
      </c>
      <c r="W138" s="26" t="str">
        <f t="shared" ref="W138:W173" si="107">IF(V138&lt;=39,"NO SIGNIFICATIVO", IF(V138&lt;=46,"BAJA SIGNIFICANCIA",IF(V138&lt;=70,"MEDIA SIGNIFICANCIA","ALTA SIGNIFICANCIA")))</f>
        <v>BAJA SIGNIFICANCIA</v>
      </c>
      <c r="X138" s="36"/>
      <c r="Y138" s="27" t="s">
        <v>63</v>
      </c>
      <c r="Z138" s="27"/>
      <c r="AA138" s="27"/>
      <c r="AB138" s="26" t="s">
        <v>477</v>
      </c>
    </row>
    <row r="139" spans="1:28" s="4" customFormat="1" ht="21.75" customHeight="1" x14ac:dyDescent="0.2">
      <c r="A139" s="118"/>
      <c r="B139" s="52" t="s">
        <v>469</v>
      </c>
      <c r="C139" s="25" t="s">
        <v>100</v>
      </c>
      <c r="D139" s="52" t="s">
        <v>470</v>
      </c>
      <c r="E139" s="26" t="s">
        <v>478</v>
      </c>
      <c r="F139" s="61" t="s">
        <v>103</v>
      </c>
      <c r="G139" s="61" t="s">
        <v>192</v>
      </c>
      <c r="H139" s="61" t="s">
        <v>236</v>
      </c>
      <c r="I139" s="60" t="s">
        <v>193</v>
      </c>
      <c r="J139" s="64" t="s">
        <v>60</v>
      </c>
      <c r="K139" s="61" t="s">
        <v>106</v>
      </c>
      <c r="L139" s="65">
        <v>10</v>
      </c>
      <c r="M139" s="65">
        <v>5</v>
      </c>
      <c r="N139" s="48">
        <f>+L139*M139</f>
        <v>50</v>
      </c>
      <c r="O139" s="65">
        <v>10</v>
      </c>
      <c r="P139" s="65">
        <v>5</v>
      </c>
      <c r="Q139" s="65">
        <v>1</v>
      </c>
      <c r="R139" s="48">
        <f>+O139*3.5+P139*3.5+Q139*3</f>
        <v>55.5</v>
      </c>
      <c r="S139" s="65">
        <v>10</v>
      </c>
      <c r="T139" s="65">
        <v>5</v>
      </c>
      <c r="U139" s="48">
        <f>+S139*T139</f>
        <v>50</v>
      </c>
      <c r="V139" s="66">
        <f>+N139*0.45+R139*0.45+U139*0.1</f>
        <v>52.475000000000001</v>
      </c>
      <c r="W139" s="26" t="str">
        <f>IF(V139&lt;=39,"NO SIGNIFICATIVO", IF(V139&lt;=46,"BAJA SIGNIFICANCIA",IF(V139&lt;=70,"MEDIA SIGNIFICANCIA","ALTA SIGNIFICANCIA")))</f>
        <v>MEDIA SIGNIFICANCIA</v>
      </c>
      <c r="X139" s="60"/>
      <c r="Y139" s="61" t="s">
        <v>107</v>
      </c>
      <c r="Z139" s="61" t="s">
        <v>479</v>
      </c>
      <c r="AA139" s="61"/>
      <c r="AB139" s="61" t="s">
        <v>480</v>
      </c>
    </row>
    <row r="140" spans="1:28" s="4" customFormat="1" ht="36.75" customHeight="1" x14ac:dyDescent="0.2">
      <c r="A140" s="118"/>
      <c r="B140" s="52" t="s">
        <v>481</v>
      </c>
      <c r="C140" s="25" t="s">
        <v>174</v>
      </c>
      <c r="D140" s="52" t="s">
        <v>470</v>
      </c>
      <c r="E140" s="26" t="s">
        <v>177</v>
      </c>
      <c r="F140" s="54" t="s">
        <v>458</v>
      </c>
      <c r="G140" s="27" t="s">
        <v>161</v>
      </c>
      <c r="H140" s="27" t="s">
        <v>242</v>
      </c>
      <c r="I140" s="54" t="s">
        <v>222</v>
      </c>
      <c r="J140" s="33" t="s">
        <v>482</v>
      </c>
      <c r="K140" s="58" t="s">
        <v>483</v>
      </c>
      <c r="L140" s="25">
        <v>10</v>
      </c>
      <c r="M140" s="25">
        <v>5</v>
      </c>
      <c r="N140" s="49">
        <f>+L140*M140</f>
        <v>50</v>
      </c>
      <c r="O140" s="25">
        <v>10</v>
      </c>
      <c r="P140" s="25">
        <v>1</v>
      </c>
      <c r="Q140" s="25">
        <v>1</v>
      </c>
      <c r="R140" s="49">
        <f>+O140*3.5+P140*3.5+Q140*3</f>
        <v>41.5</v>
      </c>
      <c r="S140" s="25">
        <v>1</v>
      </c>
      <c r="T140" s="25">
        <v>1</v>
      </c>
      <c r="U140" s="49">
        <f t="shared" ref="U140:U147" si="108">+S140*T140</f>
        <v>1</v>
      </c>
      <c r="V140" s="34">
        <f>+N140*0.45+R140*0.45+U140*0.1</f>
        <v>41.274999999999999</v>
      </c>
      <c r="W140" s="26" t="str">
        <f>IF(V140&lt;=39,"NO SIGNIFICATIVO", IF(V140&lt;=46,"BAJA SIGNIFICANCIA",IF(V140&lt;=70,"MEDIA SIGNIFICANCIA","ALTA SIGNIFICANCIA")))</f>
        <v>BAJA SIGNIFICANCIA</v>
      </c>
      <c r="X140" s="36"/>
      <c r="Y140" s="36"/>
      <c r="Z140" s="26"/>
      <c r="AA140" s="26"/>
      <c r="AB140" s="26" t="s">
        <v>312</v>
      </c>
    </row>
    <row r="141" spans="1:28" s="4" customFormat="1" ht="21.75" customHeight="1" x14ac:dyDescent="0.2">
      <c r="A141" s="118"/>
      <c r="B141" s="52" t="s">
        <v>481</v>
      </c>
      <c r="C141" s="25" t="s">
        <v>53</v>
      </c>
      <c r="D141" s="52" t="s">
        <v>470</v>
      </c>
      <c r="E141" s="26" t="s">
        <v>484</v>
      </c>
      <c r="F141" s="54" t="s">
        <v>485</v>
      </c>
      <c r="G141" s="27" t="s">
        <v>91</v>
      </c>
      <c r="H141" s="27" t="s">
        <v>87</v>
      </c>
      <c r="I141" s="54" t="s">
        <v>486</v>
      </c>
      <c r="J141" s="33" t="s">
        <v>60</v>
      </c>
      <c r="K141" s="58" t="s">
        <v>487</v>
      </c>
      <c r="L141" s="25">
        <v>10</v>
      </c>
      <c r="M141" s="25">
        <v>5</v>
      </c>
      <c r="N141" s="49">
        <f>+L141*M141</f>
        <v>50</v>
      </c>
      <c r="O141" s="25">
        <v>10</v>
      </c>
      <c r="P141" s="25">
        <v>10</v>
      </c>
      <c r="Q141" s="25">
        <v>10</v>
      </c>
      <c r="R141" s="49">
        <f>+O141*3.5+P141*3.5+Q141*3</f>
        <v>100</v>
      </c>
      <c r="S141" s="25">
        <v>10</v>
      </c>
      <c r="T141" s="25">
        <v>5</v>
      </c>
      <c r="U141" s="49">
        <f t="shared" si="108"/>
        <v>50</v>
      </c>
      <c r="V141" s="34">
        <f>+N141*0.45+R141*0.45+U141*0.1</f>
        <v>72.5</v>
      </c>
      <c r="W141" s="26" t="str">
        <f>IF(V141&lt;=39,"NO SIGNIFICATIVO", IF(V141&lt;=46,"BAJA SIGNIFICANCIA",IF(V141&lt;=70,"MEDIA SIGNIFICANCIA","ALTA SIGNIFICANCIA")))</f>
        <v>ALTA SIGNIFICANCIA</v>
      </c>
      <c r="X141" s="36" t="s">
        <v>406</v>
      </c>
      <c r="Y141" s="70" t="s">
        <v>488</v>
      </c>
      <c r="Z141" s="26" t="s">
        <v>489</v>
      </c>
      <c r="AA141" s="26"/>
      <c r="AB141" s="26" t="s">
        <v>490</v>
      </c>
    </row>
    <row r="142" spans="1:28" s="4" customFormat="1" ht="21.75" customHeight="1" x14ac:dyDescent="0.2">
      <c r="A142" s="118"/>
      <c r="B142" s="52" t="s">
        <v>481</v>
      </c>
      <c r="C142" s="25" t="s">
        <v>53</v>
      </c>
      <c r="D142" s="52" t="s">
        <v>470</v>
      </c>
      <c r="E142" s="26" t="s">
        <v>491</v>
      </c>
      <c r="F142" s="61" t="s">
        <v>103</v>
      </c>
      <c r="G142" s="61" t="s">
        <v>192</v>
      </c>
      <c r="H142" s="61" t="s">
        <v>236</v>
      </c>
      <c r="I142" s="60" t="s">
        <v>193</v>
      </c>
      <c r="J142" s="64" t="s">
        <v>60</v>
      </c>
      <c r="K142" s="61" t="s">
        <v>106</v>
      </c>
      <c r="L142" s="65">
        <v>10</v>
      </c>
      <c r="M142" s="65">
        <v>5</v>
      </c>
      <c r="N142" s="48">
        <f>+L142*M142</f>
        <v>50</v>
      </c>
      <c r="O142" s="65">
        <v>10</v>
      </c>
      <c r="P142" s="65">
        <v>5</v>
      </c>
      <c r="Q142" s="65">
        <v>1</v>
      </c>
      <c r="R142" s="48">
        <f>+O142*3.5+P142*3.5+Q142*3</f>
        <v>55.5</v>
      </c>
      <c r="S142" s="65">
        <v>10</v>
      </c>
      <c r="T142" s="65">
        <v>5</v>
      </c>
      <c r="U142" s="48">
        <f>+S142*T142</f>
        <v>50</v>
      </c>
      <c r="V142" s="66">
        <f>+N142*0.45+R142*0.45+U142*0.1</f>
        <v>52.475000000000001</v>
      </c>
      <c r="W142" s="26" t="str">
        <f>IF(V142&lt;=39,"NO SIGNIFICATIVO", IF(V142&lt;=46,"BAJA SIGNIFICANCIA",IF(V142&lt;=70,"MEDIA SIGNIFICANCIA","ALTA SIGNIFICANCIA")))</f>
        <v>MEDIA SIGNIFICANCIA</v>
      </c>
      <c r="X142" s="60"/>
      <c r="Y142" s="61" t="s">
        <v>107</v>
      </c>
      <c r="Z142" s="61" t="s">
        <v>479</v>
      </c>
      <c r="AA142" s="61"/>
      <c r="AB142" s="61" t="s">
        <v>143</v>
      </c>
    </row>
    <row r="143" spans="1:28" s="4" customFormat="1" ht="48.75" customHeight="1" x14ac:dyDescent="0.2">
      <c r="A143" s="118"/>
      <c r="B143" s="52" t="s">
        <v>481</v>
      </c>
      <c r="C143" s="25" t="s">
        <v>174</v>
      </c>
      <c r="D143" s="52" t="s">
        <v>470</v>
      </c>
      <c r="E143" s="26" t="s">
        <v>440</v>
      </c>
      <c r="F143" s="54" t="s">
        <v>492</v>
      </c>
      <c r="G143" s="26" t="s">
        <v>81</v>
      </c>
      <c r="H143" s="61" t="s">
        <v>236</v>
      </c>
      <c r="I143" s="54" t="s">
        <v>493</v>
      </c>
      <c r="J143" s="33" t="s">
        <v>284</v>
      </c>
      <c r="K143" s="58" t="s">
        <v>443</v>
      </c>
      <c r="L143" s="25">
        <v>10</v>
      </c>
      <c r="M143" s="25">
        <v>5</v>
      </c>
      <c r="N143" s="49">
        <f t="shared" ref="N143:N145" si="109">+L143*M143</f>
        <v>50</v>
      </c>
      <c r="O143" s="25">
        <v>5</v>
      </c>
      <c r="P143" s="25">
        <v>5</v>
      </c>
      <c r="Q143" s="25">
        <v>10</v>
      </c>
      <c r="R143" s="49">
        <f t="shared" ref="R143:R145" si="110">+O143*3.5+P143*3.5+Q143*3</f>
        <v>65</v>
      </c>
      <c r="S143" s="25">
        <v>1</v>
      </c>
      <c r="T143" s="25">
        <v>1</v>
      </c>
      <c r="U143" s="49">
        <f t="shared" si="108"/>
        <v>1</v>
      </c>
      <c r="V143" s="34">
        <f t="shared" ref="V143:V145" si="111">+N143*0.45+R143*0.45+U143*0.1</f>
        <v>51.85</v>
      </c>
      <c r="W143" s="26" t="str">
        <f t="shared" ref="W143:W145" si="112">IF(V143&lt;=39,"NO SIGNIFICATIVO", IF(V143&lt;=46,"BAJA SIGNIFICANCIA",IF(V143&lt;=70,"MEDIA SIGNIFICANCIA","ALTA SIGNIFICANCIA")))</f>
        <v>MEDIA SIGNIFICANCIA</v>
      </c>
      <c r="X143" s="70" t="s">
        <v>371</v>
      </c>
      <c r="Y143" s="27" t="s">
        <v>63</v>
      </c>
      <c r="Z143" s="27"/>
      <c r="AA143" s="27"/>
      <c r="AB143" s="26" t="s">
        <v>170</v>
      </c>
    </row>
    <row r="144" spans="1:28" s="4" customFormat="1" ht="21.75" customHeight="1" x14ac:dyDescent="0.2">
      <c r="A144" s="118"/>
      <c r="B144" s="52" t="s">
        <v>481</v>
      </c>
      <c r="C144" s="25" t="s">
        <v>174</v>
      </c>
      <c r="D144" s="52" t="s">
        <v>470</v>
      </c>
      <c r="E144" s="26" t="s">
        <v>445</v>
      </c>
      <c r="F144" s="54" t="s">
        <v>446</v>
      </c>
      <c r="G144" s="26" t="s">
        <v>447</v>
      </c>
      <c r="H144" s="61" t="s">
        <v>236</v>
      </c>
      <c r="I144" s="54" t="s">
        <v>448</v>
      </c>
      <c r="J144" s="33" t="s">
        <v>449</v>
      </c>
      <c r="K144" s="58" t="s">
        <v>450</v>
      </c>
      <c r="L144" s="25">
        <v>1</v>
      </c>
      <c r="M144" s="25">
        <v>1</v>
      </c>
      <c r="N144" s="49">
        <f t="shared" si="109"/>
        <v>1</v>
      </c>
      <c r="O144" s="25">
        <v>10</v>
      </c>
      <c r="P144" s="25">
        <v>5</v>
      </c>
      <c r="Q144" s="25">
        <v>1</v>
      </c>
      <c r="R144" s="49">
        <f t="shared" si="110"/>
        <v>55.5</v>
      </c>
      <c r="S144" s="25">
        <v>1</v>
      </c>
      <c r="T144" s="25">
        <v>1</v>
      </c>
      <c r="U144" s="49">
        <f t="shared" si="108"/>
        <v>1</v>
      </c>
      <c r="V144" s="34">
        <f t="shared" si="111"/>
        <v>25.525000000000002</v>
      </c>
      <c r="W144" s="26" t="str">
        <f t="shared" si="112"/>
        <v>NO SIGNIFICATIVO</v>
      </c>
      <c r="X144" s="36"/>
      <c r="Y144" s="36"/>
      <c r="Z144" s="36"/>
      <c r="AA144" s="36"/>
      <c r="AB144" s="26" t="s">
        <v>451</v>
      </c>
    </row>
    <row r="145" spans="1:28" s="4" customFormat="1" ht="42.75" customHeight="1" x14ac:dyDescent="0.2">
      <c r="A145" s="118"/>
      <c r="B145" s="52" t="s">
        <v>481</v>
      </c>
      <c r="C145" s="25" t="s">
        <v>174</v>
      </c>
      <c r="D145" s="52" t="s">
        <v>470</v>
      </c>
      <c r="E145" s="26" t="s">
        <v>452</v>
      </c>
      <c r="F145" s="54" t="s">
        <v>453</v>
      </c>
      <c r="G145" s="26" t="s">
        <v>81</v>
      </c>
      <c r="H145" s="61" t="s">
        <v>236</v>
      </c>
      <c r="I145" s="54" t="s">
        <v>454</v>
      </c>
      <c r="J145" s="33" t="s">
        <v>60</v>
      </c>
      <c r="K145" s="58" t="s">
        <v>60</v>
      </c>
      <c r="L145" s="25">
        <v>10</v>
      </c>
      <c r="M145" s="25">
        <v>5</v>
      </c>
      <c r="N145" s="49">
        <f t="shared" si="109"/>
        <v>50</v>
      </c>
      <c r="O145" s="25">
        <v>5</v>
      </c>
      <c r="P145" s="25">
        <v>5</v>
      </c>
      <c r="Q145" s="25">
        <v>1</v>
      </c>
      <c r="R145" s="49">
        <f t="shared" si="110"/>
        <v>38</v>
      </c>
      <c r="S145" s="25">
        <v>5</v>
      </c>
      <c r="T145" s="25">
        <v>5</v>
      </c>
      <c r="U145" s="49">
        <f t="shared" si="108"/>
        <v>25</v>
      </c>
      <c r="V145" s="34">
        <f t="shared" si="111"/>
        <v>42.1</v>
      </c>
      <c r="W145" s="26" t="str">
        <f t="shared" si="112"/>
        <v>BAJA SIGNIFICANCIA</v>
      </c>
      <c r="X145" s="36"/>
      <c r="Y145" s="36"/>
      <c r="Z145" s="36"/>
      <c r="AA145" s="36"/>
      <c r="AB145" s="26" t="s">
        <v>444</v>
      </c>
    </row>
    <row r="146" spans="1:28" s="4" customFormat="1" ht="44.25" customHeight="1" x14ac:dyDescent="0.2">
      <c r="A146" s="118"/>
      <c r="B146" s="52" t="s">
        <v>481</v>
      </c>
      <c r="C146" s="25" t="s">
        <v>174</v>
      </c>
      <c r="D146" s="52" t="s">
        <v>470</v>
      </c>
      <c r="E146" s="26" t="s">
        <v>72</v>
      </c>
      <c r="F146" s="54" t="s">
        <v>456</v>
      </c>
      <c r="G146" s="26" t="s">
        <v>81</v>
      </c>
      <c r="H146" s="61" t="s">
        <v>236</v>
      </c>
      <c r="I146" s="54" t="s">
        <v>457</v>
      </c>
      <c r="J146" s="33" t="s">
        <v>60</v>
      </c>
      <c r="K146" s="58" t="s">
        <v>61</v>
      </c>
      <c r="L146" s="25">
        <v>10</v>
      </c>
      <c r="M146" s="25">
        <v>5</v>
      </c>
      <c r="N146" s="49">
        <f>+L146*M146</f>
        <v>50</v>
      </c>
      <c r="O146" s="25">
        <v>10</v>
      </c>
      <c r="P146" s="25">
        <v>5</v>
      </c>
      <c r="Q146" s="25">
        <v>5</v>
      </c>
      <c r="R146" s="49">
        <f>+O146*3.5+P146*3.5+Q146*3</f>
        <v>67.5</v>
      </c>
      <c r="S146" s="25">
        <v>1</v>
      </c>
      <c r="T146" s="25">
        <v>1</v>
      </c>
      <c r="U146" s="49">
        <f t="shared" si="108"/>
        <v>1</v>
      </c>
      <c r="V146" s="34">
        <f>+N146*0.45+R146*0.45+U146*0.1</f>
        <v>52.975000000000001</v>
      </c>
      <c r="W146" s="26" t="str">
        <f>IF(V146&lt;=39,"NO SIGNIFICATIVO", IF(V146&lt;=46,"BAJA SIGNIFICANCIA",IF(V146&lt;=70,"MEDIA SIGNIFICANCIA","ALTA SIGNIFICANCIA")))</f>
        <v>MEDIA SIGNIFICANCIA</v>
      </c>
      <c r="X146" s="36"/>
      <c r="Y146" s="26" t="s">
        <v>63</v>
      </c>
      <c r="Z146" s="27" t="s">
        <v>169</v>
      </c>
      <c r="AA146" s="26"/>
      <c r="AB146" s="26" t="s">
        <v>312</v>
      </c>
    </row>
    <row r="147" spans="1:28" s="4" customFormat="1" ht="55.5" customHeight="1" x14ac:dyDescent="0.2">
      <c r="A147" s="118"/>
      <c r="B147" s="52" t="s">
        <v>481</v>
      </c>
      <c r="C147" s="25" t="s">
        <v>100</v>
      </c>
      <c r="D147" s="52" t="s">
        <v>470</v>
      </c>
      <c r="E147" s="27" t="s">
        <v>109</v>
      </c>
      <c r="F147" s="53" t="s">
        <v>396</v>
      </c>
      <c r="G147" s="27" t="s">
        <v>156</v>
      </c>
      <c r="H147" s="27" t="s">
        <v>179</v>
      </c>
      <c r="I147" s="54" t="s">
        <v>428</v>
      </c>
      <c r="J147" s="33" t="s">
        <v>60</v>
      </c>
      <c r="K147" s="57" t="s">
        <v>285</v>
      </c>
      <c r="L147" s="28">
        <v>10</v>
      </c>
      <c r="M147" s="28">
        <v>5</v>
      </c>
      <c r="N147" s="48">
        <f t="shared" ref="N147" si="113">+L147*M147</f>
        <v>50</v>
      </c>
      <c r="O147" s="28">
        <v>10</v>
      </c>
      <c r="P147" s="28">
        <v>1</v>
      </c>
      <c r="Q147" s="28">
        <v>1</v>
      </c>
      <c r="R147" s="48">
        <f t="shared" ref="R147" si="114">+O147*3.5+P147*3.5+Q147*3</f>
        <v>41.5</v>
      </c>
      <c r="S147" s="28">
        <v>1</v>
      </c>
      <c r="T147" s="28">
        <v>1</v>
      </c>
      <c r="U147" s="48">
        <f t="shared" si="108"/>
        <v>1</v>
      </c>
      <c r="V147" s="29">
        <f t="shared" ref="V147" si="115">+N147*0.45+R147*0.45+U147*0.1</f>
        <v>41.274999999999999</v>
      </c>
      <c r="W147" s="26" t="str">
        <f>IF(V147&lt;=39,"NO SIGNIFICATIVO", IF(V147&lt;=46,"BAJA SIGNIFICANCIA",IF(V147&lt;=70,"MEDIA SIGNIFICANCIA","ALTA SIGNIFICANCIA")))</f>
        <v>BAJA SIGNIFICANCIA</v>
      </c>
      <c r="X147" s="30"/>
      <c r="Y147" s="27" t="s">
        <v>116</v>
      </c>
      <c r="Z147" s="27"/>
      <c r="AA147" s="27"/>
      <c r="AB147" s="61" t="s">
        <v>117</v>
      </c>
    </row>
    <row r="148" spans="1:28" s="4" customFormat="1" ht="21.75" customHeight="1" x14ac:dyDescent="0.2">
      <c r="A148" s="118"/>
      <c r="B148" s="52" t="s">
        <v>481</v>
      </c>
      <c r="C148" s="25" t="s">
        <v>174</v>
      </c>
      <c r="D148" s="52" t="s">
        <v>470</v>
      </c>
      <c r="E148" s="54" t="s">
        <v>494</v>
      </c>
      <c r="F148" s="54" t="s">
        <v>495</v>
      </c>
      <c r="G148" s="26" t="s">
        <v>496</v>
      </c>
      <c r="H148" s="27" t="s">
        <v>179</v>
      </c>
      <c r="I148" s="54" t="s">
        <v>428</v>
      </c>
      <c r="J148" s="33" t="s">
        <v>60</v>
      </c>
      <c r="K148" s="57" t="s">
        <v>285</v>
      </c>
      <c r="L148" s="25">
        <v>10</v>
      </c>
      <c r="M148" s="25">
        <v>5</v>
      </c>
      <c r="N148" s="49">
        <f t="shared" si="103"/>
        <v>50</v>
      </c>
      <c r="O148" s="25">
        <v>10</v>
      </c>
      <c r="P148" s="25">
        <v>5</v>
      </c>
      <c r="Q148" s="25">
        <v>1</v>
      </c>
      <c r="R148" s="49">
        <f t="shared" si="104"/>
        <v>55.5</v>
      </c>
      <c r="S148" s="25">
        <v>1</v>
      </c>
      <c r="T148" s="25">
        <v>1</v>
      </c>
      <c r="U148" s="49">
        <f t="shared" si="105"/>
        <v>1</v>
      </c>
      <c r="V148" s="34">
        <f t="shared" si="106"/>
        <v>47.575000000000003</v>
      </c>
      <c r="W148" s="26" t="str">
        <f t="shared" si="107"/>
        <v>MEDIA SIGNIFICANCIA</v>
      </c>
      <c r="X148" s="70" t="s">
        <v>115</v>
      </c>
      <c r="Y148" s="36"/>
      <c r="Z148" s="36"/>
      <c r="AA148" s="36"/>
      <c r="AB148" s="26" t="s">
        <v>497</v>
      </c>
    </row>
    <row r="149" spans="1:28" s="4" customFormat="1" ht="50.25" customHeight="1" x14ac:dyDescent="0.2">
      <c r="A149" s="118"/>
      <c r="B149" s="52" t="s">
        <v>481</v>
      </c>
      <c r="C149" s="25" t="s">
        <v>174</v>
      </c>
      <c r="D149" s="52" t="s">
        <v>470</v>
      </c>
      <c r="E149" s="26" t="s">
        <v>498</v>
      </c>
      <c r="F149" s="54" t="s">
        <v>499</v>
      </c>
      <c r="G149" s="54" t="s">
        <v>500</v>
      </c>
      <c r="H149" s="54" t="s">
        <v>105</v>
      </c>
      <c r="I149" s="54" t="s">
        <v>428</v>
      </c>
      <c r="J149" s="33" t="s">
        <v>60</v>
      </c>
      <c r="K149" s="57" t="s">
        <v>285</v>
      </c>
      <c r="L149" s="25">
        <v>10</v>
      </c>
      <c r="M149" s="25">
        <v>5</v>
      </c>
      <c r="N149" s="49">
        <f t="shared" ref="N149" si="116">+L149*M149</f>
        <v>50</v>
      </c>
      <c r="O149" s="25">
        <v>10</v>
      </c>
      <c r="P149" s="25">
        <v>1</v>
      </c>
      <c r="Q149" s="25">
        <v>1</v>
      </c>
      <c r="R149" s="49">
        <f t="shared" ref="R149" si="117">+O149*3.5+P149*3.5+Q149*3</f>
        <v>41.5</v>
      </c>
      <c r="S149" s="25">
        <v>1</v>
      </c>
      <c r="T149" s="25">
        <v>1</v>
      </c>
      <c r="U149" s="49">
        <f t="shared" ref="U149" si="118">+S149*T149</f>
        <v>1</v>
      </c>
      <c r="V149" s="34">
        <f t="shared" ref="V149" si="119">+N149*0.45+R149*0.45+U149*0.1</f>
        <v>41.274999999999999</v>
      </c>
      <c r="W149" s="26" t="str">
        <f t="shared" si="107"/>
        <v>BAJA SIGNIFICANCIA</v>
      </c>
      <c r="X149" s="36"/>
      <c r="Y149" s="36"/>
      <c r="Z149" s="36"/>
      <c r="AA149" s="36"/>
      <c r="AB149" s="26" t="s">
        <v>497</v>
      </c>
    </row>
    <row r="150" spans="1:28" s="4" customFormat="1" ht="46.5" customHeight="1" x14ac:dyDescent="0.2">
      <c r="A150" s="118"/>
      <c r="B150" s="52" t="s">
        <v>481</v>
      </c>
      <c r="C150" s="25" t="s">
        <v>100</v>
      </c>
      <c r="D150" s="52" t="s">
        <v>470</v>
      </c>
      <c r="E150" s="26" t="s">
        <v>501</v>
      </c>
      <c r="F150" s="68" t="s">
        <v>502</v>
      </c>
      <c r="G150" s="54" t="s">
        <v>503</v>
      </c>
      <c r="H150" s="54" t="s">
        <v>236</v>
      </c>
      <c r="I150" s="60" t="s">
        <v>193</v>
      </c>
      <c r="J150" s="64" t="s">
        <v>60</v>
      </c>
      <c r="K150" s="61" t="s">
        <v>106</v>
      </c>
      <c r="L150" s="65">
        <v>10</v>
      </c>
      <c r="M150" s="65">
        <v>5</v>
      </c>
      <c r="N150" s="48">
        <f t="shared" ref="N150:N157" si="120">+L150*M150</f>
        <v>50</v>
      </c>
      <c r="O150" s="65">
        <v>10</v>
      </c>
      <c r="P150" s="65">
        <v>5</v>
      </c>
      <c r="Q150" s="65">
        <v>1</v>
      </c>
      <c r="R150" s="48">
        <f t="shared" ref="R150:R157" si="121">+O150*3.5+P150*3.5+Q150*3</f>
        <v>55.5</v>
      </c>
      <c r="S150" s="65">
        <v>10</v>
      </c>
      <c r="T150" s="65">
        <v>5</v>
      </c>
      <c r="U150" s="48">
        <f t="shared" ref="U150:U157" si="122">+S150*T150</f>
        <v>50</v>
      </c>
      <c r="V150" s="66">
        <f t="shared" ref="V150:V157" si="123">+N150*0.45+R150*0.45+U150*0.1</f>
        <v>52.475000000000001</v>
      </c>
      <c r="W150" s="26" t="str">
        <f t="shared" ref="W150:W157" si="124">IF(V150&lt;=39,"NO SIGNIFICATIVO", IF(V150&lt;=46,"BAJA SIGNIFICANCIA",IF(V150&lt;=70,"MEDIA SIGNIFICANCIA","ALTA SIGNIFICANCIA")))</f>
        <v>MEDIA SIGNIFICANCIA</v>
      </c>
      <c r="X150" s="60"/>
      <c r="Y150" s="61" t="s">
        <v>107</v>
      </c>
      <c r="Z150" s="61" t="s">
        <v>479</v>
      </c>
      <c r="AA150" s="61"/>
      <c r="AB150" s="61" t="s">
        <v>143</v>
      </c>
    </row>
    <row r="151" spans="1:28" s="4" customFormat="1" ht="21.75" customHeight="1" x14ac:dyDescent="0.2">
      <c r="A151" s="118"/>
      <c r="B151" s="52" t="s">
        <v>481</v>
      </c>
      <c r="C151" s="25" t="s">
        <v>53</v>
      </c>
      <c r="D151" s="52" t="s">
        <v>470</v>
      </c>
      <c r="E151" s="26" t="s">
        <v>217</v>
      </c>
      <c r="F151" s="54" t="s">
        <v>471</v>
      </c>
      <c r="G151" s="26" t="s">
        <v>416</v>
      </c>
      <c r="H151" s="26" t="s">
        <v>87</v>
      </c>
      <c r="I151" s="54" t="s">
        <v>87</v>
      </c>
      <c r="J151" s="33" t="s">
        <v>60</v>
      </c>
      <c r="K151" s="58" t="s">
        <v>473</v>
      </c>
      <c r="L151" s="25">
        <v>10</v>
      </c>
      <c r="M151" s="25">
        <v>5</v>
      </c>
      <c r="N151" s="49">
        <f t="shared" si="120"/>
        <v>50</v>
      </c>
      <c r="O151" s="25">
        <v>10</v>
      </c>
      <c r="P151" s="25">
        <v>5</v>
      </c>
      <c r="Q151" s="25">
        <v>5</v>
      </c>
      <c r="R151" s="49">
        <f t="shared" si="121"/>
        <v>67.5</v>
      </c>
      <c r="S151" s="25">
        <v>10</v>
      </c>
      <c r="T151" s="25">
        <v>5</v>
      </c>
      <c r="U151" s="49">
        <f t="shared" si="122"/>
        <v>50</v>
      </c>
      <c r="V151" s="34">
        <f t="shared" si="123"/>
        <v>57.875</v>
      </c>
      <c r="W151" s="26" t="str">
        <f t="shared" si="124"/>
        <v>MEDIA SIGNIFICANCIA</v>
      </c>
      <c r="X151" s="60"/>
      <c r="Y151" s="70" t="s">
        <v>504</v>
      </c>
      <c r="Z151" s="70"/>
      <c r="AA151" s="70"/>
      <c r="AB151" s="26" t="s">
        <v>505</v>
      </c>
    </row>
    <row r="152" spans="1:28" s="4" customFormat="1" ht="21.75" customHeight="1" x14ac:dyDescent="0.2">
      <c r="A152" s="118"/>
      <c r="B152" s="52" t="s">
        <v>481</v>
      </c>
      <c r="C152" s="25" t="s">
        <v>183</v>
      </c>
      <c r="D152" s="52" t="s">
        <v>470</v>
      </c>
      <c r="E152" s="26" t="s">
        <v>506</v>
      </c>
      <c r="F152" s="54" t="s">
        <v>507</v>
      </c>
      <c r="G152" s="54" t="s">
        <v>503</v>
      </c>
      <c r="H152" s="54" t="s">
        <v>236</v>
      </c>
      <c r="I152" s="54" t="s">
        <v>60</v>
      </c>
      <c r="J152" s="33" t="s">
        <v>508</v>
      </c>
      <c r="K152" s="57" t="s">
        <v>285</v>
      </c>
      <c r="L152" s="25">
        <v>10</v>
      </c>
      <c r="M152" s="25">
        <v>5</v>
      </c>
      <c r="N152" s="49">
        <f t="shared" si="120"/>
        <v>50</v>
      </c>
      <c r="O152" s="25">
        <v>5</v>
      </c>
      <c r="P152" s="25">
        <v>1</v>
      </c>
      <c r="Q152" s="25">
        <v>1</v>
      </c>
      <c r="R152" s="49">
        <f t="shared" si="121"/>
        <v>24</v>
      </c>
      <c r="S152" s="25">
        <v>5</v>
      </c>
      <c r="T152" s="25">
        <v>5</v>
      </c>
      <c r="U152" s="49">
        <f t="shared" si="122"/>
        <v>25</v>
      </c>
      <c r="V152" s="34">
        <f t="shared" si="123"/>
        <v>35.799999999999997</v>
      </c>
      <c r="W152" s="26" t="str">
        <f t="shared" si="124"/>
        <v>NO SIGNIFICATIVO</v>
      </c>
      <c r="X152" s="60"/>
      <c r="Y152" s="60"/>
      <c r="Z152" s="61"/>
      <c r="AA152" s="61"/>
      <c r="AB152" s="26" t="s">
        <v>247</v>
      </c>
    </row>
    <row r="153" spans="1:28" s="4" customFormat="1" ht="36" customHeight="1" x14ac:dyDescent="0.2">
      <c r="A153" s="118"/>
      <c r="B153" s="52" t="s">
        <v>481</v>
      </c>
      <c r="C153" s="25" t="s">
        <v>100</v>
      </c>
      <c r="D153" s="52" t="s">
        <v>470</v>
      </c>
      <c r="E153" s="26" t="s">
        <v>509</v>
      </c>
      <c r="F153" s="54" t="s">
        <v>507</v>
      </c>
      <c r="G153" s="54" t="s">
        <v>503</v>
      </c>
      <c r="H153" s="54" t="s">
        <v>236</v>
      </c>
      <c r="I153" s="60" t="s">
        <v>193</v>
      </c>
      <c r="J153" s="64" t="s">
        <v>60</v>
      </c>
      <c r="K153" s="61" t="s">
        <v>106</v>
      </c>
      <c r="L153" s="65">
        <v>10</v>
      </c>
      <c r="M153" s="65">
        <v>5</v>
      </c>
      <c r="N153" s="48">
        <f t="shared" si="120"/>
        <v>50</v>
      </c>
      <c r="O153" s="65">
        <v>10</v>
      </c>
      <c r="P153" s="65">
        <v>5</v>
      </c>
      <c r="Q153" s="65">
        <v>1</v>
      </c>
      <c r="R153" s="48">
        <f t="shared" si="121"/>
        <v>55.5</v>
      </c>
      <c r="S153" s="65">
        <v>10</v>
      </c>
      <c r="T153" s="65">
        <v>5</v>
      </c>
      <c r="U153" s="48">
        <f t="shared" si="122"/>
        <v>50</v>
      </c>
      <c r="V153" s="66">
        <f t="shared" si="123"/>
        <v>52.475000000000001</v>
      </c>
      <c r="W153" s="26" t="str">
        <f t="shared" si="124"/>
        <v>MEDIA SIGNIFICANCIA</v>
      </c>
      <c r="X153" s="61" t="s">
        <v>115</v>
      </c>
      <c r="Y153" s="61" t="s">
        <v>510</v>
      </c>
      <c r="Z153" s="61"/>
      <c r="AA153" s="61"/>
      <c r="AB153" s="61" t="s">
        <v>511</v>
      </c>
    </row>
    <row r="154" spans="1:28" s="4" customFormat="1" ht="21.75" customHeight="1" x14ac:dyDescent="0.2">
      <c r="A154" s="118"/>
      <c r="B154" s="52" t="s">
        <v>481</v>
      </c>
      <c r="C154" s="25" t="s">
        <v>100</v>
      </c>
      <c r="D154" s="52" t="s">
        <v>470</v>
      </c>
      <c r="E154" s="26" t="s">
        <v>512</v>
      </c>
      <c r="F154" s="54" t="s">
        <v>507</v>
      </c>
      <c r="G154" s="54" t="s">
        <v>503</v>
      </c>
      <c r="H154" s="54" t="s">
        <v>105</v>
      </c>
      <c r="I154" s="60" t="s">
        <v>105</v>
      </c>
      <c r="J154" s="64" t="s">
        <v>60</v>
      </c>
      <c r="K154" s="61" t="s">
        <v>513</v>
      </c>
      <c r="L154" s="65">
        <v>10</v>
      </c>
      <c r="M154" s="65">
        <v>5</v>
      </c>
      <c r="N154" s="48">
        <f t="shared" si="120"/>
        <v>50</v>
      </c>
      <c r="O154" s="65">
        <v>1</v>
      </c>
      <c r="P154" s="65">
        <v>5</v>
      </c>
      <c r="Q154" s="65">
        <v>1</v>
      </c>
      <c r="R154" s="48">
        <f t="shared" si="121"/>
        <v>24</v>
      </c>
      <c r="S154" s="65">
        <v>10</v>
      </c>
      <c r="T154" s="65">
        <v>5</v>
      </c>
      <c r="U154" s="48">
        <f t="shared" si="122"/>
        <v>50</v>
      </c>
      <c r="V154" s="66">
        <f t="shared" si="123"/>
        <v>38.299999999999997</v>
      </c>
      <c r="W154" s="26" t="str">
        <f t="shared" si="124"/>
        <v>NO SIGNIFICATIVO</v>
      </c>
      <c r="X154" s="60"/>
      <c r="Y154" s="61" t="s">
        <v>514</v>
      </c>
      <c r="Z154" s="61"/>
      <c r="AA154" s="61"/>
      <c r="AB154" s="60" t="s">
        <v>515</v>
      </c>
    </row>
    <row r="155" spans="1:28" s="4" customFormat="1" ht="49.5" customHeight="1" x14ac:dyDescent="0.2">
      <c r="A155" s="118"/>
      <c r="B155" s="31" t="s">
        <v>481</v>
      </c>
      <c r="C155" s="28" t="s">
        <v>53</v>
      </c>
      <c r="D155" s="31" t="s">
        <v>470</v>
      </c>
      <c r="E155" s="27" t="s">
        <v>516</v>
      </c>
      <c r="F155" s="53" t="s">
        <v>507</v>
      </c>
      <c r="G155" s="53" t="s">
        <v>503</v>
      </c>
      <c r="H155" s="53" t="s">
        <v>105</v>
      </c>
      <c r="I155" s="60" t="s">
        <v>193</v>
      </c>
      <c r="J155" s="64" t="s">
        <v>60</v>
      </c>
      <c r="K155" s="61" t="s">
        <v>513</v>
      </c>
      <c r="L155" s="65">
        <v>1</v>
      </c>
      <c r="M155" s="65">
        <v>1</v>
      </c>
      <c r="N155" s="48">
        <f t="shared" si="120"/>
        <v>1</v>
      </c>
      <c r="O155" s="65">
        <v>10</v>
      </c>
      <c r="P155" s="65">
        <v>1</v>
      </c>
      <c r="Q155" s="65">
        <v>1</v>
      </c>
      <c r="R155" s="48">
        <f t="shared" si="121"/>
        <v>41.5</v>
      </c>
      <c r="S155" s="65">
        <v>10</v>
      </c>
      <c r="T155" s="65">
        <v>5</v>
      </c>
      <c r="U155" s="48">
        <f t="shared" si="122"/>
        <v>50</v>
      </c>
      <c r="V155" s="66">
        <f t="shared" si="123"/>
        <v>24.125</v>
      </c>
      <c r="W155" s="72" t="str">
        <f t="shared" si="124"/>
        <v>NO SIGNIFICATIVO</v>
      </c>
      <c r="X155" s="60"/>
      <c r="Y155" s="61" t="s">
        <v>517</v>
      </c>
      <c r="Z155" s="61"/>
      <c r="AA155" s="61"/>
      <c r="AB155" s="60" t="s">
        <v>518</v>
      </c>
    </row>
    <row r="156" spans="1:28" s="4" customFormat="1" ht="37.5" customHeight="1" x14ac:dyDescent="0.2">
      <c r="A156" s="118"/>
      <c r="B156" s="52" t="s">
        <v>481</v>
      </c>
      <c r="C156" s="25" t="s">
        <v>174</v>
      </c>
      <c r="D156" s="52" t="s">
        <v>470</v>
      </c>
      <c r="E156" s="26" t="s">
        <v>294</v>
      </c>
      <c r="F156" s="54" t="s">
        <v>499</v>
      </c>
      <c r="G156" s="68" t="s">
        <v>296</v>
      </c>
      <c r="H156" s="88" t="s">
        <v>519</v>
      </c>
      <c r="I156" s="60" t="s">
        <v>520</v>
      </c>
      <c r="J156" s="64" t="s">
        <v>150</v>
      </c>
      <c r="K156" s="57" t="s">
        <v>285</v>
      </c>
      <c r="L156" s="65">
        <v>10</v>
      </c>
      <c r="M156" s="65">
        <v>5</v>
      </c>
      <c r="N156" s="48">
        <f t="shared" si="120"/>
        <v>50</v>
      </c>
      <c r="O156" s="65">
        <v>10</v>
      </c>
      <c r="P156" s="65">
        <v>5</v>
      </c>
      <c r="Q156" s="65">
        <v>5</v>
      </c>
      <c r="R156" s="48">
        <f t="shared" si="121"/>
        <v>67.5</v>
      </c>
      <c r="S156" s="65">
        <v>10</v>
      </c>
      <c r="T156" s="65">
        <v>5</v>
      </c>
      <c r="U156" s="48">
        <f t="shared" si="122"/>
        <v>50</v>
      </c>
      <c r="V156" s="66">
        <f t="shared" si="123"/>
        <v>57.875</v>
      </c>
      <c r="W156" s="26" t="str">
        <f t="shared" si="124"/>
        <v>MEDIA SIGNIFICANCIA</v>
      </c>
      <c r="X156" s="61" t="s">
        <v>521</v>
      </c>
      <c r="Y156" s="61"/>
      <c r="Z156" s="61" t="s">
        <v>522</v>
      </c>
      <c r="AA156" s="61"/>
      <c r="AB156" s="60" t="s">
        <v>523</v>
      </c>
    </row>
    <row r="157" spans="1:28" s="4" customFormat="1" ht="37.5" customHeight="1" x14ac:dyDescent="0.2">
      <c r="A157" s="118"/>
      <c r="B157" s="31" t="s">
        <v>524</v>
      </c>
      <c r="C157" s="28" t="s">
        <v>174</v>
      </c>
      <c r="D157" s="31" t="s">
        <v>470</v>
      </c>
      <c r="E157" s="27" t="s">
        <v>525</v>
      </c>
      <c r="F157" s="31" t="s">
        <v>526</v>
      </c>
      <c r="G157" s="87" t="s">
        <v>527</v>
      </c>
      <c r="H157" s="88" t="s">
        <v>528</v>
      </c>
      <c r="I157" s="53" t="s">
        <v>529</v>
      </c>
      <c r="J157" s="32" t="s">
        <v>60</v>
      </c>
      <c r="K157" s="57" t="s">
        <v>530</v>
      </c>
      <c r="L157" s="28">
        <v>10</v>
      </c>
      <c r="M157" s="28">
        <v>1</v>
      </c>
      <c r="N157" s="48">
        <f t="shared" si="120"/>
        <v>10</v>
      </c>
      <c r="O157" s="28">
        <v>5</v>
      </c>
      <c r="P157" s="28">
        <v>1</v>
      </c>
      <c r="Q157" s="28">
        <v>1</v>
      </c>
      <c r="R157" s="48">
        <f t="shared" si="121"/>
        <v>24</v>
      </c>
      <c r="S157" s="28">
        <v>10</v>
      </c>
      <c r="T157" s="28">
        <v>5</v>
      </c>
      <c r="U157" s="48">
        <f t="shared" si="122"/>
        <v>50</v>
      </c>
      <c r="V157" s="29">
        <f t="shared" si="123"/>
        <v>20.3</v>
      </c>
      <c r="W157" s="26" t="str">
        <f t="shared" si="124"/>
        <v>NO SIGNIFICATIVO</v>
      </c>
      <c r="X157" s="30"/>
      <c r="Y157" s="50"/>
      <c r="Z157" s="50"/>
      <c r="AA157" s="50"/>
      <c r="AB157" s="27" t="s">
        <v>531</v>
      </c>
    </row>
    <row r="158" spans="1:28" s="4" customFormat="1" ht="21.75" customHeight="1" x14ac:dyDescent="0.2">
      <c r="A158" s="118"/>
      <c r="B158" s="52" t="s">
        <v>532</v>
      </c>
      <c r="C158" s="25" t="s">
        <v>174</v>
      </c>
      <c r="D158" s="52" t="s">
        <v>470</v>
      </c>
      <c r="E158" s="26" t="s">
        <v>533</v>
      </c>
      <c r="F158" s="54" t="s">
        <v>534</v>
      </c>
      <c r="G158" s="87" t="s">
        <v>527</v>
      </c>
      <c r="H158" s="88" t="s">
        <v>519</v>
      </c>
      <c r="I158" s="54" t="s">
        <v>60</v>
      </c>
      <c r="J158" s="33" t="s">
        <v>60</v>
      </c>
      <c r="K158" s="58" t="s">
        <v>535</v>
      </c>
      <c r="L158" s="25">
        <v>1</v>
      </c>
      <c r="M158" s="25">
        <v>1</v>
      </c>
      <c r="N158" s="49">
        <f t="shared" si="103"/>
        <v>1</v>
      </c>
      <c r="O158" s="25">
        <v>10</v>
      </c>
      <c r="P158" s="25">
        <v>1</v>
      </c>
      <c r="Q158" s="25">
        <v>1</v>
      </c>
      <c r="R158" s="49">
        <f t="shared" si="104"/>
        <v>41.5</v>
      </c>
      <c r="S158" s="25">
        <v>10</v>
      </c>
      <c r="T158" s="25">
        <v>5</v>
      </c>
      <c r="U158" s="49">
        <f t="shared" si="105"/>
        <v>50</v>
      </c>
      <c r="V158" s="34">
        <f t="shared" si="106"/>
        <v>24.125</v>
      </c>
      <c r="W158" s="26" t="str">
        <f t="shared" ref="W158:W163" si="125">IF(V158&lt;=39,"NO SIGNIFICATIVO", IF(V158&lt;=46,"BAJA SIGNIFICANCIA",IF(V158&lt;=70,"MEDIA SIGNIFICANCIA","ALTA SIGNIFICANCIA")))</f>
        <v>NO SIGNIFICATIVO</v>
      </c>
      <c r="X158" s="36"/>
      <c r="Y158" s="36"/>
      <c r="Z158" s="36"/>
      <c r="AA158" s="36"/>
      <c r="AB158" s="26" t="s">
        <v>536</v>
      </c>
    </row>
    <row r="159" spans="1:28" s="4" customFormat="1" ht="21.75" customHeight="1" x14ac:dyDescent="0.2">
      <c r="A159" s="118"/>
      <c r="B159" s="31" t="s">
        <v>524</v>
      </c>
      <c r="C159" s="28" t="s">
        <v>174</v>
      </c>
      <c r="D159" s="31" t="s">
        <v>470</v>
      </c>
      <c r="E159" s="28" t="s">
        <v>533</v>
      </c>
      <c r="F159" s="31" t="s">
        <v>537</v>
      </c>
      <c r="G159" s="53" t="s">
        <v>503</v>
      </c>
      <c r="H159" s="53" t="s">
        <v>105</v>
      </c>
      <c r="I159" s="53" t="s">
        <v>538</v>
      </c>
      <c r="J159" s="32" t="s">
        <v>60</v>
      </c>
      <c r="K159" s="57" t="s">
        <v>503</v>
      </c>
      <c r="L159" s="28">
        <v>1</v>
      </c>
      <c r="M159" s="28">
        <v>1</v>
      </c>
      <c r="N159" s="48">
        <f t="shared" si="103"/>
        <v>1</v>
      </c>
      <c r="O159" s="28">
        <v>10</v>
      </c>
      <c r="P159" s="28">
        <v>10</v>
      </c>
      <c r="Q159" s="28">
        <v>1</v>
      </c>
      <c r="R159" s="48">
        <f t="shared" si="104"/>
        <v>73</v>
      </c>
      <c r="S159" s="28">
        <v>10</v>
      </c>
      <c r="T159" s="28">
        <v>5</v>
      </c>
      <c r="U159" s="48">
        <f t="shared" si="105"/>
        <v>50</v>
      </c>
      <c r="V159" s="29">
        <f t="shared" si="106"/>
        <v>38.300000000000004</v>
      </c>
      <c r="W159" s="72" t="str">
        <f t="shared" si="125"/>
        <v>NO SIGNIFICATIVO</v>
      </c>
      <c r="X159" s="30"/>
      <c r="Y159" s="50" t="s">
        <v>539</v>
      </c>
      <c r="Z159" s="50"/>
      <c r="AA159" s="50"/>
      <c r="AB159" s="27"/>
    </row>
    <row r="160" spans="1:28" s="4" customFormat="1" ht="21.75" customHeight="1" x14ac:dyDescent="0.2">
      <c r="A160" s="118"/>
      <c r="B160" s="31" t="s">
        <v>524</v>
      </c>
      <c r="C160" s="28" t="s">
        <v>174</v>
      </c>
      <c r="D160" s="31" t="s">
        <v>470</v>
      </c>
      <c r="E160" s="27" t="s">
        <v>525</v>
      </c>
      <c r="F160" s="31" t="s">
        <v>526</v>
      </c>
      <c r="G160" s="87" t="s">
        <v>527</v>
      </c>
      <c r="H160" s="88" t="s">
        <v>519</v>
      </c>
      <c r="I160" s="53" t="s">
        <v>529</v>
      </c>
      <c r="J160" s="32" t="s">
        <v>60</v>
      </c>
      <c r="K160" s="57" t="s">
        <v>530</v>
      </c>
      <c r="L160" s="28">
        <v>10</v>
      </c>
      <c r="M160" s="28">
        <v>1</v>
      </c>
      <c r="N160" s="48">
        <f t="shared" si="103"/>
        <v>10</v>
      </c>
      <c r="O160" s="28">
        <v>5</v>
      </c>
      <c r="P160" s="28">
        <v>1</v>
      </c>
      <c r="Q160" s="28">
        <v>1</v>
      </c>
      <c r="R160" s="48">
        <f t="shared" si="104"/>
        <v>24</v>
      </c>
      <c r="S160" s="28">
        <v>10</v>
      </c>
      <c r="T160" s="28">
        <v>5</v>
      </c>
      <c r="U160" s="48">
        <f t="shared" si="105"/>
        <v>50</v>
      </c>
      <c r="V160" s="29">
        <f t="shared" si="106"/>
        <v>20.3</v>
      </c>
      <c r="W160" s="26" t="str">
        <f t="shared" si="125"/>
        <v>NO SIGNIFICATIVO</v>
      </c>
      <c r="X160" s="30"/>
      <c r="Y160" s="50"/>
      <c r="Z160" s="50"/>
      <c r="AA160" s="50"/>
      <c r="AB160" s="27" t="s">
        <v>531</v>
      </c>
    </row>
    <row r="161" spans="1:28" s="4" customFormat="1" ht="32.25" customHeight="1" x14ac:dyDescent="0.2">
      <c r="A161" s="118"/>
      <c r="B161" s="31" t="s">
        <v>524</v>
      </c>
      <c r="C161" s="28" t="s">
        <v>174</v>
      </c>
      <c r="D161" s="31" t="s">
        <v>470</v>
      </c>
      <c r="E161" s="27" t="s">
        <v>540</v>
      </c>
      <c r="F161" s="31" t="s">
        <v>541</v>
      </c>
      <c r="G161" s="53" t="s">
        <v>542</v>
      </c>
      <c r="H161" s="53" t="s">
        <v>105</v>
      </c>
      <c r="I161" s="53" t="s">
        <v>543</v>
      </c>
      <c r="J161" s="32" t="s">
        <v>60</v>
      </c>
      <c r="K161" s="57" t="s">
        <v>544</v>
      </c>
      <c r="L161" s="28">
        <v>10</v>
      </c>
      <c r="M161" s="28">
        <v>5</v>
      </c>
      <c r="N161" s="48">
        <f t="shared" si="103"/>
        <v>50</v>
      </c>
      <c r="O161" s="28">
        <v>5</v>
      </c>
      <c r="P161" s="28">
        <v>1</v>
      </c>
      <c r="Q161" s="28">
        <v>1</v>
      </c>
      <c r="R161" s="48">
        <f t="shared" si="104"/>
        <v>24</v>
      </c>
      <c r="S161" s="28">
        <v>10</v>
      </c>
      <c r="T161" s="28">
        <v>5</v>
      </c>
      <c r="U161" s="48">
        <f t="shared" si="105"/>
        <v>50</v>
      </c>
      <c r="V161" s="29">
        <f t="shared" si="106"/>
        <v>38.299999999999997</v>
      </c>
      <c r="W161" s="26" t="str">
        <f t="shared" si="125"/>
        <v>NO SIGNIFICATIVO</v>
      </c>
      <c r="X161" s="30"/>
      <c r="Y161" s="50"/>
      <c r="Z161" s="50" t="s">
        <v>545</v>
      </c>
      <c r="AA161" s="50"/>
      <c r="AB161" s="27"/>
    </row>
    <row r="162" spans="1:28" s="4" customFormat="1" ht="21.75" customHeight="1" x14ac:dyDescent="0.2">
      <c r="A162" s="118"/>
      <c r="B162" s="31" t="s">
        <v>524</v>
      </c>
      <c r="C162" s="28" t="s">
        <v>174</v>
      </c>
      <c r="D162" s="31" t="s">
        <v>470</v>
      </c>
      <c r="E162" s="27" t="s">
        <v>546</v>
      </c>
      <c r="F162" s="31" t="s">
        <v>537</v>
      </c>
      <c r="G162" s="53" t="s">
        <v>503</v>
      </c>
      <c r="H162" s="53" t="s">
        <v>105</v>
      </c>
      <c r="I162" s="53" t="s">
        <v>538</v>
      </c>
      <c r="J162" s="32" t="s">
        <v>60</v>
      </c>
      <c r="K162" s="57" t="s">
        <v>503</v>
      </c>
      <c r="L162" s="28">
        <v>1</v>
      </c>
      <c r="M162" s="28">
        <v>1</v>
      </c>
      <c r="N162" s="48">
        <f t="shared" ref="N162:N163" si="126">+L162*M162</f>
        <v>1</v>
      </c>
      <c r="O162" s="28">
        <v>10</v>
      </c>
      <c r="P162" s="28">
        <v>10</v>
      </c>
      <c r="Q162" s="28">
        <v>1</v>
      </c>
      <c r="R162" s="48">
        <f t="shared" ref="R162:R163" si="127">+O162*3.5+P162*3.5+Q162*3</f>
        <v>73</v>
      </c>
      <c r="S162" s="28">
        <v>10</v>
      </c>
      <c r="T162" s="28">
        <v>5</v>
      </c>
      <c r="U162" s="48">
        <f t="shared" ref="U162:U163" si="128">+S162*T162</f>
        <v>50</v>
      </c>
      <c r="V162" s="29">
        <f t="shared" ref="V162:V163" si="129">+N162*0.45+R162*0.45+U162*0.1</f>
        <v>38.300000000000004</v>
      </c>
      <c r="W162" s="72" t="str">
        <f t="shared" si="125"/>
        <v>NO SIGNIFICATIVO</v>
      </c>
      <c r="X162" s="30"/>
      <c r="Y162" s="50" t="s">
        <v>539</v>
      </c>
      <c r="Z162" s="50"/>
      <c r="AA162" s="50"/>
      <c r="AB162" s="27"/>
    </row>
    <row r="163" spans="1:28" s="4" customFormat="1" ht="21.75" customHeight="1" x14ac:dyDescent="0.2">
      <c r="A163" s="118"/>
      <c r="B163" s="52" t="s">
        <v>173</v>
      </c>
      <c r="C163" s="25" t="s">
        <v>53</v>
      </c>
      <c r="D163" s="52" t="s">
        <v>470</v>
      </c>
      <c r="E163" s="26" t="s">
        <v>401</v>
      </c>
      <c r="F163" s="54" t="s">
        <v>453</v>
      </c>
      <c r="G163" s="26" t="s">
        <v>81</v>
      </c>
      <c r="H163" s="26" t="s">
        <v>236</v>
      </c>
      <c r="I163" s="54" t="s">
        <v>454</v>
      </c>
      <c r="J163" s="33" t="s">
        <v>60</v>
      </c>
      <c r="K163" s="57" t="s">
        <v>285</v>
      </c>
      <c r="L163" s="25">
        <v>10</v>
      </c>
      <c r="M163" s="25">
        <v>5</v>
      </c>
      <c r="N163" s="49">
        <f t="shared" si="126"/>
        <v>50</v>
      </c>
      <c r="O163" s="25">
        <v>5</v>
      </c>
      <c r="P163" s="25">
        <v>5</v>
      </c>
      <c r="Q163" s="25">
        <v>1</v>
      </c>
      <c r="R163" s="49">
        <f t="shared" si="127"/>
        <v>38</v>
      </c>
      <c r="S163" s="25">
        <v>5</v>
      </c>
      <c r="T163" s="25">
        <v>5</v>
      </c>
      <c r="U163" s="49">
        <f t="shared" si="128"/>
        <v>25</v>
      </c>
      <c r="V163" s="34">
        <f t="shared" si="129"/>
        <v>42.1</v>
      </c>
      <c r="W163" s="26" t="str">
        <f t="shared" si="125"/>
        <v>BAJA SIGNIFICANCIA</v>
      </c>
      <c r="X163" s="36"/>
      <c r="Y163" s="27" t="s">
        <v>63</v>
      </c>
      <c r="Z163" s="27"/>
      <c r="AA163" s="27"/>
      <c r="AB163" s="26" t="s">
        <v>200</v>
      </c>
    </row>
    <row r="164" spans="1:28" s="4" customFormat="1" ht="54.75" customHeight="1" x14ac:dyDescent="0.2">
      <c r="A164" s="118"/>
      <c r="B164" s="52" t="s">
        <v>547</v>
      </c>
      <c r="C164" s="25" t="s">
        <v>96</v>
      </c>
      <c r="D164" s="52" t="s">
        <v>548</v>
      </c>
      <c r="E164" s="26" t="s">
        <v>549</v>
      </c>
      <c r="F164" s="53" t="s">
        <v>550</v>
      </c>
      <c r="G164" s="26" t="s">
        <v>500</v>
      </c>
      <c r="H164" s="26" t="s">
        <v>112</v>
      </c>
      <c r="I164" s="54" t="s">
        <v>551</v>
      </c>
      <c r="J164" s="33" t="s">
        <v>113</v>
      </c>
      <c r="K164" s="57" t="s">
        <v>114</v>
      </c>
      <c r="L164" s="25">
        <v>10</v>
      </c>
      <c r="M164" s="25">
        <v>5</v>
      </c>
      <c r="N164" s="49">
        <f t="shared" si="103"/>
        <v>50</v>
      </c>
      <c r="O164" s="25">
        <v>5</v>
      </c>
      <c r="P164" s="25">
        <v>5</v>
      </c>
      <c r="Q164" s="25">
        <v>1</v>
      </c>
      <c r="R164" s="49">
        <f t="shared" si="104"/>
        <v>38</v>
      </c>
      <c r="S164" s="25">
        <v>5</v>
      </c>
      <c r="T164" s="25">
        <v>5</v>
      </c>
      <c r="U164" s="49">
        <f t="shared" si="105"/>
        <v>25</v>
      </c>
      <c r="V164" s="34">
        <f t="shared" si="106"/>
        <v>42.1</v>
      </c>
      <c r="W164" s="26" t="str">
        <f t="shared" si="107"/>
        <v>BAJA SIGNIFICANCIA</v>
      </c>
      <c r="X164" s="36"/>
      <c r="Y164" s="27"/>
      <c r="Z164" s="27"/>
      <c r="AA164" s="27"/>
      <c r="AB164" s="26" t="s">
        <v>122</v>
      </c>
    </row>
    <row r="165" spans="1:28" s="4" customFormat="1" ht="21.75" customHeight="1" x14ac:dyDescent="0.2">
      <c r="A165" s="118"/>
      <c r="B165" s="52" t="s">
        <v>547</v>
      </c>
      <c r="C165" s="25" t="s">
        <v>100</v>
      </c>
      <c r="D165" s="52" t="s">
        <v>548</v>
      </c>
      <c r="E165" s="26" t="s">
        <v>552</v>
      </c>
      <c r="F165" s="54" t="s">
        <v>499</v>
      </c>
      <c r="G165" s="26" t="s">
        <v>496</v>
      </c>
      <c r="H165" s="26" t="s">
        <v>112</v>
      </c>
      <c r="I165" s="54" t="s">
        <v>193</v>
      </c>
      <c r="J165" s="33" t="s">
        <v>150</v>
      </c>
      <c r="K165" s="58" t="s">
        <v>503</v>
      </c>
      <c r="L165" s="25">
        <v>10</v>
      </c>
      <c r="M165" s="25">
        <v>5</v>
      </c>
      <c r="N165" s="49">
        <f t="shared" si="103"/>
        <v>50</v>
      </c>
      <c r="O165" s="25">
        <v>5</v>
      </c>
      <c r="P165" s="25">
        <v>5</v>
      </c>
      <c r="Q165" s="25">
        <v>1</v>
      </c>
      <c r="R165" s="49">
        <f t="shared" si="104"/>
        <v>38</v>
      </c>
      <c r="S165" s="25">
        <v>5</v>
      </c>
      <c r="T165" s="25">
        <v>5</v>
      </c>
      <c r="U165" s="49">
        <f t="shared" si="105"/>
        <v>25</v>
      </c>
      <c r="V165" s="34">
        <f t="shared" si="106"/>
        <v>42.1</v>
      </c>
      <c r="W165" s="26" t="str">
        <f t="shared" si="107"/>
        <v>BAJA SIGNIFICANCIA</v>
      </c>
      <c r="X165" s="36"/>
      <c r="Y165" s="27" t="s">
        <v>116</v>
      </c>
      <c r="Z165" s="27"/>
      <c r="AA165" s="27"/>
      <c r="AB165" s="61" t="s">
        <v>117</v>
      </c>
    </row>
    <row r="166" spans="1:28" s="4" customFormat="1" ht="21.75" customHeight="1" x14ac:dyDescent="0.2">
      <c r="A166" s="118"/>
      <c r="B166" s="52" t="s">
        <v>547</v>
      </c>
      <c r="C166" s="25" t="s">
        <v>96</v>
      </c>
      <c r="D166" s="52" t="s">
        <v>548</v>
      </c>
      <c r="E166" s="26" t="s">
        <v>494</v>
      </c>
      <c r="F166" s="54" t="s">
        <v>499</v>
      </c>
      <c r="G166" s="26" t="s">
        <v>496</v>
      </c>
      <c r="H166" s="26" t="s">
        <v>112</v>
      </c>
      <c r="I166" s="54" t="s">
        <v>162</v>
      </c>
      <c r="J166" s="33" t="s">
        <v>150</v>
      </c>
      <c r="K166" s="58" t="s">
        <v>503</v>
      </c>
      <c r="L166" s="25">
        <v>10</v>
      </c>
      <c r="M166" s="25">
        <v>5</v>
      </c>
      <c r="N166" s="49">
        <f t="shared" si="103"/>
        <v>50</v>
      </c>
      <c r="O166" s="25">
        <v>5</v>
      </c>
      <c r="P166" s="25">
        <v>5</v>
      </c>
      <c r="Q166" s="25">
        <v>1</v>
      </c>
      <c r="R166" s="49">
        <f t="shared" si="104"/>
        <v>38</v>
      </c>
      <c r="S166" s="25">
        <v>5</v>
      </c>
      <c r="T166" s="25">
        <v>5</v>
      </c>
      <c r="U166" s="49">
        <f t="shared" si="105"/>
        <v>25</v>
      </c>
      <c r="V166" s="34">
        <f t="shared" si="106"/>
        <v>42.1</v>
      </c>
      <c r="W166" s="26" t="str">
        <f t="shared" si="107"/>
        <v>BAJA SIGNIFICANCIA</v>
      </c>
      <c r="X166" s="36"/>
      <c r="Y166" s="36"/>
      <c r="Z166" s="36"/>
      <c r="AA166" s="36"/>
      <c r="AB166" s="26" t="s">
        <v>497</v>
      </c>
    </row>
    <row r="167" spans="1:28" s="4" customFormat="1" ht="21.75" customHeight="1" x14ac:dyDescent="0.2">
      <c r="A167" s="118"/>
      <c r="B167" s="52" t="s">
        <v>547</v>
      </c>
      <c r="C167" s="25" t="s">
        <v>96</v>
      </c>
      <c r="D167" s="52" t="s">
        <v>548</v>
      </c>
      <c r="E167" s="26" t="s">
        <v>498</v>
      </c>
      <c r="F167" s="54" t="s">
        <v>499</v>
      </c>
      <c r="G167" s="26" t="s">
        <v>500</v>
      </c>
      <c r="H167" s="26" t="s">
        <v>105</v>
      </c>
      <c r="I167" s="54" t="s">
        <v>162</v>
      </c>
      <c r="J167" s="33" t="s">
        <v>150</v>
      </c>
      <c r="K167" s="58" t="s">
        <v>503</v>
      </c>
      <c r="L167" s="25">
        <v>10</v>
      </c>
      <c r="M167" s="25">
        <v>5</v>
      </c>
      <c r="N167" s="49">
        <f t="shared" si="103"/>
        <v>50</v>
      </c>
      <c r="O167" s="25">
        <v>5</v>
      </c>
      <c r="P167" s="25">
        <v>5</v>
      </c>
      <c r="Q167" s="25">
        <v>1</v>
      </c>
      <c r="R167" s="49">
        <f t="shared" si="104"/>
        <v>38</v>
      </c>
      <c r="S167" s="25">
        <v>5</v>
      </c>
      <c r="T167" s="25">
        <v>5</v>
      </c>
      <c r="U167" s="49">
        <f t="shared" si="105"/>
        <v>25</v>
      </c>
      <c r="V167" s="34">
        <f t="shared" si="106"/>
        <v>42.1</v>
      </c>
      <c r="W167" s="26" t="str">
        <f t="shared" si="107"/>
        <v>BAJA SIGNIFICANCIA</v>
      </c>
      <c r="X167" s="36"/>
      <c r="Y167" s="36"/>
      <c r="Z167" s="36"/>
      <c r="AA167" s="36"/>
      <c r="AB167" s="26" t="s">
        <v>497</v>
      </c>
    </row>
    <row r="168" spans="1:28" s="4" customFormat="1" ht="21.75" customHeight="1" x14ac:dyDescent="0.2">
      <c r="A168" s="118"/>
      <c r="B168" s="52" t="s">
        <v>547</v>
      </c>
      <c r="C168" s="25" t="s">
        <v>100</v>
      </c>
      <c r="D168" s="52" t="s">
        <v>548</v>
      </c>
      <c r="E168" s="26" t="s">
        <v>501</v>
      </c>
      <c r="F168" s="54" t="s">
        <v>499</v>
      </c>
      <c r="G168" s="26" t="s">
        <v>503</v>
      </c>
      <c r="H168" s="26" t="s">
        <v>105</v>
      </c>
      <c r="I168" s="54" t="s">
        <v>162</v>
      </c>
      <c r="J168" s="33" t="s">
        <v>150</v>
      </c>
      <c r="K168" s="58" t="s">
        <v>503</v>
      </c>
      <c r="L168" s="25">
        <v>10</v>
      </c>
      <c r="M168" s="25">
        <v>5</v>
      </c>
      <c r="N168" s="49">
        <f t="shared" si="103"/>
        <v>50</v>
      </c>
      <c r="O168" s="25">
        <v>5</v>
      </c>
      <c r="P168" s="25">
        <v>5</v>
      </c>
      <c r="Q168" s="25">
        <v>1</v>
      </c>
      <c r="R168" s="49">
        <f t="shared" si="104"/>
        <v>38</v>
      </c>
      <c r="S168" s="25">
        <v>5</v>
      </c>
      <c r="T168" s="25">
        <v>5</v>
      </c>
      <c r="U168" s="49">
        <f t="shared" si="105"/>
        <v>25</v>
      </c>
      <c r="V168" s="34">
        <f t="shared" si="106"/>
        <v>42.1</v>
      </c>
      <c r="W168" s="26" t="str">
        <f t="shared" si="107"/>
        <v>BAJA SIGNIFICANCIA</v>
      </c>
      <c r="X168" s="36"/>
      <c r="Y168" s="61" t="s">
        <v>107</v>
      </c>
      <c r="Z168" s="61"/>
      <c r="AA168" s="61"/>
      <c r="AB168" s="61" t="s">
        <v>143</v>
      </c>
    </row>
    <row r="169" spans="1:28" s="4" customFormat="1" ht="21.75" customHeight="1" x14ac:dyDescent="0.2">
      <c r="A169" s="118"/>
      <c r="B169" s="52" t="s">
        <v>547</v>
      </c>
      <c r="C169" s="25" t="s">
        <v>96</v>
      </c>
      <c r="D169" s="52" t="s">
        <v>548</v>
      </c>
      <c r="E169" s="26" t="s">
        <v>553</v>
      </c>
      <c r="F169" s="54" t="s">
        <v>554</v>
      </c>
      <c r="G169" s="26" t="s">
        <v>148</v>
      </c>
      <c r="H169" s="26" t="s">
        <v>236</v>
      </c>
      <c r="I169" s="54" t="s">
        <v>162</v>
      </c>
      <c r="J169" s="33" t="s">
        <v>150</v>
      </c>
      <c r="K169" s="58" t="s">
        <v>503</v>
      </c>
      <c r="L169" s="25">
        <v>10</v>
      </c>
      <c r="M169" s="25">
        <v>5</v>
      </c>
      <c r="N169" s="49">
        <f t="shared" si="103"/>
        <v>50</v>
      </c>
      <c r="O169" s="25">
        <v>5</v>
      </c>
      <c r="P169" s="25">
        <v>5</v>
      </c>
      <c r="Q169" s="25">
        <v>1</v>
      </c>
      <c r="R169" s="49">
        <f t="shared" si="104"/>
        <v>38</v>
      </c>
      <c r="S169" s="25">
        <v>5</v>
      </c>
      <c r="T169" s="25">
        <v>5</v>
      </c>
      <c r="U169" s="49">
        <f t="shared" si="105"/>
        <v>25</v>
      </c>
      <c r="V169" s="34">
        <f t="shared" si="106"/>
        <v>42.1</v>
      </c>
      <c r="W169" s="26" t="str">
        <f t="shared" si="107"/>
        <v>BAJA SIGNIFICANCIA</v>
      </c>
      <c r="X169" s="36"/>
      <c r="Y169" s="27" t="s">
        <v>63</v>
      </c>
      <c r="Z169" s="27"/>
      <c r="AA169" s="27"/>
      <c r="AB169" s="26" t="s">
        <v>200</v>
      </c>
    </row>
    <row r="170" spans="1:28" s="4" customFormat="1" ht="21.75" customHeight="1" x14ac:dyDescent="0.2">
      <c r="A170" s="118"/>
      <c r="B170" s="52" t="s">
        <v>547</v>
      </c>
      <c r="C170" s="25" t="s">
        <v>96</v>
      </c>
      <c r="D170" s="52" t="s">
        <v>548</v>
      </c>
      <c r="E170" s="26" t="s">
        <v>294</v>
      </c>
      <c r="F170" s="54" t="s">
        <v>499</v>
      </c>
      <c r="G170" s="26" t="s">
        <v>296</v>
      </c>
      <c r="H170" s="26" t="s">
        <v>519</v>
      </c>
      <c r="I170" s="54" t="s">
        <v>162</v>
      </c>
      <c r="J170" s="33" t="s">
        <v>150</v>
      </c>
      <c r="K170" s="58" t="s">
        <v>503</v>
      </c>
      <c r="L170" s="25">
        <v>10</v>
      </c>
      <c r="M170" s="25">
        <v>5</v>
      </c>
      <c r="N170" s="49">
        <f t="shared" si="103"/>
        <v>50</v>
      </c>
      <c r="O170" s="25">
        <v>5</v>
      </c>
      <c r="P170" s="25">
        <v>5</v>
      </c>
      <c r="Q170" s="25">
        <v>1</v>
      </c>
      <c r="R170" s="49">
        <f t="shared" si="104"/>
        <v>38</v>
      </c>
      <c r="S170" s="25">
        <v>5</v>
      </c>
      <c r="T170" s="25">
        <v>5</v>
      </c>
      <c r="U170" s="49">
        <f t="shared" si="105"/>
        <v>25</v>
      </c>
      <c r="V170" s="34">
        <f t="shared" si="106"/>
        <v>42.1</v>
      </c>
      <c r="W170" s="26" t="str">
        <f t="shared" si="107"/>
        <v>BAJA SIGNIFICANCIA</v>
      </c>
      <c r="X170" s="36" t="s">
        <v>555</v>
      </c>
      <c r="Y170" s="27"/>
      <c r="Z170" s="27"/>
      <c r="AA170" s="27"/>
      <c r="AB170" s="60" t="s">
        <v>523</v>
      </c>
    </row>
    <row r="171" spans="1:28" s="4" customFormat="1" ht="21.75" customHeight="1" x14ac:dyDescent="0.2">
      <c r="A171" s="118"/>
      <c r="B171" s="52"/>
      <c r="C171" s="25"/>
      <c r="D171" s="52"/>
      <c r="E171" s="26"/>
      <c r="F171" s="54"/>
      <c r="G171" s="26"/>
      <c r="H171" s="26"/>
      <c r="I171" s="54"/>
      <c r="J171" s="33"/>
      <c r="K171" s="58"/>
      <c r="L171" s="25"/>
      <c r="M171" s="25"/>
      <c r="N171" s="49">
        <f t="shared" si="103"/>
        <v>0</v>
      </c>
      <c r="O171" s="25"/>
      <c r="P171" s="25"/>
      <c r="Q171" s="25"/>
      <c r="R171" s="49">
        <f t="shared" si="104"/>
        <v>0</v>
      </c>
      <c r="S171" s="25"/>
      <c r="T171" s="25"/>
      <c r="U171" s="49">
        <f t="shared" si="105"/>
        <v>0</v>
      </c>
      <c r="V171" s="34">
        <f t="shared" si="106"/>
        <v>0</v>
      </c>
      <c r="W171" s="26" t="str">
        <f t="shared" si="107"/>
        <v>NO SIGNIFICATIVO</v>
      </c>
      <c r="X171" s="36"/>
      <c r="Y171" s="36"/>
      <c r="Z171" s="36"/>
      <c r="AA171" s="36"/>
      <c r="AB171" s="26"/>
    </row>
    <row r="172" spans="1:28" s="4" customFormat="1" ht="21.75" customHeight="1" x14ac:dyDescent="0.2">
      <c r="A172" s="118"/>
      <c r="B172" s="52"/>
      <c r="C172" s="25"/>
      <c r="D172" s="52"/>
      <c r="E172" s="26"/>
      <c r="F172" s="54"/>
      <c r="G172" s="26"/>
      <c r="H172" s="26"/>
      <c r="I172" s="54"/>
      <c r="J172" s="33"/>
      <c r="K172" s="58"/>
      <c r="L172" s="25"/>
      <c r="M172" s="25"/>
      <c r="N172" s="49">
        <f t="shared" si="103"/>
        <v>0</v>
      </c>
      <c r="O172" s="25"/>
      <c r="P172" s="25"/>
      <c r="Q172" s="25"/>
      <c r="R172" s="49">
        <f t="shared" si="104"/>
        <v>0</v>
      </c>
      <c r="S172" s="25"/>
      <c r="T172" s="25"/>
      <c r="U172" s="49">
        <f t="shared" si="105"/>
        <v>0</v>
      </c>
      <c r="V172" s="34">
        <f t="shared" si="106"/>
        <v>0</v>
      </c>
      <c r="W172" s="26" t="str">
        <f t="shared" si="107"/>
        <v>NO SIGNIFICATIVO</v>
      </c>
      <c r="X172" s="36"/>
      <c r="Y172" s="36"/>
      <c r="Z172" s="36"/>
      <c r="AA172" s="36"/>
      <c r="AB172" s="26"/>
    </row>
    <row r="173" spans="1:28" s="4" customFormat="1" ht="21.75" customHeight="1" x14ac:dyDescent="0.2">
      <c r="A173" s="118"/>
      <c r="B173" s="52"/>
      <c r="C173" s="25"/>
      <c r="D173" s="52"/>
      <c r="E173" s="26"/>
      <c r="F173" s="54"/>
      <c r="G173" s="26"/>
      <c r="H173" s="26"/>
      <c r="I173" s="54"/>
      <c r="J173" s="33"/>
      <c r="K173" s="58"/>
      <c r="L173" s="25"/>
      <c r="M173" s="25"/>
      <c r="N173" s="49">
        <f t="shared" si="103"/>
        <v>0</v>
      </c>
      <c r="O173" s="25"/>
      <c r="P173" s="25"/>
      <c r="Q173" s="25"/>
      <c r="R173" s="49">
        <f t="shared" si="104"/>
        <v>0</v>
      </c>
      <c r="S173" s="25"/>
      <c r="T173" s="25"/>
      <c r="U173" s="49">
        <f t="shared" si="105"/>
        <v>0</v>
      </c>
      <c r="V173" s="34">
        <f t="shared" si="106"/>
        <v>0</v>
      </c>
      <c r="W173" s="26" t="str">
        <f t="shared" si="107"/>
        <v>NO SIGNIFICATIVO</v>
      </c>
      <c r="X173" s="36"/>
      <c r="Y173" s="36"/>
      <c r="Z173" s="36"/>
      <c r="AA173" s="36"/>
      <c r="AB173" s="26"/>
    </row>
    <row r="174" spans="1:28" s="4" customFormat="1" ht="42.75" customHeight="1" x14ac:dyDescent="0.2">
      <c r="A174" s="118"/>
      <c r="B174" s="67" t="s">
        <v>556</v>
      </c>
      <c r="C174" s="25" t="s">
        <v>53</v>
      </c>
      <c r="D174" s="52" t="s">
        <v>557</v>
      </c>
      <c r="E174" s="26" t="s">
        <v>558</v>
      </c>
      <c r="F174" s="54" t="s">
        <v>559</v>
      </c>
      <c r="G174" s="26" t="s">
        <v>560</v>
      </c>
      <c r="H174" s="26" t="s">
        <v>561</v>
      </c>
      <c r="I174" s="54" t="s">
        <v>112</v>
      </c>
      <c r="J174" s="33" t="s">
        <v>60</v>
      </c>
      <c r="K174" s="58" t="s">
        <v>112</v>
      </c>
      <c r="L174" s="25">
        <v>10</v>
      </c>
      <c r="M174" s="25">
        <v>5</v>
      </c>
      <c r="N174" s="49">
        <f>+L174*M174</f>
        <v>50</v>
      </c>
      <c r="O174" s="25">
        <v>10</v>
      </c>
      <c r="P174" s="25">
        <v>1</v>
      </c>
      <c r="Q174" s="25">
        <v>5</v>
      </c>
      <c r="R174" s="49">
        <f>+O174*3.5+P174*3.5+Q174*3</f>
        <v>53.5</v>
      </c>
      <c r="S174" s="25">
        <v>10</v>
      </c>
      <c r="T174" s="25">
        <v>5</v>
      </c>
      <c r="U174" s="49">
        <f>+S174*T174</f>
        <v>50</v>
      </c>
      <c r="V174" s="34">
        <f>+N174*0.45+R174*0.45+U174*0.1</f>
        <v>51.575000000000003</v>
      </c>
      <c r="W174" s="26" t="str">
        <f>IF(V174&lt;=39,"NO SIGNIFICATIVO", IF(V174&lt;=46,"BAJA SIGNIFICANCIA",IF(V174&lt;=70,"MEDIA SIGNIFICANCIA","ALTA SIGNIFICANCIA")))</f>
        <v>MEDIA SIGNIFICANCIA</v>
      </c>
      <c r="X174" s="36"/>
      <c r="Y174" s="70" t="s">
        <v>562</v>
      </c>
      <c r="Z174" s="36"/>
      <c r="AA174" s="36"/>
      <c r="AB174" s="26" t="s">
        <v>563</v>
      </c>
    </row>
    <row r="175" spans="1:28" s="4" customFormat="1" ht="27" customHeight="1" x14ac:dyDescent="0.2">
      <c r="A175" s="119"/>
      <c r="B175" s="67" t="s">
        <v>556</v>
      </c>
      <c r="C175" s="25" t="s">
        <v>53</v>
      </c>
      <c r="D175" s="52" t="s">
        <v>557</v>
      </c>
      <c r="E175" s="26" t="s">
        <v>217</v>
      </c>
      <c r="F175" s="54" t="s">
        <v>564</v>
      </c>
      <c r="G175" s="26" t="s">
        <v>416</v>
      </c>
      <c r="H175" s="26" t="s">
        <v>87</v>
      </c>
      <c r="I175" s="54" t="s">
        <v>87</v>
      </c>
      <c r="J175" s="33" t="s">
        <v>60</v>
      </c>
      <c r="K175" s="58" t="s">
        <v>410</v>
      </c>
      <c r="L175" s="25">
        <v>10</v>
      </c>
      <c r="M175" s="25">
        <v>5</v>
      </c>
      <c r="N175" s="49">
        <f>+L175*M175</f>
        <v>50</v>
      </c>
      <c r="O175" s="25">
        <v>10</v>
      </c>
      <c r="P175" s="25">
        <v>10</v>
      </c>
      <c r="Q175" s="25">
        <v>10</v>
      </c>
      <c r="R175" s="49">
        <f>+O175*3.5+P175*3.5+Q175*3</f>
        <v>100</v>
      </c>
      <c r="S175" s="25">
        <v>10</v>
      </c>
      <c r="T175" s="25">
        <v>5</v>
      </c>
      <c r="U175" s="49">
        <f>+S175*T175</f>
        <v>50</v>
      </c>
      <c r="V175" s="34">
        <f>+N175*0.45+R175*0.45+U175*0.1</f>
        <v>72.5</v>
      </c>
      <c r="W175" s="26" t="str">
        <f>IF(V175&lt;=39,"NO SIGNIFICATIVO", IF(V175&lt;=46,"BAJA SIGNIFICANCIA",IF(V175&lt;=70,"MEDIA SIGNIFICANCIA","ALTA SIGNIFICANCIA")))</f>
        <v>ALTA SIGNIFICANCIA</v>
      </c>
      <c r="X175" s="36"/>
      <c r="Y175" s="70" t="s">
        <v>565</v>
      </c>
      <c r="Z175" s="61"/>
      <c r="AA175" s="61"/>
      <c r="AB175" s="26" t="s">
        <v>475</v>
      </c>
    </row>
    <row r="176" spans="1:28" ht="28.5" customHeight="1" thickBot="1" x14ac:dyDescent="0.25">
      <c r="A176" s="7"/>
      <c r="B176" s="7"/>
      <c r="D176" s="9"/>
      <c r="E176" s="7"/>
      <c r="V176" s="10"/>
      <c r="W176" s="2"/>
    </row>
    <row r="177" spans="1:23" ht="16.5" customHeight="1" thickBot="1" x14ac:dyDescent="0.3">
      <c r="A177" s="132" t="s">
        <v>566</v>
      </c>
      <c r="B177" s="133"/>
      <c r="C177" s="133"/>
      <c r="D177" s="133"/>
      <c r="E177" s="133"/>
      <c r="F177" s="133"/>
      <c r="G177" s="133"/>
      <c r="H177" s="133"/>
      <c r="I177" s="133"/>
      <c r="J177" s="133"/>
      <c r="K177" s="134"/>
      <c r="L177" s="1"/>
      <c r="M177" s="1"/>
      <c r="N177" s="1"/>
      <c r="O177" s="1"/>
      <c r="P177" s="1"/>
      <c r="Q177" s="1"/>
      <c r="R177" s="1"/>
      <c r="S177" s="1"/>
      <c r="T177" s="1"/>
      <c r="U177" s="1"/>
      <c r="V177" s="1"/>
      <c r="W177" s="1"/>
    </row>
    <row r="178" spans="1:23" ht="16.5" customHeight="1" x14ac:dyDescent="0.2">
      <c r="A178" s="128" t="s">
        <v>567</v>
      </c>
      <c r="B178" s="11" t="s">
        <v>568</v>
      </c>
      <c r="C178" s="135" t="s">
        <v>569</v>
      </c>
      <c r="D178" s="136"/>
      <c r="E178" s="136"/>
      <c r="F178" s="136"/>
      <c r="G178" s="136"/>
      <c r="H178" s="136"/>
      <c r="I178" s="136"/>
      <c r="J178" s="136"/>
      <c r="K178" s="137"/>
      <c r="L178" s="1"/>
      <c r="M178" s="1"/>
      <c r="N178" s="1"/>
      <c r="O178" s="1"/>
      <c r="P178" s="1"/>
      <c r="Q178" s="1"/>
      <c r="R178" s="1"/>
      <c r="S178" s="1"/>
      <c r="T178" s="1"/>
      <c r="U178" s="1"/>
      <c r="V178" s="1"/>
      <c r="W178" s="1"/>
    </row>
    <row r="179" spans="1:23" ht="16.5" customHeight="1" x14ac:dyDescent="0.2">
      <c r="A179" s="128"/>
      <c r="B179" s="11" t="s">
        <v>570</v>
      </c>
      <c r="C179" s="138" t="s">
        <v>571</v>
      </c>
      <c r="D179" s="139"/>
      <c r="E179" s="139"/>
      <c r="F179" s="139"/>
      <c r="G179" s="139"/>
      <c r="H179" s="139"/>
      <c r="I179" s="139"/>
      <c r="J179" s="139"/>
      <c r="K179" s="140"/>
      <c r="L179" s="1"/>
      <c r="M179" s="1"/>
      <c r="N179" s="1"/>
      <c r="O179" s="1"/>
      <c r="P179" s="1"/>
      <c r="Q179" s="1"/>
      <c r="R179" s="1"/>
      <c r="S179" s="1"/>
      <c r="T179" s="1"/>
      <c r="U179" s="1"/>
      <c r="V179" s="1"/>
      <c r="W179" s="1"/>
    </row>
    <row r="180" spans="1:23" ht="34.5" customHeight="1" x14ac:dyDescent="0.2">
      <c r="A180" s="128"/>
      <c r="B180" s="12" t="s">
        <v>572</v>
      </c>
      <c r="C180" s="138" t="s">
        <v>573</v>
      </c>
      <c r="D180" s="139"/>
      <c r="E180" s="139"/>
      <c r="F180" s="139"/>
      <c r="G180" s="139"/>
      <c r="H180" s="139"/>
      <c r="I180" s="139"/>
      <c r="J180" s="139"/>
      <c r="K180" s="140"/>
      <c r="L180" s="1"/>
      <c r="M180" s="1"/>
      <c r="N180" s="1"/>
      <c r="O180" s="1"/>
      <c r="P180" s="1"/>
      <c r="Q180" s="1"/>
      <c r="R180" s="1"/>
      <c r="S180" s="1"/>
      <c r="T180" s="1"/>
      <c r="U180" s="1"/>
      <c r="V180" s="1"/>
      <c r="W180" s="1"/>
    </row>
    <row r="181" spans="1:23" ht="30" customHeight="1" x14ac:dyDescent="0.2">
      <c r="A181" s="128"/>
      <c r="B181" s="13" t="s">
        <v>574</v>
      </c>
      <c r="C181" s="138" t="s">
        <v>575</v>
      </c>
      <c r="D181" s="139"/>
      <c r="E181" s="139"/>
      <c r="F181" s="139"/>
      <c r="G181" s="139"/>
      <c r="H181" s="139"/>
      <c r="I181" s="139"/>
      <c r="J181" s="139"/>
      <c r="K181" s="140"/>
      <c r="L181" s="1"/>
      <c r="M181" s="1"/>
      <c r="N181" s="1"/>
      <c r="O181" s="1"/>
      <c r="P181" s="1"/>
      <c r="Q181" s="1"/>
      <c r="R181" s="1"/>
      <c r="S181" s="1"/>
      <c r="T181" s="1"/>
      <c r="U181" s="1"/>
      <c r="V181" s="1"/>
      <c r="W181" s="1"/>
    </row>
    <row r="182" spans="1:23" ht="16.5" customHeight="1" x14ac:dyDescent="0.2">
      <c r="A182" s="128"/>
      <c r="B182" s="11" t="s">
        <v>576</v>
      </c>
      <c r="C182" s="138" t="s">
        <v>577</v>
      </c>
      <c r="D182" s="139"/>
      <c r="E182" s="139"/>
      <c r="F182" s="139"/>
      <c r="G182" s="139"/>
      <c r="H182" s="139"/>
      <c r="I182" s="139"/>
      <c r="J182" s="139"/>
      <c r="K182" s="140"/>
      <c r="L182" s="1"/>
      <c r="M182" s="1"/>
      <c r="N182" s="1"/>
      <c r="O182" s="1"/>
      <c r="P182" s="1"/>
      <c r="Q182" s="1"/>
      <c r="R182" s="1"/>
      <c r="S182" s="1"/>
      <c r="T182" s="1"/>
      <c r="U182" s="1"/>
      <c r="V182" s="1"/>
      <c r="W182" s="1"/>
    </row>
    <row r="183" spans="1:23" ht="30.75" customHeight="1" x14ac:dyDescent="0.2">
      <c r="A183" s="128"/>
      <c r="B183" s="11" t="s">
        <v>578</v>
      </c>
      <c r="C183" s="138" t="s">
        <v>579</v>
      </c>
      <c r="D183" s="139"/>
      <c r="E183" s="139"/>
      <c r="F183" s="139"/>
      <c r="G183" s="139"/>
      <c r="H183" s="139"/>
      <c r="I183" s="139"/>
      <c r="J183" s="139"/>
      <c r="K183" s="140"/>
      <c r="L183" s="1"/>
      <c r="M183" s="1"/>
      <c r="N183" s="1"/>
      <c r="O183" s="1"/>
      <c r="P183" s="1"/>
      <c r="Q183" s="1"/>
      <c r="R183" s="1"/>
      <c r="S183" s="1"/>
      <c r="T183" s="1"/>
      <c r="U183" s="1"/>
      <c r="V183" s="1"/>
      <c r="W183" s="1"/>
    </row>
    <row r="184" spans="1:23" ht="32.25" customHeight="1" x14ac:dyDescent="0.2">
      <c r="A184" s="128"/>
      <c r="B184" s="11" t="s">
        <v>580</v>
      </c>
      <c r="C184" s="138" t="s">
        <v>581</v>
      </c>
      <c r="D184" s="139"/>
      <c r="E184" s="139"/>
      <c r="F184" s="139"/>
      <c r="G184" s="139"/>
      <c r="H184" s="139"/>
      <c r="I184" s="139"/>
      <c r="J184" s="139"/>
      <c r="K184" s="140"/>
      <c r="L184" s="1"/>
      <c r="M184" s="1"/>
      <c r="N184" s="1"/>
      <c r="O184" s="1"/>
      <c r="P184" s="1"/>
      <c r="Q184" s="1"/>
      <c r="R184" s="1"/>
      <c r="S184" s="1"/>
      <c r="T184" s="1"/>
      <c r="U184" s="1"/>
      <c r="V184" s="1"/>
      <c r="W184" s="1"/>
    </row>
    <row r="185" spans="1:23" ht="17.25" customHeight="1" x14ac:dyDescent="0.2">
      <c r="A185" s="128" t="s">
        <v>19</v>
      </c>
      <c r="B185" s="12" t="s">
        <v>582</v>
      </c>
      <c r="C185" s="129" t="s">
        <v>583</v>
      </c>
      <c r="D185" s="130"/>
      <c r="E185" s="130"/>
      <c r="F185" s="130"/>
      <c r="G185" s="130"/>
      <c r="H185" s="130"/>
      <c r="I185" s="130"/>
      <c r="J185" s="130"/>
      <c r="K185" s="131"/>
      <c r="L185" s="1"/>
      <c r="M185" s="1"/>
      <c r="N185" s="1"/>
      <c r="O185" s="1"/>
      <c r="P185" s="1"/>
      <c r="Q185" s="1"/>
      <c r="R185" s="1"/>
      <c r="S185" s="1"/>
      <c r="T185" s="1"/>
      <c r="U185" s="1"/>
      <c r="V185" s="1"/>
      <c r="W185" s="1"/>
    </row>
    <row r="186" spans="1:23" ht="20.25" customHeight="1" x14ac:dyDescent="0.2">
      <c r="A186" s="128"/>
      <c r="B186" s="12" t="s">
        <v>584</v>
      </c>
      <c r="C186" s="129" t="s">
        <v>585</v>
      </c>
      <c r="D186" s="130"/>
      <c r="E186" s="130"/>
      <c r="F186" s="130"/>
      <c r="G186" s="130"/>
      <c r="H186" s="130"/>
      <c r="I186" s="130"/>
      <c r="J186" s="130"/>
      <c r="K186" s="131"/>
      <c r="L186" s="1"/>
      <c r="M186" s="1"/>
      <c r="N186" s="1"/>
      <c r="O186" s="1"/>
      <c r="P186" s="1"/>
      <c r="Q186" s="1"/>
      <c r="R186" s="1"/>
      <c r="S186" s="1"/>
      <c r="T186" s="1"/>
      <c r="U186" s="1"/>
      <c r="V186" s="1"/>
      <c r="W186" s="1"/>
    </row>
    <row r="187" spans="1:23" ht="22.5" customHeight="1" x14ac:dyDescent="0.2">
      <c r="A187" s="128"/>
      <c r="B187" s="12" t="s">
        <v>586</v>
      </c>
      <c r="C187" s="129" t="s">
        <v>587</v>
      </c>
      <c r="D187" s="130"/>
      <c r="E187" s="130"/>
      <c r="F187" s="130"/>
      <c r="G187" s="130"/>
      <c r="H187" s="130"/>
      <c r="I187" s="130"/>
      <c r="J187" s="130"/>
      <c r="K187" s="131"/>
      <c r="L187" s="1"/>
      <c r="M187" s="1"/>
      <c r="N187" s="1"/>
      <c r="O187" s="1"/>
      <c r="P187" s="1"/>
      <c r="Q187" s="1"/>
      <c r="R187" s="1"/>
      <c r="S187" s="1"/>
      <c r="T187" s="1"/>
      <c r="U187" s="1"/>
      <c r="V187" s="1"/>
      <c r="W187" s="1"/>
    </row>
    <row r="188" spans="1:23" ht="33" customHeight="1" x14ac:dyDescent="0.2">
      <c r="A188" s="128" t="s">
        <v>20</v>
      </c>
      <c r="B188" s="12" t="s">
        <v>588</v>
      </c>
      <c r="C188" s="129" t="s">
        <v>589</v>
      </c>
      <c r="D188" s="130"/>
      <c r="E188" s="130"/>
      <c r="F188" s="130"/>
      <c r="G188" s="130"/>
      <c r="H188" s="130"/>
      <c r="I188" s="130"/>
      <c r="J188" s="130"/>
      <c r="K188" s="131"/>
      <c r="L188" s="1"/>
      <c r="M188" s="1"/>
      <c r="N188" s="1"/>
      <c r="O188" s="1"/>
      <c r="P188" s="1"/>
      <c r="Q188" s="1"/>
      <c r="R188" s="1"/>
      <c r="S188" s="1"/>
      <c r="T188" s="1"/>
      <c r="U188" s="1"/>
      <c r="V188" s="1"/>
      <c r="W188" s="1"/>
    </row>
    <row r="189" spans="1:23" ht="30" customHeight="1" x14ac:dyDescent="0.2">
      <c r="A189" s="128"/>
      <c r="B189" s="12" t="s">
        <v>590</v>
      </c>
      <c r="C189" s="129" t="s">
        <v>591</v>
      </c>
      <c r="D189" s="130"/>
      <c r="E189" s="130"/>
      <c r="F189" s="130"/>
      <c r="G189" s="130"/>
      <c r="H189" s="130"/>
      <c r="I189" s="130"/>
      <c r="J189" s="130"/>
      <c r="K189" s="131"/>
    </row>
    <row r="190" spans="1:23" ht="25.5" customHeight="1" x14ac:dyDescent="0.2">
      <c r="A190" s="128"/>
      <c r="B190" s="12" t="s">
        <v>44</v>
      </c>
      <c r="C190" s="129" t="s">
        <v>592</v>
      </c>
      <c r="D190" s="130"/>
      <c r="E190" s="130"/>
      <c r="F190" s="130"/>
      <c r="G190" s="130"/>
      <c r="H190" s="130"/>
      <c r="I190" s="130"/>
      <c r="J190" s="130"/>
      <c r="K190" s="131"/>
    </row>
    <row r="191" spans="1:23" ht="36.75" customHeight="1" x14ac:dyDescent="0.2">
      <c r="A191" s="128"/>
      <c r="B191" s="12" t="s">
        <v>593</v>
      </c>
      <c r="C191" s="129" t="s">
        <v>594</v>
      </c>
      <c r="D191" s="130"/>
      <c r="E191" s="130"/>
      <c r="F191" s="130"/>
      <c r="G191" s="130"/>
      <c r="H191" s="130"/>
      <c r="I191" s="130"/>
      <c r="J191" s="130"/>
      <c r="K191" s="131"/>
    </row>
    <row r="192" spans="1:23" ht="47.25" customHeight="1" x14ac:dyDescent="0.2">
      <c r="A192" s="128" t="s">
        <v>21</v>
      </c>
      <c r="B192" s="12" t="s">
        <v>595</v>
      </c>
      <c r="C192" s="129" t="s">
        <v>596</v>
      </c>
      <c r="D192" s="130"/>
      <c r="E192" s="130"/>
      <c r="F192" s="130"/>
      <c r="G192" s="130"/>
      <c r="H192" s="130"/>
      <c r="I192" s="130"/>
      <c r="J192" s="130"/>
      <c r="K192" s="131"/>
    </row>
    <row r="193" spans="1:11" ht="27" customHeight="1" x14ac:dyDescent="0.2">
      <c r="A193" s="128"/>
      <c r="B193" s="12" t="s">
        <v>597</v>
      </c>
      <c r="C193" s="129" t="s">
        <v>598</v>
      </c>
      <c r="D193" s="130"/>
      <c r="E193" s="130"/>
      <c r="F193" s="130"/>
      <c r="G193" s="130"/>
      <c r="H193" s="130"/>
      <c r="I193" s="130"/>
      <c r="J193" s="130"/>
      <c r="K193" s="131"/>
    </row>
    <row r="194" spans="1:11" ht="38.25" customHeight="1" x14ac:dyDescent="0.2">
      <c r="A194" s="128"/>
      <c r="B194" s="12" t="s">
        <v>599</v>
      </c>
      <c r="C194" s="129" t="s">
        <v>600</v>
      </c>
      <c r="D194" s="130"/>
      <c r="E194" s="130"/>
      <c r="F194" s="130"/>
      <c r="G194" s="130"/>
      <c r="H194" s="130"/>
      <c r="I194" s="130"/>
      <c r="J194" s="130"/>
      <c r="K194" s="131"/>
    </row>
    <row r="195" spans="1:11" s="8" customFormat="1" ht="57" customHeight="1" x14ac:dyDescent="0.2">
      <c r="A195" s="128" t="s">
        <v>22</v>
      </c>
      <c r="B195" s="12" t="s">
        <v>601</v>
      </c>
      <c r="C195" s="129" t="s">
        <v>602</v>
      </c>
      <c r="D195" s="130"/>
      <c r="E195" s="130"/>
      <c r="F195" s="130"/>
      <c r="G195" s="130"/>
      <c r="H195" s="130"/>
      <c r="I195" s="130"/>
      <c r="J195" s="130"/>
      <c r="K195" s="131"/>
    </row>
    <row r="196" spans="1:11" s="8" customFormat="1" ht="33" customHeight="1" x14ac:dyDescent="0.2">
      <c r="A196" s="128"/>
      <c r="B196" s="12" t="s">
        <v>603</v>
      </c>
      <c r="C196" s="129" t="s">
        <v>604</v>
      </c>
      <c r="D196" s="130"/>
      <c r="E196" s="130"/>
      <c r="F196" s="130"/>
      <c r="G196" s="130"/>
      <c r="H196" s="130"/>
      <c r="I196" s="130"/>
      <c r="J196" s="130"/>
      <c r="K196" s="131"/>
    </row>
    <row r="197" spans="1:11" s="8" customFormat="1" ht="30" customHeight="1" thickBot="1" x14ac:dyDescent="0.25">
      <c r="A197" s="14" t="s">
        <v>605</v>
      </c>
      <c r="B197" s="15" t="s">
        <v>606</v>
      </c>
      <c r="C197" s="125" t="s">
        <v>607</v>
      </c>
      <c r="D197" s="126"/>
      <c r="E197" s="126"/>
      <c r="F197" s="126"/>
      <c r="G197" s="126"/>
      <c r="H197" s="126"/>
      <c r="I197" s="126"/>
      <c r="J197" s="126"/>
      <c r="K197" s="127"/>
    </row>
  </sheetData>
  <autoFilter ref="A9:W175" xr:uid="{00000000-0009-0000-0000-000001000000}"/>
  <mergeCells count="73">
    <mergeCell ref="A8:B8"/>
    <mergeCell ref="C8:F8"/>
    <mergeCell ref="L8:N8"/>
    <mergeCell ref="O8:R8"/>
    <mergeCell ref="C3:D3"/>
    <mergeCell ref="V8:W8"/>
    <mergeCell ref="X7:AB7"/>
    <mergeCell ref="X8:X9"/>
    <mergeCell ref="Y8:Y9"/>
    <mergeCell ref="Z8:Z9"/>
    <mergeCell ref="AB8:AB9"/>
    <mergeCell ref="L7:W7"/>
    <mergeCell ref="S8:U8"/>
    <mergeCell ref="AA8:AA9"/>
    <mergeCell ref="C188:K188"/>
    <mergeCell ref="C189:K189"/>
    <mergeCell ref="C190:K190"/>
    <mergeCell ref="C191:K191"/>
    <mergeCell ref="A177:K177"/>
    <mergeCell ref="A178:A184"/>
    <mergeCell ref="C178:K178"/>
    <mergeCell ref="C179:K179"/>
    <mergeCell ref="C180:K180"/>
    <mergeCell ref="C181:K181"/>
    <mergeCell ref="C182:K182"/>
    <mergeCell ref="C183:K183"/>
    <mergeCell ref="C184:K184"/>
    <mergeCell ref="B52:B53"/>
    <mergeCell ref="B47:B51"/>
    <mergeCell ref="A46:A55"/>
    <mergeCell ref="C197:K197"/>
    <mergeCell ref="A192:A194"/>
    <mergeCell ref="C192:K192"/>
    <mergeCell ref="C193:K193"/>
    <mergeCell ref="C194:K194"/>
    <mergeCell ref="A195:A196"/>
    <mergeCell ref="C195:K195"/>
    <mergeCell ref="C196:K196"/>
    <mergeCell ref="A185:A187"/>
    <mergeCell ref="C185:K185"/>
    <mergeCell ref="C186:K186"/>
    <mergeCell ref="C187:K187"/>
    <mergeCell ref="A188:A191"/>
    <mergeCell ref="A137:A175"/>
    <mergeCell ref="A56:A61"/>
    <mergeCell ref="A62:A103"/>
    <mergeCell ref="B71:B80"/>
    <mergeCell ref="B81:B83"/>
    <mergeCell ref="A104:A109"/>
    <mergeCell ref="B104:B109"/>
    <mergeCell ref="B99:B103"/>
    <mergeCell ref="B87:B92"/>
    <mergeCell ref="B84:B85"/>
    <mergeCell ref="B62:B70"/>
    <mergeCell ref="B93:B98"/>
    <mergeCell ref="A110:A136"/>
    <mergeCell ref="B130:B136"/>
    <mergeCell ref="C1:AA2"/>
    <mergeCell ref="E3:AA3"/>
    <mergeCell ref="B119:B121"/>
    <mergeCell ref="B122:B123"/>
    <mergeCell ref="B35:B43"/>
    <mergeCell ref="B44:B45"/>
    <mergeCell ref="A7:G7"/>
    <mergeCell ref="I7:K7"/>
    <mergeCell ref="I8:J8"/>
    <mergeCell ref="B26:B30"/>
    <mergeCell ref="B31:B34"/>
    <mergeCell ref="B10:B19"/>
    <mergeCell ref="B20:B25"/>
    <mergeCell ref="A10:A34"/>
    <mergeCell ref="A1:B3"/>
    <mergeCell ref="A35:A45"/>
  </mergeCells>
  <conditionalFormatting sqref="W10:W175">
    <cfRule type="containsText" dxfId="3" priority="1" stopIfTrue="1" operator="containsText" text="ALTA SIGNIFICANCIA">
      <formula>NOT(ISERROR(SEARCH("ALTA SIGNIFICANCIA",W10)))</formula>
    </cfRule>
    <cfRule type="containsText" dxfId="2" priority="2" stopIfTrue="1" operator="containsText" text="MEDIA SIGNIFICANCIA">
      <formula>NOT(ISERROR(SEARCH("MEDIA SIGNIFICANCIA",W10)))</formula>
    </cfRule>
    <cfRule type="containsText" dxfId="1" priority="3" stopIfTrue="1" operator="containsText" text="BAJA SIGNIFICANCIA">
      <formula>NOT(ISERROR(SEARCH("BAJA SIGNIFICANCIA",W10)))</formula>
    </cfRule>
    <cfRule type="containsText" dxfId="0" priority="4" stopIfTrue="1" operator="containsText" text="NO SIGNIFICATIVO">
      <formula>NOT(ISERROR(SEARCH("NO SIGNIFICATIVO",W10)))</formula>
    </cfRule>
  </conditionalFormatting>
  <pageMargins left="0.23622047244094491" right="0.23622047244094491" top="0.19685039370078741" bottom="0.15748031496062992" header="0.31496062992125984" footer="0.31496062992125984"/>
  <pageSetup scale="39" fitToHeight="2" orientation="landscape" horizontalDpi="4294967292" vertic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210A5-7126-4A6F-AA78-935C76B2AEF5}">
  <dimension ref="A1:E6"/>
  <sheetViews>
    <sheetView workbookViewId="0">
      <selection activeCell="D4" sqref="D4"/>
    </sheetView>
  </sheetViews>
  <sheetFormatPr baseColWidth="10" defaultColWidth="11" defaultRowHeight="12.75" x14ac:dyDescent="0.2"/>
  <cols>
    <col min="1" max="1" width="5.75" customWidth="1"/>
    <col min="2" max="2" width="16" bestFit="1" customWidth="1"/>
    <col min="3" max="3" width="16.5" customWidth="1"/>
    <col min="4" max="4" width="84.25" customWidth="1"/>
    <col min="5" max="5" width="9.25" bestFit="1" customWidth="1"/>
  </cols>
  <sheetData>
    <row r="1" spans="1:5" ht="18.75" x14ac:dyDescent="0.3">
      <c r="A1" s="74" t="s">
        <v>608</v>
      </c>
      <c r="B1" s="74"/>
      <c r="C1" s="74"/>
      <c r="D1" s="75"/>
    </row>
    <row r="2" spans="1:5" x14ac:dyDescent="0.2">
      <c r="A2" t="s">
        <v>609</v>
      </c>
      <c r="B2" t="s">
        <v>610</v>
      </c>
      <c r="C2" t="s">
        <v>611</v>
      </c>
      <c r="D2" s="76" t="s">
        <v>612</v>
      </c>
      <c r="E2" t="s">
        <v>613</v>
      </c>
    </row>
    <row r="3" spans="1:5" ht="25.5" x14ac:dyDescent="0.2">
      <c r="A3">
        <v>1</v>
      </c>
      <c r="B3" t="s">
        <v>614</v>
      </c>
      <c r="C3" s="77" t="s">
        <v>615</v>
      </c>
      <c r="D3" s="78" t="s">
        <v>616</v>
      </c>
      <c r="E3" s="79">
        <v>44408</v>
      </c>
    </row>
    <row r="4" spans="1:5" x14ac:dyDescent="0.2">
      <c r="A4">
        <v>2</v>
      </c>
      <c r="B4" t="s">
        <v>614</v>
      </c>
      <c r="C4" s="77" t="s">
        <v>615</v>
      </c>
      <c r="D4" s="78" t="s">
        <v>617</v>
      </c>
      <c r="E4" s="79">
        <v>44473</v>
      </c>
    </row>
    <row r="5" spans="1:5" ht="25.5" x14ac:dyDescent="0.2">
      <c r="A5">
        <v>3</v>
      </c>
      <c r="B5" s="84" t="s">
        <v>618</v>
      </c>
      <c r="C5" s="85" t="s">
        <v>619</v>
      </c>
      <c r="D5" s="86" t="s">
        <v>620</v>
      </c>
      <c r="E5" s="79">
        <v>44505</v>
      </c>
    </row>
    <row r="6" spans="1:5" x14ac:dyDescent="0.2">
      <c r="A6">
        <v>4</v>
      </c>
      <c r="B6" s="84" t="s">
        <v>621</v>
      </c>
      <c r="C6" s="85" t="s">
        <v>622</v>
      </c>
      <c r="D6" s="86" t="s">
        <v>623</v>
      </c>
      <c r="E6" s="79">
        <v>44842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AIA</vt:lpstr>
      <vt:lpstr>CONTROL CAMBIOS</vt:lpstr>
      <vt:lpstr>'MATRIZ AIA'!Área_de_impresión</vt:lpstr>
      <vt:lpstr>'MATRIZ AIA'!Títulos_a_imprimir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Thelma Roque</cp:lastModifiedBy>
  <cp:revision/>
  <dcterms:created xsi:type="dcterms:W3CDTF">2011-11-06T00:56:35Z</dcterms:created>
  <dcterms:modified xsi:type="dcterms:W3CDTF">2024-03-06T15:14:36Z</dcterms:modified>
  <cp:category/>
  <cp:contentStatus/>
</cp:coreProperties>
</file>