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https://kluaneperu-my.sharepoint.com/personal/christian_saltos_kluaneperu_com/Documents/01. Christian Marcelo/01. GESTIÓN HSE/31. AUDITORÍA INTERNA/10.2024/01. Información requerida por auditores/"/>
    </mc:Choice>
  </mc:AlternateContent>
  <xr:revisionPtr revIDLastSave="4" documentId="8_{75686940-F228-40F9-B66D-AA518A404D5E}" xr6:coauthVersionLast="47" xr6:coauthVersionMax="47" xr10:uidLastSave="{0ABE0E73-B4DD-4533-BBFF-85558D882583}"/>
  <bookViews>
    <workbookView xWindow="-120" yWindow="-120" windowWidth="29040" windowHeight="15720" xr2:uid="{00000000-000D-0000-FFFF-FFFF00000000}"/>
  </bookViews>
  <sheets>
    <sheet name="MATRIZ AIA PERÚ" sheetId="1" r:id="rId1"/>
    <sheet name="INSTRUCCIONES" sheetId="6" r:id="rId2"/>
    <sheet name="CONTROL CAMBIOS" sheetId="4" r:id="rId3"/>
  </sheets>
  <externalReferences>
    <externalReference r:id="rId4"/>
  </externalReferences>
  <definedNames>
    <definedName name="_xlnm._FilterDatabase" localSheetId="0" hidden="1">'MATRIZ AIA PERÚ'!$A$9:$W$135</definedName>
    <definedName name="_xlnm.Print_Area" localSheetId="0">'MATRIZ AIA PERÚ'!$A$1:$AB$134</definedName>
    <definedName name="BAJA" localSheetId="0">'MATRIZ AIA PERÚ'!#REF!</definedName>
    <definedName name="BAJA">[1]ORIGINAL!#REF!</definedName>
    <definedName name="_xlnm.Print_Titles" localSheetId="0">'MATRIZ AIA PERÚ'!$1:$9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5" i="1" l="1"/>
  <c r="U10" i="1"/>
  <c r="R10" i="1"/>
  <c r="U52" i="1"/>
  <c r="R52" i="1"/>
  <c r="N52" i="1"/>
  <c r="V52" i="1"/>
  <c r="W52" i="1"/>
  <c r="U123" i="1"/>
  <c r="R123" i="1"/>
  <c r="N123" i="1"/>
  <c r="V123" i="1"/>
  <c r="W123" i="1"/>
  <c r="U129" i="1"/>
  <c r="R129" i="1"/>
  <c r="V129" i="1" s="1"/>
  <c r="W129" i="1" s="1"/>
  <c r="N129" i="1"/>
  <c r="U130" i="1"/>
  <c r="R130" i="1"/>
  <c r="N130" i="1"/>
  <c r="U128" i="1"/>
  <c r="R128" i="1"/>
  <c r="N128" i="1"/>
  <c r="V128" i="1" s="1"/>
  <c r="W128" i="1" s="1"/>
  <c r="U127" i="1"/>
  <c r="R127" i="1"/>
  <c r="N127" i="1"/>
  <c r="V127" i="1" s="1"/>
  <c r="W127" i="1" s="1"/>
  <c r="U126" i="1"/>
  <c r="R126" i="1"/>
  <c r="N126" i="1"/>
  <c r="U125" i="1"/>
  <c r="R125" i="1"/>
  <c r="N125" i="1"/>
  <c r="V125" i="1" s="1"/>
  <c r="W125" i="1" s="1"/>
  <c r="U124" i="1"/>
  <c r="R124" i="1"/>
  <c r="N124" i="1"/>
  <c r="U122" i="1"/>
  <c r="R122" i="1"/>
  <c r="N122" i="1"/>
  <c r="V122" i="1" s="1"/>
  <c r="W122" i="1" s="1"/>
  <c r="U121" i="1"/>
  <c r="R121" i="1"/>
  <c r="N121" i="1"/>
  <c r="U120" i="1"/>
  <c r="R120" i="1"/>
  <c r="N120" i="1"/>
  <c r="V120" i="1" s="1"/>
  <c r="W120" i="1" s="1"/>
  <c r="U119" i="1"/>
  <c r="R119" i="1"/>
  <c r="N119" i="1"/>
  <c r="V119" i="1" s="1"/>
  <c r="W119" i="1" s="1"/>
  <c r="U118" i="1"/>
  <c r="R118" i="1"/>
  <c r="N118" i="1"/>
  <c r="V118" i="1" s="1"/>
  <c r="W118" i="1" s="1"/>
  <c r="U117" i="1"/>
  <c r="R117" i="1"/>
  <c r="N117" i="1"/>
  <c r="N108" i="1"/>
  <c r="R85" i="1"/>
  <c r="N85" i="1"/>
  <c r="V130" i="1"/>
  <c r="W130" i="1"/>
  <c r="V124" i="1"/>
  <c r="W124" i="1"/>
  <c r="U107" i="1"/>
  <c r="R107" i="1"/>
  <c r="N107" i="1"/>
  <c r="V107" i="1" s="1"/>
  <c r="W107" i="1" s="1"/>
  <c r="U106" i="1"/>
  <c r="R106" i="1"/>
  <c r="N106" i="1"/>
  <c r="U91" i="1"/>
  <c r="R91" i="1"/>
  <c r="N91" i="1"/>
  <c r="V91" i="1" s="1"/>
  <c r="W91" i="1" s="1"/>
  <c r="U49" i="1"/>
  <c r="U48" i="1"/>
  <c r="U45" i="1"/>
  <c r="U46" i="1"/>
  <c r="U44" i="1"/>
  <c r="U43" i="1"/>
  <c r="U47" i="1"/>
  <c r="R43" i="1"/>
  <c r="R44" i="1"/>
  <c r="R46" i="1"/>
  <c r="R45" i="1"/>
  <c r="R48" i="1"/>
  <c r="R49" i="1"/>
  <c r="R47" i="1"/>
  <c r="N44" i="1"/>
  <c r="N46" i="1"/>
  <c r="N45" i="1"/>
  <c r="N48" i="1"/>
  <c r="N49" i="1"/>
  <c r="N43" i="1"/>
  <c r="N47" i="1"/>
  <c r="R108" i="1"/>
  <c r="N66" i="1"/>
  <c r="R66" i="1"/>
  <c r="U66" i="1"/>
  <c r="U134" i="1"/>
  <c r="U133" i="1"/>
  <c r="U132" i="1"/>
  <c r="U131" i="1"/>
  <c r="R134" i="1"/>
  <c r="V134" i="1" s="1"/>
  <c r="W134" i="1" s="1"/>
  <c r="R133" i="1"/>
  <c r="R132" i="1"/>
  <c r="R131" i="1"/>
  <c r="N134" i="1"/>
  <c r="N133" i="1"/>
  <c r="N132" i="1"/>
  <c r="N131" i="1"/>
  <c r="U93" i="1"/>
  <c r="R93" i="1"/>
  <c r="N93" i="1"/>
  <c r="V93" i="1" s="1"/>
  <c r="W93" i="1" s="1"/>
  <c r="U38" i="1"/>
  <c r="R38" i="1"/>
  <c r="N38" i="1"/>
  <c r="U35" i="1"/>
  <c r="R35" i="1"/>
  <c r="N35" i="1"/>
  <c r="V35" i="1" s="1"/>
  <c r="W35" i="1" s="1"/>
  <c r="U23" i="1"/>
  <c r="R23" i="1"/>
  <c r="N23" i="1"/>
  <c r="V23" i="1" s="1"/>
  <c r="W23" i="1" s="1"/>
  <c r="U108" i="1"/>
  <c r="U105" i="1"/>
  <c r="R105" i="1"/>
  <c r="N105" i="1"/>
  <c r="N102" i="1"/>
  <c r="R102" i="1"/>
  <c r="U102" i="1"/>
  <c r="U104" i="1"/>
  <c r="R104" i="1"/>
  <c r="N104" i="1"/>
  <c r="V104" i="1" s="1"/>
  <c r="W104" i="1" s="1"/>
  <c r="U103" i="1"/>
  <c r="R103" i="1"/>
  <c r="N103" i="1"/>
  <c r="V103" i="1" s="1"/>
  <c r="W103" i="1" s="1"/>
  <c r="U85" i="1"/>
  <c r="V85" i="1" s="1"/>
  <c r="W85" i="1" s="1"/>
  <c r="U96" i="1"/>
  <c r="R96" i="1"/>
  <c r="N96" i="1"/>
  <c r="U95" i="1"/>
  <c r="R95" i="1"/>
  <c r="N95" i="1"/>
  <c r="V95" i="1" s="1"/>
  <c r="W95" i="1" s="1"/>
  <c r="U94" i="1"/>
  <c r="R94" i="1"/>
  <c r="N94" i="1"/>
  <c r="V94" i="1" s="1"/>
  <c r="W94" i="1" s="1"/>
  <c r="U92" i="1"/>
  <c r="R92" i="1"/>
  <c r="N92" i="1"/>
  <c r="V92" i="1" s="1"/>
  <c r="W92" i="1" s="1"/>
  <c r="U42" i="1"/>
  <c r="R42" i="1"/>
  <c r="N42" i="1"/>
  <c r="U80" i="1"/>
  <c r="R80" i="1"/>
  <c r="N80" i="1"/>
  <c r="U79" i="1"/>
  <c r="R79" i="1"/>
  <c r="N79" i="1"/>
  <c r="V79" i="1" s="1"/>
  <c r="W79" i="1" s="1"/>
  <c r="U101" i="1"/>
  <c r="R101" i="1"/>
  <c r="N101" i="1"/>
  <c r="V101" i="1" s="1"/>
  <c r="W101" i="1" s="1"/>
  <c r="U100" i="1"/>
  <c r="R100" i="1"/>
  <c r="N100" i="1"/>
  <c r="U59" i="1"/>
  <c r="R59" i="1"/>
  <c r="N59" i="1"/>
  <c r="U109" i="1"/>
  <c r="R109" i="1"/>
  <c r="N109" i="1"/>
  <c r="V109" i="1" s="1"/>
  <c r="W109" i="1" s="1"/>
  <c r="U90" i="1"/>
  <c r="R90" i="1"/>
  <c r="N90" i="1"/>
  <c r="V90" i="1" s="1"/>
  <c r="W90" i="1" s="1"/>
  <c r="U89" i="1"/>
  <c r="R89" i="1"/>
  <c r="N89" i="1"/>
  <c r="U97" i="1"/>
  <c r="R97" i="1"/>
  <c r="N97" i="1"/>
  <c r="U88" i="1"/>
  <c r="R88" i="1"/>
  <c r="N88" i="1"/>
  <c r="V88" i="1" s="1"/>
  <c r="W88" i="1" s="1"/>
  <c r="U87" i="1"/>
  <c r="R87" i="1"/>
  <c r="N87" i="1"/>
  <c r="V87" i="1" s="1"/>
  <c r="W87" i="1" s="1"/>
  <c r="U84" i="1"/>
  <c r="R84" i="1"/>
  <c r="N84" i="1"/>
  <c r="U83" i="1"/>
  <c r="R83" i="1"/>
  <c r="N83" i="1"/>
  <c r="U82" i="1"/>
  <c r="R82" i="1"/>
  <c r="N82" i="1"/>
  <c r="U81" i="1"/>
  <c r="R81" i="1"/>
  <c r="N81" i="1"/>
  <c r="V81" i="1" s="1"/>
  <c r="W81" i="1" s="1"/>
  <c r="U78" i="1"/>
  <c r="R78" i="1"/>
  <c r="N78" i="1"/>
  <c r="U77" i="1"/>
  <c r="R77" i="1"/>
  <c r="N77" i="1"/>
  <c r="U116" i="1"/>
  <c r="R116" i="1"/>
  <c r="N116" i="1"/>
  <c r="U115" i="1"/>
  <c r="R115" i="1"/>
  <c r="N115" i="1"/>
  <c r="V115" i="1" s="1"/>
  <c r="W115" i="1" s="1"/>
  <c r="U114" i="1"/>
  <c r="R114" i="1"/>
  <c r="V114" i="1" s="1"/>
  <c r="W114" i="1" s="1"/>
  <c r="N114" i="1"/>
  <c r="U113" i="1"/>
  <c r="R113" i="1"/>
  <c r="N113" i="1"/>
  <c r="U112" i="1"/>
  <c r="R112" i="1"/>
  <c r="N112" i="1"/>
  <c r="V112" i="1" s="1"/>
  <c r="W112" i="1" s="1"/>
  <c r="U111" i="1"/>
  <c r="R111" i="1"/>
  <c r="N111" i="1"/>
  <c r="V111" i="1" s="1"/>
  <c r="W111" i="1" s="1"/>
  <c r="U110" i="1"/>
  <c r="R110" i="1"/>
  <c r="N110" i="1"/>
  <c r="U99" i="1"/>
  <c r="R99" i="1"/>
  <c r="N99" i="1"/>
  <c r="U98" i="1"/>
  <c r="R98" i="1"/>
  <c r="N98" i="1"/>
  <c r="V98" i="1" s="1"/>
  <c r="W98" i="1" s="1"/>
  <c r="U86" i="1"/>
  <c r="R86" i="1"/>
  <c r="N86" i="1"/>
  <c r="V86" i="1" s="1"/>
  <c r="W86" i="1" s="1"/>
  <c r="U76" i="1"/>
  <c r="R76" i="1"/>
  <c r="V76" i="1" s="1"/>
  <c r="W76" i="1" s="1"/>
  <c r="N76" i="1"/>
  <c r="U75" i="1"/>
  <c r="R75" i="1"/>
  <c r="N75" i="1"/>
  <c r="V82" i="1"/>
  <c r="W82" i="1" s="1"/>
  <c r="V116" i="1"/>
  <c r="W116" i="1" s="1"/>
  <c r="U68" i="1"/>
  <c r="R68" i="1"/>
  <c r="N68" i="1"/>
  <c r="U67" i="1"/>
  <c r="R67" i="1"/>
  <c r="N67" i="1"/>
  <c r="U65" i="1"/>
  <c r="R65" i="1"/>
  <c r="N65" i="1"/>
  <c r="V65" i="1" s="1"/>
  <c r="W65" i="1" s="1"/>
  <c r="U64" i="1"/>
  <c r="R64" i="1"/>
  <c r="N64" i="1"/>
  <c r="U63" i="1"/>
  <c r="R63" i="1"/>
  <c r="N63" i="1"/>
  <c r="V63" i="1" s="1"/>
  <c r="W63" i="1" s="1"/>
  <c r="U62" i="1"/>
  <c r="R62" i="1"/>
  <c r="N62" i="1"/>
  <c r="V62" i="1" s="1"/>
  <c r="W62" i="1" s="1"/>
  <c r="U61" i="1"/>
  <c r="R61" i="1"/>
  <c r="N61" i="1"/>
  <c r="V61" i="1" s="1"/>
  <c r="W61" i="1" s="1"/>
  <c r="U60" i="1"/>
  <c r="R60" i="1"/>
  <c r="N60" i="1"/>
  <c r="U58" i="1"/>
  <c r="R58" i="1"/>
  <c r="N58" i="1"/>
  <c r="U57" i="1"/>
  <c r="R57" i="1"/>
  <c r="N57" i="1"/>
  <c r="V57" i="1" s="1"/>
  <c r="W57" i="1" s="1"/>
  <c r="U56" i="1"/>
  <c r="R56" i="1"/>
  <c r="N56" i="1"/>
  <c r="V56" i="1" s="1"/>
  <c r="W56" i="1" s="1"/>
  <c r="U55" i="1"/>
  <c r="R55" i="1"/>
  <c r="N55" i="1"/>
  <c r="U53" i="1"/>
  <c r="R53" i="1"/>
  <c r="N53" i="1"/>
  <c r="V53" i="1" s="1"/>
  <c r="W53" i="1" s="1"/>
  <c r="U51" i="1"/>
  <c r="R51" i="1"/>
  <c r="N51" i="1"/>
  <c r="V51" i="1" s="1"/>
  <c r="W51" i="1" s="1"/>
  <c r="U54" i="1"/>
  <c r="R54" i="1"/>
  <c r="N54" i="1"/>
  <c r="V54" i="1" s="1"/>
  <c r="W54" i="1" s="1"/>
  <c r="U50" i="1"/>
  <c r="R50" i="1"/>
  <c r="N50" i="1"/>
  <c r="U41" i="1"/>
  <c r="R41" i="1"/>
  <c r="N41" i="1"/>
  <c r="V41" i="1" s="1"/>
  <c r="W41" i="1" s="1"/>
  <c r="U40" i="1"/>
  <c r="R40" i="1"/>
  <c r="N40" i="1"/>
  <c r="V40" i="1" s="1"/>
  <c r="W40" i="1" s="1"/>
  <c r="U39" i="1"/>
  <c r="R39" i="1"/>
  <c r="N39" i="1"/>
  <c r="V39" i="1" s="1"/>
  <c r="W39" i="1" s="1"/>
  <c r="U37" i="1"/>
  <c r="R37" i="1"/>
  <c r="N37" i="1"/>
  <c r="U36" i="1"/>
  <c r="R36" i="1"/>
  <c r="N36" i="1"/>
  <c r="V36" i="1" s="1"/>
  <c r="W36" i="1" s="1"/>
  <c r="U34" i="1"/>
  <c r="R34" i="1"/>
  <c r="N34" i="1"/>
  <c r="V34" i="1" s="1"/>
  <c r="W34" i="1" s="1"/>
  <c r="U33" i="1"/>
  <c r="R33" i="1"/>
  <c r="N33" i="1"/>
  <c r="V33" i="1" s="1"/>
  <c r="W33" i="1" s="1"/>
  <c r="U32" i="1"/>
  <c r="R32" i="1"/>
  <c r="N32" i="1"/>
  <c r="U31" i="1"/>
  <c r="R31" i="1"/>
  <c r="N31" i="1"/>
  <c r="U30" i="1"/>
  <c r="R30" i="1"/>
  <c r="N30" i="1"/>
  <c r="V30" i="1" s="1"/>
  <c r="W30" i="1" s="1"/>
  <c r="U29" i="1"/>
  <c r="R29" i="1"/>
  <c r="N29" i="1"/>
  <c r="V29" i="1" s="1"/>
  <c r="W29" i="1" s="1"/>
  <c r="U28" i="1"/>
  <c r="R28" i="1"/>
  <c r="N28" i="1"/>
  <c r="U17" i="1"/>
  <c r="R17" i="1"/>
  <c r="N17" i="1"/>
  <c r="U16" i="1"/>
  <c r="R16" i="1"/>
  <c r="N16" i="1"/>
  <c r="V16" i="1" s="1"/>
  <c r="W16" i="1" s="1"/>
  <c r="V58" i="1"/>
  <c r="W58" i="1"/>
  <c r="V67" i="1"/>
  <c r="W67" i="1"/>
  <c r="V68" i="1"/>
  <c r="W68" i="1" s="1"/>
  <c r="V31" i="1"/>
  <c r="W31" i="1"/>
  <c r="V17" i="1"/>
  <c r="W17" i="1"/>
  <c r="U74" i="1"/>
  <c r="U70" i="1"/>
  <c r="U73" i="1"/>
  <c r="R73" i="1"/>
  <c r="N73" i="1"/>
  <c r="V73" i="1" s="1"/>
  <c r="W73" i="1" s="1"/>
  <c r="R70" i="1"/>
  <c r="N70" i="1"/>
  <c r="U72" i="1"/>
  <c r="R72" i="1"/>
  <c r="N72" i="1"/>
  <c r="U71" i="1"/>
  <c r="R71" i="1"/>
  <c r="N71" i="1"/>
  <c r="V71" i="1" s="1"/>
  <c r="W71" i="1" s="1"/>
  <c r="N26" i="1"/>
  <c r="U20" i="1"/>
  <c r="R20" i="1"/>
  <c r="N20" i="1"/>
  <c r="V20" i="1" s="1"/>
  <c r="W20" i="1" s="1"/>
  <c r="R15" i="1"/>
  <c r="N15" i="1"/>
  <c r="U12" i="1"/>
  <c r="U19" i="1"/>
  <c r="R12" i="1"/>
  <c r="R19" i="1"/>
  <c r="V19" i="1" s="1"/>
  <c r="W19" i="1" s="1"/>
  <c r="N10" i="1"/>
  <c r="N11" i="1"/>
  <c r="R11" i="1"/>
  <c r="U11" i="1"/>
  <c r="N12" i="1"/>
  <c r="N14" i="1"/>
  <c r="R14" i="1"/>
  <c r="U14" i="1"/>
  <c r="N13" i="1"/>
  <c r="R13" i="1"/>
  <c r="U13" i="1"/>
  <c r="N18" i="1"/>
  <c r="R18" i="1"/>
  <c r="U18" i="1"/>
  <c r="N21" i="1"/>
  <c r="R21" i="1"/>
  <c r="U21" i="1"/>
  <c r="N22" i="1"/>
  <c r="R22" i="1"/>
  <c r="U22" i="1"/>
  <c r="N24" i="1"/>
  <c r="R24" i="1"/>
  <c r="U24" i="1"/>
  <c r="N25" i="1"/>
  <c r="V25" i="1" s="1"/>
  <c r="W25" i="1" s="1"/>
  <c r="R25" i="1"/>
  <c r="U25" i="1"/>
  <c r="R26" i="1"/>
  <c r="U26" i="1"/>
  <c r="N27" i="1"/>
  <c r="R27" i="1"/>
  <c r="U27" i="1"/>
  <c r="N69" i="1"/>
  <c r="V69" i="1" s="1"/>
  <c r="W69" i="1" s="1"/>
  <c r="R69" i="1"/>
  <c r="U69" i="1"/>
  <c r="N74" i="1"/>
  <c r="R74" i="1"/>
  <c r="V72" i="1"/>
  <c r="W72" i="1" s="1"/>
  <c r="V117" i="1" l="1"/>
  <c r="W117" i="1" s="1"/>
  <c r="V121" i="1"/>
  <c r="W121" i="1" s="1"/>
  <c r="V14" i="1"/>
  <c r="W14" i="1" s="1"/>
  <c r="V12" i="1"/>
  <c r="W12" i="1" s="1"/>
  <c r="V132" i="1"/>
  <c r="W132" i="1" s="1"/>
  <c r="V10" i="1"/>
  <c r="W10" i="1" s="1"/>
  <c r="V24" i="1"/>
  <c r="W24" i="1" s="1"/>
  <c r="V22" i="1"/>
  <c r="W22" i="1" s="1"/>
  <c r="V15" i="1"/>
  <c r="W15" i="1" s="1"/>
  <c r="V70" i="1"/>
  <c r="W70" i="1" s="1"/>
  <c r="V131" i="1"/>
  <c r="W131" i="1" s="1"/>
  <c r="V18" i="1"/>
  <c r="W18" i="1" s="1"/>
  <c r="V11" i="1"/>
  <c r="W11" i="1" s="1"/>
  <c r="V28" i="1"/>
  <c r="W28" i="1" s="1"/>
  <c r="V32" i="1"/>
  <c r="W32" i="1" s="1"/>
  <c r="V37" i="1"/>
  <c r="W37" i="1" s="1"/>
  <c r="V50" i="1"/>
  <c r="W50" i="1" s="1"/>
  <c r="V55" i="1"/>
  <c r="W55" i="1" s="1"/>
  <c r="V60" i="1"/>
  <c r="W60" i="1" s="1"/>
  <c r="V64" i="1"/>
  <c r="W64" i="1" s="1"/>
  <c r="V110" i="1"/>
  <c r="W110" i="1" s="1"/>
  <c r="V78" i="1"/>
  <c r="W78" i="1" s="1"/>
  <c r="V84" i="1"/>
  <c r="W84" i="1" s="1"/>
  <c r="V89" i="1"/>
  <c r="W89" i="1" s="1"/>
  <c r="V100" i="1"/>
  <c r="W100" i="1" s="1"/>
  <c r="V102" i="1"/>
  <c r="W102" i="1" s="1"/>
  <c r="V38" i="1"/>
  <c r="W38" i="1" s="1"/>
  <c r="V133" i="1"/>
  <c r="W133" i="1" s="1"/>
  <c r="V49" i="1"/>
  <c r="W49" i="1" s="1"/>
  <c r="V27" i="1"/>
  <c r="W27" i="1" s="1"/>
  <c r="V42" i="1"/>
  <c r="W42" i="1" s="1"/>
  <c r="V96" i="1"/>
  <c r="W96" i="1" s="1"/>
  <c r="V21" i="1"/>
  <c r="W21" i="1" s="1"/>
  <c r="V26" i="1"/>
  <c r="W26" i="1" s="1"/>
  <c r="V105" i="1"/>
  <c r="W105" i="1" s="1"/>
  <c r="V47" i="1"/>
  <c r="W47" i="1" s="1"/>
  <c r="V106" i="1"/>
  <c r="W106" i="1" s="1"/>
  <c r="V48" i="1"/>
  <c r="W48" i="1" s="1"/>
  <c r="V43" i="1"/>
  <c r="W43" i="1" s="1"/>
  <c r="V74" i="1"/>
  <c r="W74" i="1" s="1"/>
  <c r="V45" i="1"/>
  <c r="W45" i="1" s="1"/>
  <c r="V44" i="1"/>
  <c r="W44" i="1" s="1"/>
  <c r="V75" i="1"/>
  <c r="W75" i="1" s="1"/>
  <c r="V99" i="1"/>
  <c r="W99" i="1" s="1"/>
  <c r="V113" i="1"/>
  <c r="W113" i="1" s="1"/>
  <c r="V77" i="1"/>
  <c r="W77" i="1" s="1"/>
  <c r="V83" i="1"/>
  <c r="W83" i="1" s="1"/>
  <c r="V97" i="1"/>
  <c r="W97" i="1" s="1"/>
  <c r="V59" i="1"/>
  <c r="W59" i="1" s="1"/>
  <c r="V80" i="1"/>
  <c r="W80" i="1" s="1"/>
  <c r="V46" i="1"/>
  <c r="W46" i="1" s="1"/>
  <c r="V13" i="1"/>
  <c r="W13" i="1" s="1"/>
  <c r="V66" i="1"/>
  <c r="W66" i="1" s="1"/>
  <c r="V126" i="1"/>
  <c r="W126" i="1" s="1"/>
  <c r="V108" i="1"/>
  <c r="W10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INALCEC</author>
    <author>Departamento de sistemas</author>
    <author>Information Technology</author>
    <author>DIEGO RAMIREZ</author>
    <author>BERNARDO DUARTE</author>
    <author>jaortiz</author>
    <author>ASUS</author>
  </authors>
  <commentList>
    <comment ref="C9" authorId="0" shapeId="0" xr:uid="{00000000-0006-0000-0000-000001000000}">
      <text>
        <r>
          <rPr>
            <b/>
            <sz val="9"/>
            <color indexed="81"/>
            <rFont val="Tahoma"/>
            <family val="2"/>
          </rPr>
          <t>N: NORMAL
AN: ANORMAL 
E: EMERGENCIA</t>
        </r>
      </text>
    </comment>
    <comment ref="L9" authorId="1" shapeId="0" xr:uid="{00000000-0006-0000-0000-000002000000}">
      <text>
        <r>
          <rPr>
            <b/>
            <sz val="9"/>
            <color indexed="81"/>
            <rFont val="Tahoma"/>
            <family val="2"/>
          </rPr>
          <t>* Existe legislación = 10
* No existe legislación = 1</t>
        </r>
      </text>
    </comment>
    <comment ref="M9" authorId="2" shapeId="0" xr:uid="{00000000-0006-0000-0000-000003000000}">
      <text>
        <r>
          <rPr>
            <b/>
            <sz val="9"/>
            <color indexed="81"/>
            <rFont val="Tahoma"/>
            <family val="2"/>
          </rPr>
          <t xml:space="preserve">* No se cumple = 10
* Se Cumple = 5
* No aplica =1   </t>
        </r>
        <r>
          <rPr>
            <b/>
            <sz val="8"/>
            <color indexed="81"/>
            <rFont val="Tahoma"/>
            <family val="2"/>
          </rPr>
          <t xml:space="preserve">   </t>
        </r>
        <r>
          <rPr>
            <sz val="8"/>
            <color indexed="81"/>
            <rFont val="Tahoma"/>
            <family val="2"/>
          </rPr>
          <t xml:space="preserve">  
</t>
        </r>
      </text>
    </comment>
    <comment ref="N9" authorId="3" shapeId="0" xr:uid="{00000000-0006-0000-0000-000004000000}">
      <text>
        <r>
          <rPr>
            <b/>
            <sz val="9"/>
            <color indexed="81"/>
            <rFont val="Tahoma"/>
            <family val="2"/>
          </rPr>
          <t>TOTAL CL = Existencia x Cumplimiento</t>
        </r>
        <r>
          <rPr>
            <sz val="8"/>
            <color indexed="81"/>
            <rFont val="Tahoma"/>
            <family val="2"/>
          </rPr>
          <t xml:space="preserve">
</t>
        </r>
      </text>
    </comment>
    <comment ref="O9" authorId="4" shapeId="0" xr:uid="{00000000-0006-0000-0000-000005000000}">
      <text>
        <r>
          <rPr>
            <b/>
            <sz val="9"/>
            <color indexed="81"/>
            <rFont val="Tahoma"/>
            <family val="2"/>
          </rPr>
          <t>Ocasiones en que se esta presentando el impacto en su interacción con el medio ambiente.
Anual  /  Semestral      =  1
Trim. /Bim.l/Mensual    =  5
Semanal  / Diario          =  10</t>
        </r>
      </text>
    </comment>
    <comment ref="P9" authorId="4" shapeId="0" xr:uid="{00000000-0006-0000-0000-000006000000}">
      <text>
        <r>
          <rPr>
            <b/>
            <sz val="9"/>
            <color indexed="81"/>
            <rFont val="Tahoma"/>
            <family val="2"/>
          </rPr>
          <t>Describe el tipo de cambio sobre el recurso natural, generado por el impacto ambiental.
* Cambio leve = 1
* Cambio moderado =  5
* Cambio considerable = 10</t>
        </r>
      </text>
    </comment>
    <comment ref="Q9" authorId="1" shapeId="0" xr:uid="{00000000-0006-0000-0000-000007000000}">
      <text>
        <r>
          <rPr>
            <b/>
            <sz val="9"/>
            <color indexed="81"/>
            <rFont val="Tahoma"/>
            <family val="2"/>
          </rPr>
          <t xml:space="preserve">Área de influencia  que pudiese verse afectada por el impacto ambiental generado.
Puntual, en un espacio reducido dentro de los límites de la planta = 1.
Local, el impacto no rebasa los límites o es tratado dentro de la planta =  5.
Extenso, el impacto tiene efecto o es tratado fuera de los límites de la planta  = 10.
</t>
        </r>
        <r>
          <rPr>
            <b/>
            <sz val="8"/>
            <color indexed="81"/>
            <rFont val="Tahoma"/>
            <family val="2"/>
          </rPr>
          <t xml:space="preserve">
</t>
        </r>
      </text>
    </comment>
    <comment ref="R9" authorId="4" shapeId="0" xr:uid="{00000000-0006-0000-0000-000008000000}">
      <text>
        <r>
          <rPr>
            <b/>
            <sz val="9"/>
            <color indexed="81"/>
            <rFont val="Tahoma"/>
            <family val="2"/>
          </rPr>
          <t>Total CIA = Frecuencia x 3.5 + Severidad x 3.5 + Alcance x 3</t>
        </r>
      </text>
    </comment>
    <comment ref="S9" authorId="4" shapeId="0" xr:uid="{00000000-0006-0000-0000-000009000000}">
      <text>
        <r>
          <rPr>
            <b/>
            <sz val="9"/>
            <color indexed="81"/>
            <rFont val="Tahoma"/>
            <family val="2"/>
          </rPr>
          <t>Partes interesadas :  Comunidad,  Clientes, Proveedores, Contratistas o Entidades financieras
* Exigencia = 10. Si se presenta  o existe reclamo o acuerdo formalizado con alguna parte interesada. 
* Exigencia = 5. Cualquiera de los anteriores sin implicaciones legales
Exigencia = 1, si no existe acuerdo o reclamo.</t>
        </r>
      </text>
    </comment>
    <comment ref="T9" authorId="4" shapeId="0" xr:uid="{00000000-0006-0000-0000-00000A000000}">
      <text>
        <r>
          <rPr>
            <b/>
            <sz val="9"/>
            <color indexed="81"/>
            <rFont val="Tahoma"/>
            <family val="2"/>
          </rPr>
          <t>* No existe gestión al respecto,  la gestión no es satisfactoria ó no se ha cumplido el acuerdo = 10
* Gestión satisfactoria o el acuerdo sigue vigente = 5
* No aplica = 1</t>
        </r>
        <r>
          <rPr>
            <b/>
            <sz val="8"/>
            <color indexed="81"/>
            <rFont val="Tahoma"/>
            <family val="2"/>
          </rPr>
          <t xml:space="preserve">
</t>
        </r>
        <r>
          <rPr>
            <sz val="8"/>
            <color indexed="81"/>
            <rFont val="Tahoma"/>
            <family val="2"/>
          </rPr>
          <t xml:space="preserve">
</t>
        </r>
      </text>
    </comment>
    <comment ref="U9" authorId="1" shapeId="0" xr:uid="{00000000-0006-0000-0000-00000B000000}">
      <text>
        <r>
          <rPr>
            <b/>
            <sz val="9"/>
            <color indexed="81"/>
            <rFont val="Tahoma"/>
            <family val="2"/>
          </rPr>
          <t>Total CPI = Exigencia/Acuerdo x Gestión</t>
        </r>
        <r>
          <rPr>
            <sz val="9"/>
            <color indexed="81"/>
            <rFont val="Tahoma"/>
            <family val="2"/>
          </rPr>
          <t xml:space="preserve">
</t>
        </r>
      </text>
    </comment>
    <comment ref="V9" authorId="5" shapeId="0" xr:uid="{00000000-0006-0000-0000-00000C000000}">
      <text>
        <r>
          <rPr>
            <b/>
            <sz val="9"/>
            <color indexed="81"/>
            <rFont val="Tahoma"/>
            <family val="2"/>
          </rPr>
          <t xml:space="preserve">ST  =  0.50*CL + 0.35* CIA + 0.15* CPI
</t>
        </r>
        <r>
          <rPr>
            <b/>
            <sz val="10"/>
            <color indexed="81"/>
            <rFont val="Tahoma"/>
            <family val="2"/>
          </rPr>
          <t>Total &gt;= 70      Alta Significancia 
47 &lt;= Total &lt; 69  Media Significancia
39 &lt;= Total &lt; 46  Baja Significancia
Total &lt; 39    No Significativos.
Nota. Cuando cualquiera de los criterios reciba el mayor puntaje, se considerara que el aspecto ambiental sea significativo y la prioridad se analizara con base a el resto de los criterios.</t>
        </r>
      </text>
    </comment>
    <comment ref="W9" authorId="6" shapeId="0" xr:uid="{00000000-0006-0000-0000-00000D000000}">
      <text>
        <r>
          <rPr>
            <b/>
            <sz val="9"/>
            <color indexed="81"/>
            <rFont val="Tahoma"/>
            <family val="2"/>
          </rPr>
          <t>CRITERIOS:
TOTAL &gt;=70 ALTA SIGNIFICANCI</t>
        </r>
        <r>
          <rPr>
            <sz val="9"/>
            <color indexed="81"/>
            <rFont val="Tahoma"/>
            <family val="2"/>
          </rPr>
          <t xml:space="preserve">A
</t>
        </r>
        <r>
          <rPr>
            <b/>
            <sz val="9"/>
            <color indexed="81"/>
            <rFont val="Tahoma"/>
            <family val="2"/>
          </rPr>
          <t>50&lt;=TOTAL&lt; 70 MEDIA SIGNIFICANCIA
39&lt;=TOTAL&lt; 50 BAJA SIGNIFICANCIA
TOTAL&lt; 39 NO SIGNIFICANTE</t>
        </r>
        <r>
          <rPr>
            <sz val="9"/>
            <color indexed="81"/>
            <rFont val="Tahoma"/>
            <family val="2"/>
          </rPr>
          <t xml:space="preserve">
</t>
        </r>
      </text>
    </comment>
    <comment ref="E134" authorId="7" shapeId="0" xr:uid="{A574FC11-6750-46C3-B5D4-5AFC170D5930}">
      <text>
        <r>
          <rPr>
            <b/>
            <sz val="9"/>
            <color indexed="81"/>
            <rFont val="Tahoma"/>
            <family val="2"/>
          </rPr>
          <t>ASUS:</t>
        </r>
        <r>
          <rPr>
            <sz val="9"/>
            <color indexed="81"/>
            <rFont val="Tahoma"/>
            <family val="2"/>
          </rPr>
          <t xml:space="preserve">
Adecuada disposición no puede ser un aspecto ambiental.</t>
        </r>
      </text>
    </comment>
  </commentList>
</comments>
</file>

<file path=xl/sharedStrings.xml><?xml version="1.0" encoding="utf-8"?>
<sst xmlns="http://schemas.openxmlformats.org/spreadsheetml/2006/main" count="1681" uniqueCount="661">
  <si>
    <t>IDENTIFICACIÓN DE ASPECTOS E IMPACTOS AMBIENTALES</t>
  </si>
  <si>
    <t>VALORACIÓN DE LA SIGNIFICANCIA</t>
  </si>
  <si>
    <t>ASPECTO AMBIENTAL</t>
  </si>
  <si>
    <t>IMPACTO AMBIENTAL</t>
  </si>
  <si>
    <t>LEGAL</t>
  </si>
  <si>
    <t>PARTES INTERESADAS</t>
  </si>
  <si>
    <t>VALORACIÓN DEL ASPECTO</t>
  </si>
  <si>
    <t>ACTIVIDAD</t>
  </si>
  <si>
    <t>CONDICIÓN DE OPERACIÓN</t>
  </si>
  <si>
    <t>Existencia</t>
  </si>
  <si>
    <t>Cumplimiento</t>
  </si>
  <si>
    <t>TOTAL CRITERIO LEGAL</t>
  </si>
  <si>
    <t>Frecuencia</t>
  </si>
  <si>
    <t>Severidad</t>
  </si>
  <si>
    <t>Alcance</t>
  </si>
  <si>
    <t>TOTAL CRITERIO IMPACTO AMBIENTAL</t>
  </si>
  <si>
    <t>Exigencia / Acuerdo</t>
  </si>
  <si>
    <t>Gestión</t>
  </si>
  <si>
    <t>TOTAL CRITERIO PARTES INTERESADAS</t>
  </si>
  <si>
    <t>SIGNIFICANCIA TOTAL DEL ASPECTO</t>
  </si>
  <si>
    <t>CLASIFICACION DEL ASPECTO</t>
  </si>
  <si>
    <t>Aumento en los residuos a disponer</t>
  </si>
  <si>
    <t>Generación de Residuos Peligrosos</t>
  </si>
  <si>
    <t>Aumento en los residuos peligrosos a disponer</t>
  </si>
  <si>
    <t>Vertimiento de agua residuales domesticas</t>
  </si>
  <si>
    <t xml:space="preserve">Actividades sanitarias </t>
  </si>
  <si>
    <t>Contaminación del agua</t>
  </si>
  <si>
    <t>Aspecto Ambiental Positivo
Continuar con el aprovechamiento de los residuos</t>
  </si>
  <si>
    <t>Consumo de Energía</t>
  </si>
  <si>
    <t xml:space="preserve">Uso de equipos de oficina (computadores, impresoras), iluminación  general </t>
  </si>
  <si>
    <t xml:space="preserve">Presión sobre los recursos </t>
  </si>
  <si>
    <t xml:space="preserve">Consumo de agua </t>
  </si>
  <si>
    <t>Consumo de Agua</t>
  </si>
  <si>
    <t xml:space="preserve">Por el inadecuado almacenamiento de los productos de aseo </t>
  </si>
  <si>
    <t>Contaminación de agua y/o suelo</t>
  </si>
  <si>
    <t>Contaminación Atmosférica</t>
  </si>
  <si>
    <t>VISITAS DE ASESORIA, CONSTRATISTAS, PROVEEDORES ETC</t>
  </si>
  <si>
    <t>Consumo de agua</t>
  </si>
  <si>
    <t>Por el uso de equipos propios de la actividad y la iluminación de la planta</t>
  </si>
  <si>
    <t>Generación de ruido</t>
  </si>
  <si>
    <t>Contaminación auditiva</t>
  </si>
  <si>
    <t>Contaminación del suelo y/o agua</t>
  </si>
  <si>
    <t>Contaminación del agua y/o suelo</t>
  </si>
  <si>
    <t>Generación de lixiviados</t>
  </si>
  <si>
    <t>Disposición adecuada de residuos peligrosos</t>
  </si>
  <si>
    <t>INSTRUCCIONES</t>
  </si>
  <si>
    <t>IDENTIFICACION DE ASPECTOS E IMPACTOS AMBIENTALES</t>
  </si>
  <si>
    <t>Área:</t>
  </si>
  <si>
    <t>Actividad:</t>
  </si>
  <si>
    <t>Condición de operación:</t>
  </si>
  <si>
    <t>Tipo de aspecto</t>
  </si>
  <si>
    <t>Se especifica si el aspecto ambiental corresponde a un consumo, uso o generación de vertimientos, residuos, emisiones, etc.</t>
  </si>
  <si>
    <t>Descripción del aspecto</t>
  </si>
  <si>
    <t>Se explican las propiedades del aspecto en cuanto a componentes, origen, materiales, entre otras características que se consideren convenientes.</t>
  </si>
  <si>
    <t>Tipo de impacto</t>
  </si>
  <si>
    <t>Corresponde al tipo y componente ambiental afectado por el impacto; por ejemplo: Contaminación Hídrica, Incremento o acumulación de residuos sólidos, Disminución del recurso forestal.</t>
  </si>
  <si>
    <t>Existencia:</t>
  </si>
  <si>
    <t>* Existe legislación = 10. * No existe legislación = 1</t>
  </si>
  <si>
    <t>Cumplimiento:</t>
  </si>
  <si>
    <t xml:space="preserve">* No se cumple = 10. * Se Cumple = 5. * No aplica =1  </t>
  </si>
  <si>
    <t>Total criterio legal:</t>
  </si>
  <si>
    <t>TOTAL CL = Existencia x Cumplimiento</t>
  </si>
  <si>
    <t>Frecuencia:</t>
  </si>
  <si>
    <t>Severidad:</t>
  </si>
  <si>
    <t>Describe el tipo de cambio sobre el recurso natural, generado por el impacto ambiental.  * Cambio leve = 1. * Cambio moderado =  5. * Cambio considerable = 10.</t>
  </si>
  <si>
    <t>Total criterio impacto ambiental:</t>
  </si>
  <si>
    <t>Exigencia / acuerdo:</t>
  </si>
  <si>
    <t>Partes interesadas :  Comunidad,  Clientes, Proveedores, Contratistas o Entidades financieras. * Exigencia = 10. Si se presenta  o existe reclamo o acuerdo formalizado con alguna parte interesada. * Exigencia = 5. Cualquiera de los anteriores sin implicaciones legales. Exigencia = 1, si no existe acuerdo o reclamo.</t>
  </si>
  <si>
    <t>Gestión:</t>
  </si>
  <si>
    <t>* No existe gestión al respecto,  la gestión no es satisfactoria ó no se ha cumplido el acuerdo = 10. * Gestión satisfactoria o el acuerdo sigue vigente = 5.  * No aplica = 1</t>
  </si>
  <si>
    <t>Partes interesadas: total criterio partes interesadas</t>
  </si>
  <si>
    <t>Significancia total del aspecto</t>
  </si>
  <si>
    <t>CONTROLES</t>
  </si>
  <si>
    <t>Controles implementados:</t>
  </si>
  <si>
    <t xml:space="preserve">Con base en el puntaje anterior se seleccionan los aspectos de mayor importancia (Alto y medio impacto) y de esta forma se consideran los objetivos, metas y acciones  para prevenir, mitigar y controlar los negativos y potencializar los positivos. </t>
  </si>
  <si>
    <t>Aprovechamiento de Residuos (Reciclaje, Reutilización, Reducción, comercialización, etc.)</t>
  </si>
  <si>
    <t>Por el uso de equipos electrónicos</t>
  </si>
  <si>
    <t>Exceso de tiempo en el  almacenamiento de residuos orgánicos por inconvenientes con el servicio de recolección</t>
  </si>
  <si>
    <t>Áreas de la Organización. Ej.: Oficinas, Planta de Producción, campo producción, etc.</t>
  </si>
  <si>
    <t>Actividad realizada en el área. Ej.: Aseo de Instalaciones, Servicio Cafetería, Mantenimiento de equipos, Soldadura, etc.</t>
  </si>
  <si>
    <t>Cargos involucrados y/o áreas involucradas</t>
  </si>
  <si>
    <t>Ocasiones en que se esta presentando el impacto en su interacción con el medio ambiente. Anual  / Semestral=1.  Trim. /Bim.l/Mensual=5. Semanal  / Diario=10.</t>
  </si>
  <si>
    <t>Clasificación del aspecto:</t>
  </si>
  <si>
    <t xml:space="preserve">CRITERIOS:  TOTAL  &gt;= 70      Alta Significancia. 47 a 69  Media Significancia. 39 a 46  Baja Significancia. Total &lt;= 38  No Significativos. </t>
  </si>
  <si>
    <t>PROYECTO:</t>
  </si>
  <si>
    <t>MEDIDAS DE CONTROL RECOMENDADAS</t>
  </si>
  <si>
    <t>Controles administrativos, Señalización, demarcación</t>
  </si>
  <si>
    <t xml:space="preserve">ÁREA O PROCESO QUIEN RECIBE VISITA </t>
  </si>
  <si>
    <t>ST  =  0.45*CL + 0.45* CIA + 0.1* CPI 
Total &gt;= 70      Alta Significancia. 47 a 69  Media Significancia. 39 a 46  Baja Significancia. Total &lt;= 38  No Significativos . 
Nota. Cuando cualquiera de los criterios reciba el mayor puntaje, se considerara que el aspecto ambiental sea significativo y la prioridad se analizara con base a el resto de los criterios.</t>
  </si>
  <si>
    <t>Total CIA =  Frecuencia x 3.5 + Severidad x 3.5 + Alcance x 3.</t>
  </si>
  <si>
    <t>Total CPI =  Exigencia/Acuerdo x Gestión</t>
  </si>
  <si>
    <t>Puntual= el impacto tiene efecto en un espacio reducido y delimitado = 1; Local, el impacto no rebasa los límites o es tratado dentro de la planta =  5.  Extenso, el impacto tiene efecto o es tratado fuera de los límites de la planta  = 10.</t>
  </si>
  <si>
    <t xml:space="preserve">Generacion de dioxido de carbono y monoxido de carbono por la combustion en los motores. </t>
  </si>
  <si>
    <t>Contaminacion atmosferica</t>
  </si>
  <si>
    <t>Prevencion de la contaminación</t>
  </si>
  <si>
    <t>Disposición final adecuada de residuos
Programa manejo integral de residuos</t>
  </si>
  <si>
    <t xml:space="preserve">Campaña de uso eficiente de Agua y Energía                          Implementacion de luminarias industriales LED              Seguimiento a indicadores de agua y energia.                      </t>
  </si>
  <si>
    <t xml:space="preserve">ANALISIS  Y CONTROL CICLO DE VIDA </t>
  </si>
  <si>
    <t xml:space="preserve">SALIDAS </t>
  </si>
  <si>
    <t xml:space="preserve">RESIDUO / EMISIONES </t>
  </si>
  <si>
    <t xml:space="preserve">ENTRADAS </t>
  </si>
  <si>
    <t>ENERGIA</t>
  </si>
  <si>
    <t>Generacion de residuos como: Servilletas, Papel higiénico, Papel de envoltura de alimentos, Icopor entre otros</t>
  </si>
  <si>
    <t xml:space="preserve">Agotamiento de los recursos naturales </t>
  </si>
  <si>
    <t xml:space="preserve">IMPACTO AMBIENTAL </t>
  </si>
  <si>
    <t xml:space="preserve">Papel de Oficina, Papel Periódico, Revistas, Cartón
Sobres de Manila, periódicos o similares, polieftearato.-PET, polipropileno, polietileno, bolsas, PVC, Acrílicos, policarbonatos, poliflex, garrafas, entre otros.  </t>
  </si>
  <si>
    <t xml:space="preserve">Tonner, cables, pilas, aparatos electricos y electronicos, cartuchos de tinta. </t>
  </si>
  <si>
    <t xml:space="preserve">Energia Electrica, Energia quimica. </t>
  </si>
  <si>
    <t xml:space="preserve">Agua </t>
  </si>
  <si>
    <t xml:space="preserve">Aguas residuales, materia organica. </t>
  </si>
  <si>
    <t xml:space="preserve">Uso de servilletas, Alimentos, empaques, madera, revistas. </t>
  </si>
  <si>
    <t>NA</t>
  </si>
  <si>
    <t xml:space="preserve">Generación de residuos Reciclables </t>
  </si>
  <si>
    <t xml:space="preserve">Uso de papel, cartón, plásticos, plegadiza, archivo. </t>
  </si>
  <si>
    <t>Agotamiento de los recursos naturales</t>
  </si>
  <si>
    <t>Papel, cartón, plásticos.</t>
  </si>
  <si>
    <t>Generación de residuos de elementos y productos quimicos de limpieza.</t>
  </si>
  <si>
    <t xml:space="preserve">Productos de aseo como blanqueadores, desinfectantes, lavaloza, Jabones en polvo. </t>
  </si>
  <si>
    <t>Quimica</t>
  </si>
  <si>
    <t xml:space="preserve">Combustibles fosiles, Hidrocarburos y sus derivados. </t>
  </si>
  <si>
    <t xml:space="preserve">Residuos peligrosos, Gases de combustion. </t>
  </si>
  <si>
    <t>Lámparas industriales LED, Lámparas hermética tipo LED, herramientas y equipos eléctricos</t>
  </si>
  <si>
    <t xml:space="preserve">Equipos electronicos </t>
  </si>
  <si>
    <t>Residuos de Servilletas, Papel higiénico, Papel de envoltura de alimentos, Icopor entre otros</t>
  </si>
  <si>
    <t xml:space="preserve">Generación de Residuos Ordinarios </t>
  </si>
  <si>
    <t xml:space="preserve">Pilas, cargadores, Epp, pinturas y otras sustancias quimicas, tapabocas. </t>
  </si>
  <si>
    <t>Electrica</t>
  </si>
  <si>
    <t>Mecánica, Combustión.</t>
  </si>
  <si>
    <t xml:space="preserve">Emisiones de gases contaminantes como Co2, Oxidos de Nitrogenos.                               Matyerial particulado PM10, PM 2,5. </t>
  </si>
  <si>
    <t xml:space="preserve">Emisiones Indirectas, Residuos electricos y electronicos.  </t>
  </si>
  <si>
    <t xml:space="preserve">Absorbente oleofidico para limpieza de derrames.                                         Y8: Residuos impregnados de hidrocarburos o sustancias a base de los mismos como guantes, estopas, trapos filtros, madera impregnada con hidrocarburos., EPP contaminados, Residuos de atención de derrames de hidrocarburos                    </t>
  </si>
  <si>
    <t>Contaminacion del agua y/o suelo</t>
  </si>
  <si>
    <t>Química</t>
  </si>
  <si>
    <t>Agua</t>
  </si>
  <si>
    <t>CARGUE Y DESCARGUE DE CAMIONES Y MOVILIZACIÓN DE VEHICULOS</t>
  </si>
  <si>
    <t xml:space="preserve">Residuos de aparatos Electricos y Electronicos, Emisiones indirectas </t>
  </si>
  <si>
    <t xml:space="preserve">Residuos orgánicos, vidrio, lijas, epp, servilletas, Alimentos, empaques, madera, revistas. </t>
  </si>
  <si>
    <t xml:space="preserve">Servilletas, Alimentos, empaques, madera, revistas, vidrio. </t>
  </si>
  <si>
    <t xml:space="preserve">Disposición adecuada de residuos ordinarios </t>
  </si>
  <si>
    <t xml:space="preserve">Papel de Oficina, Papel Periódico, Revistas, Cartón
Sobres de Manila, periódicos o similares, polieftearato.-PET, polipropileno, polietileno, bolsas, PVC, Acrílicos, policarbonatos, poliflex, garrafas, entre otros. </t>
  </si>
  <si>
    <t>Termica</t>
  </si>
  <si>
    <t>Disposición de residuos de Servilletas, Papel higiénico, Papel de envoltura de alimentos, Icopor entre otros</t>
  </si>
  <si>
    <t>Residuos impregnados con hidrocarburos, impregnados con pinturas, Baterías de ácido y plomo usadas, Aceite usado, RAEES, Medicamentos Vencidos.</t>
  </si>
  <si>
    <t xml:space="preserve">Servilletas, Papel higiénico, Papel de envoltura de alimentos, Icopor entre otros. </t>
  </si>
  <si>
    <t xml:space="preserve">Aprovechamiento y reincorporacion a ciclo economico de aceites y baterias usadas.                      Residuos peligrosos desactivados y dispuestos adecuadamente. </t>
  </si>
  <si>
    <t>Residuos peligrosos, Aceites usados.</t>
  </si>
  <si>
    <t xml:space="preserve">Quimica </t>
  </si>
  <si>
    <t xml:space="preserve">Lixiviados generados durante el almacenamiento de residuos </t>
  </si>
  <si>
    <t>Quimica, Biologica</t>
  </si>
  <si>
    <t>Residuos generados de la limieza y deinfeccion de contenedores              Y8: Residuos impregnados de hidrocarburos o sustancias a base de los mismos como guantes, estopas, trapos  filtros,  madera impregnada con hidrocarburos., EPP contaminados, Residuos de atención de derrames de hidrocarburos.</t>
  </si>
  <si>
    <t xml:space="preserve">Material reciclable </t>
  </si>
  <si>
    <t xml:space="preserve">Residuos reincorporados al ciclo productivo. </t>
  </si>
  <si>
    <t xml:space="preserve">Emisiones de gases contaminantes como Co2, Oxidos de Nitrogenos.                               </t>
  </si>
  <si>
    <t xml:space="preserve">Disposición de residuos Reciclables </t>
  </si>
  <si>
    <t>Contaminacion del Suelo y/o Agua             Bioacumulación</t>
  </si>
  <si>
    <t>Consumo de Combustible</t>
  </si>
  <si>
    <t>Impacto ambiental positivo</t>
  </si>
  <si>
    <t xml:space="preserve">MATERIALES / ENTRADAS </t>
  </si>
  <si>
    <t>MATRIZ DE IDENTIFICACION DE ASPECTOS AMBIENTALES E IMPACTOS AMBIENTALES</t>
  </si>
  <si>
    <t xml:space="preserve">Papel de Oficina, Revistas, Cartón
Sobres de Manila, periódicos o similares, polieftearato.-PET, polipropileno, polietileno, bolsas, PVC, Acrílicos, policarbonatos, poliflex, garrafas, entre otros.  </t>
  </si>
  <si>
    <t>Equipo que consume energía electrica</t>
  </si>
  <si>
    <t>ACTIVIDADES Y TAREAS ADMINISTRATIVAS</t>
  </si>
  <si>
    <t>NORMAL</t>
  </si>
  <si>
    <t>TIPO DE ASPECTO AMBIENTALES</t>
  </si>
  <si>
    <t>DESCRIPCIÓN DEL ASPECTO AMBIENTALES</t>
  </si>
  <si>
    <t>TIPO DE IMPACTO AMBIENTAL</t>
  </si>
  <si>
    <t>Actividades sanitarias (Uso de lavamanos, inodoro)</t>
  </si>
  <si>
    <t>ANORMAL</t>
  </si>
  <si>
    <t>EMERGENCIA</t>
  </si>
  <si>
    <t>Derrame de Sustancias QUÍMICAS</t>
  </si>
  <si>
    <t>POTENCIAL DE DERRAMES DE PRODUCTOS QUÍMICOS</t>
  </si>
  <si>
    <t>SUELO</t>
  </si>
  <si>
    <t>generación de desechos químicos</t>
  </si>
  <si>
    <t>Bandeja antiderrame, kit antiderrame</t>
  </si>
  <si>
    <t>ACTIVIDADES DE ORDEN Y LIMPIEZA</t>
  </si>
  <si>
    <t>Consumo de Energía ELECTRICA</t>
  </si>
  <si>
    <t>Contaminación del suelo</t>
  </si>
  <si>
    <t>Generación de emisiones</t>
  </si>
  <si>
    <t>Afectación al medio ambiente</t>
  </si>
  <si>
    <t xml:space="preserve">POTENCIAL DE INCENDIO - Uso de equipos de oficina (computadores, impresoras), iluminación  general </t>
  </si>
  <si>
    <t>AIRE</t>
  </si>
  <si>
    <t>ELECTRICA</t>
  </si>
  <si>
    <t xml:space="preserve">Extintores, </t>
  </si>
  <si>
    <t>QUIMICA</t>
  </si>
  <si>
    <t>Material particulado</t>
  </si>
  <si>
    <t>USO DE VEHICULOS: Generación de emisiones a causa del uso de combustibles en los vehículos para su movilización</t>
  </si>
  <si>
    <t>USO DE VEHICULOS: Generado por la Movilización de los vehículos, generando dispersión de material</t>
  </si>
  <si>
    <t>USO DE VEHICULOS: Consumo de combustible por desplazamiento  y movilización de maquinaria</t>
  </si>
  <si>
    <t>SUELO Y AGUA</t>
  </si>
  <si>
    <t>CARGUE Y DESCARGUE DE OBJETOS</t>
  </si>
  <si>
    <t>ALMACENAMIENTO DE PRODUCTOS QUIMICOS</t>
  </si>
  <si>
    <t>ALMACENAMIENTO DE PRODUCTOS QUÍMICOS, HIDROCARBUROS, QUIMICOS, ADITIVOS</t>
  </si>
  <si>
    <t>SUSTANCIAS QUIMICAS</t>
  </si>
  <si>
    <t>GENERACION DE VAPORES QUIMICOS AL AMBIENTE</t>
  </si>
  <si>
    <t>USO DE VEHICULO</t>
  </si>
  <si>
    <t>Oxígeno, Acetileno, herramientas, metales.</t>
  </si>
  <si>
    <t>CONTAMINACIÓN AL AMBIENTE</t>
  </si>
  <si>
    <t>TRANSPORTE TERRESTRE</t>
  </si>
  <si>
    <t>LOGISTICA</t>
  </si>
  <si>
    <t>Traslado de sustancias químicas y combustibles</t>
  </si>
  <si>
    <t>POTENCIAL DE INCENDIO - abastecimiento de combustibles en gasolineras</t>
  </si>
  <si>
    <t>Uso de sustancias químicas</t>
  </si>
  <si>
    <t>Oxígeno, combustible</t>
  </si>
  <si>
    <t>GENERACIÓN DE EMPLEO</t>
  </si>
  <si>
    <t>Generación de fuentes de ingreso para personal de la localidad</t>
  </si>
  <si>
    <t>Mejora de las habilidades, conocimientos y experiencia en SSTyA</t>
  </si>
  <si>
    <t>ALREDEDORES Y VECINDADES</t>
  </si>
  <si>
    <t>OPERACIONES</t>
  </si>
  <si>
    <t>Orden y limpieza</t>
  </si>
  <si>
    <t>AGUA</t>
  </si>
  <si>
    <t>AGUA SERVIDA</t>
  </si>
  <si>
    <t>productos de limpieza, detergentes</t>
  </si>
  <si>
    <t>Generación de gases de combustión</t>
  </si>
  <si>
    <t>Afectación al aire</t>
  </si>
  <si>
    <t>Uso de motores de combustión interna</t>
  </si>
  <si>
    <t>Consumo de combustibles fosiles</t>
  </si>
  <si>
    <t>Agotamiento de recursos naturales</t>
  </si>
  <si>
    <t>Potencial de derrames (Hidrocarburos, Quimicos, etc.)</t>
  </si>
  <si>
    <t>Afectación al suelo</t>
  </si>
  <si>
    <t>Contacto con la flora y fauna</t>
  </si>
  <si>
    <t>Afectación a la flora y fauna</t>
  </si>
  <si>
    <t>Uso de caminos y accesos de la localidad</t>
  </si>
  <si>
    <t>Afectación del medio ambiente</t>
  </si>
  <si>
    <t>Alteración del terreno</t>
  </si>
  <si>
    <t>Suelo</t>
  </si>
  <si>
    <t>Motores de combustión</t>
  </si>
  <si>
    <t>Potencial de deslizamientos, movimientos de tierras</t>
  </si>
  <si>
    <t>Generación de desechos</t>
  </si>
  <si>
    <t>MANTENIMIENTO</t>
  </si>
  <si>
    <t>Potencial de incendio</t>
  </si>
  <si>
    <t>Uso de quimicos</t>
  </si>
  <si>
    <t>Lubricación y limpieza de equipos</t>
  </si>
  <si>
    <t>5S´s, Brigada de emergencia
Revisión al área de servicios generales sobre su adecuado almacenamiento de productos                          Charla sobre derrame de sustancias quimicas</t>
  </si>
  <si>
    <t>Aguas servidas</t>
  </si>
  <si>
    <t>Plan de mantenimiento preventivo</t>
  </si>
  <si>
    <t xml:space="preserve">Politica SSTyA, Mantenimiento de instalaciones, Campaña de uso eficiente de Agua                    </t>
  </si>
  <si>
    <t>Medidor de agua, tinas de agua</t>
  </si>
  <si>
    <t xml:space="preserve">Politica SSTyA, Inspección de equipo y herramientas, Campaña de uso eficiente de Energía, Implementacion de luminarias industriales LED, plan de mantenimiento, Desconectado de equipos al terminar la labor                     </t>
  </si>
  <si>
    <t>Recipientes para clasificación de desechos en base a código de colores, bandejas antiderrames, kit antiderrames</t>
  </si>
  <si>
    <t>Residuos impregnados con hidrocarburos, impregnados con pinturas, Baterías de ácido y plomo usadas, Aceite usado,  Medicamentos Vencidos.</t>
  </si>
  <si>
    <t>Certificados de revisión tecnicomecanica, plan de mantenimiento de vehiculos, inspecciones de vehiculos</t>
  </si>
  <si>
    <t>Plan de mantenimiento.</t>
  </si>
  <si>
    <t>Señalizacion áreas de desechos y su clasificación, Gestión de residuos</t>
  </si>
  <si>
    <t>Señalizacion áreas de desechos y su clasificación
Gestion de residuos</t>
  </si>
  <si>
    <t>Plan de mantenimiento, inspección de equipos</t>
  </si>
  <si>
    <t>PREVENCIÓN</t>
  </si>
  <si>
    <t>MITIGACIÓN</t>
  </si>
  <si>
    <t>CORRECCIÓN</t>
  </si>
  <si>
    <t>COMPENSACIÓN</t>
  </si>
  <si>
    <t>No.</t>
  </si>
  <si>
    <t>RESPONSABLE</t>
  </si>
  <si>
    <t>PUESTO</t>
  </si>
  <si>
    <t>MOTIVO DEL CAMBIO</t>
  </si>
  <si>
    <t>FECHA</t>
  </si>
  <si>
    <t>CONTROL DE CAMBIOS</t>
  </si>
  <si>
    <t>Implementacion de luminarias industriales LED o ahorrativas</t>
  </si>
  <si>
    <t>Campañas de consumo eficiente</t>
  </si>
  <si>
    <t>Inspección de equipos y mantenimiento preventivo o correctivo</t>
  </si>
  <si>
    <t>Reciclaje</t>
  </si>
  <si>
    <t>Monitoreo de ruido en operación</t>
  </si>
  <si>
    <t>Tratamiento de desechos con empresa especializada</t>
  </si>
  <si>
    <t xml:space="preserve">RESIDUOS NO PELIGROSOS: Papel de Oficina, Revistas, Cartón
Sobres de Manila, periódicos o similares, polieftearato.-PET, polipropileno, polietileno, bolsas, PVC, Acrílicos, policarbonatos, poliflex, garrafas, entre otros.  </t>
  </si>
  <si>
    <t>RESIDUOS NO PELIGROSOS: Generacion de residuos como: Servilletas, Papel higiénico, Papel de envoltura de alimentos, Icopor entre otros</t>
  </si>
  <si>
    <t xml:space="preserve">RESIDUOS NO PELIGROSOS: Papel de Oficina, Papel Periódico, Revistas, Cartón
Sobres de Manila, periódicos o similares, polieftearato.-PET, polipropileno, polietileno, bolsas, PVC, Acrílicos, policarbonatos, poliflex, garrafas, entre otros.  </t>
  </si>
  <si>
    <t>ILUMINACIÓN DE AREAS: Por el uso de equipos propios de la actividad y la iluminación de la planta</t>
  </si>
  <si>
    <t xml:space="preserve">RESIDUOS PELIGROSOS: Entrega y control del gestor autorizado que brinda el servicio de recolección y disposición final de residuos </t>
  </si>
  <si>
    <t xml:space="preserve">RESIDUOS NO PELIGROSOS: Disposición de Papel de Oficina, Papel Periódico, Revistas, Cartón
Sobres de Manila, periódicos o similares, polieftearato.-PET, polipropileno, polietileno, bolsas, PVC, Acrílicos, policarbonatos, poliflex, garrafas, entre otros. </t>
  </si>
  <si>
    <t>Consumo de tablones y vigas de madera</t>
  </si>
  <si>
    <t>RECURSOS NATURALES: consumo de arboles - madera</t>
  </si>
  <si>
    <t>Residuos de madera</t>
  </si>
  <si>
    <t>Consumo de plástico impermeabilizante</t>
  </si>
  <si>
    <t>RECURSOS NATURALES: consumo de derivados del petróleo</t>
  </si>
  <si>
    <t>Consumo de recursos combustibles fosiles</t>
  </si>
  <si>
    <t xml:space="preserve">RESIDUOS PLASTICOS </t>
  </si>
  <si>
    <t>Tratamiento y disposición final proveedor certificado.</t>
  </si>
  <si>
    <t>RECURSO QUE SE VEN AFECTADOS</t>
  </si>
  <si>
    <t>AGUA / SUELO</t>
  </si>
  <si>
    <t>CONSUMO DE AGUA</t>
  </si>
  <si>
    <t>RECURSOS HIDRICOS</t>
  </si>
  <si>
    <t>AGUA DE PROCESO</t>
  </si>
  <si>
    <t>Uso de productos de limpieza</t>
  </si>
  <si>
    <r>
      <t>Si el aspecto se da en condición</t>
    </r>
    <r>
      <rPr>
        <b/>
        <sz val="10"/>
        <rFont val="Arial"/>
        <family val="2"/>
      </rPr>
      <t xml:space="preserve"> N: </t>
    </r>
    <r>
      <rPr>
        <sz val="10"/>
        <rFont val="Arial"/>
        <family val="2"/>
      </rPr>
      <t xml:space="preserve">Normal ; </t>
    </r>
    <r>
      <rPr>
        <b/>
        <sz val="10"/>
        <rFont val="Arial"/>
        <family val="2"/>
      </rPr>
      <t>AN:</t>
    </r>
    <r>
      <rPr>
        <sz val="10"/>
        <rFont val="Arial"/>
        <family val="2"/>
      </rPr>
      <t xml:space="preserve"> Anormal; </t>
    </r>
    <r>
      <rPr>
        <b/>
        <sz val="10"/>
        <rFont val="Arial"/>
        <family val="2"/>
      </rPr>
      <t>E</t>
    </r>
    <r>
      <rPr>
        <sz val="10"/>
        <rFont val="Arial"/>
        <family val="2"/>
      </rPr>
      <t>: Emergencia</t>
    </r>
  </si>
  <si>
    <t>Cargos de la Organización. Ej.: Coordinador Talento Humano, Coordinador HSEQ, Ayudante Técnico, Soldador, etc.</t>
  </si>
  <si>
    <t>generación de desechos peligrosos</t>
  </si>
  <si>
    <t>Fuga de aceite y/o gasolina</t>
  </si>
  <si>
    <t>BODEGA</t>
  </si>
  <si>
    <t>Filtraciones de fluidos</t>
  </si>
  <si>
    <t>Filtraciones por fisuras, fracturas propias del sondaje.</t>
  </si>
  <si>
    <t>Derrames o reboses de fluidos de perforación</t>
  </si>
  <si>
    <t>Derrames o reboses de fluidos de perforación en sl sistema de recirculación de agua, por exceso de agua, fallas de bomba draga, rotura, desacople, instalaciones inadecuadas de tubería de PVC, que conecta el sistema de recirculación de agua</t>
  </si>
  <si>
    <t>Derrame o contacto directo con el suelo o vegetación de grasas, aditivos, aceites, fluidos de perforación por daño o desgaste en la impermeabilización</t>
  </si>
  <si>
    <t>Posible derrame de sustancias peligrosas o quimicos generados en el proceso que puedan contaminar fuentes de agua o el suelo.</t>
  </si>
  <si>
    <t xml:space="preserve">Residuos impregnados de hidrocarburos o sustancias a base de los mismos como guantes, absorbente, trapos  filtros,  madera impregnada con hidrocarburos., EPP contaminados, Residuos de atención de derrames de hidrocarburos.                                 Aceite usado e hidrocarburos  Suelo o agua contaminada                                                                                                                 </t>
  </si>
  <si>
    <t>Tinas, cubetos, bombas, tubería, fluidos, aditivos</t>
  </si>
  <si>
    <t>Aceites, fluidos, aditivos, geomembrana, plástico</t>
  </si>
  <si>
    <t>Aceites usados, lodos de perforación</t>
  </si>
  <si>
    <t>N/A</t>
  </si>
  <si>
    <t>AGUA, SUELO Y AIRE</t>
  </si>
  <si>
    <t>AGUA Y SUELO</t>
  </si>
  <si>
    <t>Aceites, Aditivos, Combustibles</t>
  </si>
  <si>
    <t>Generación de material Particulado</t>
  </si>
  <si>
    <t>Movimientos de suelo</t>
  </si>
  <si>
    <t>Derrame de Sustancias QUÍMICAS Y/O COMBUSTIBLES</t>
  </si>
  <si>
    <t>Por posibles filtraciones en los motores o fatiga de las mangueras hidraúlicas</t>
  </si>
  <si>
    <t>Contaminación agua y/o suelo</t>
  </si>
  <si>
    <t>gasolina, diesel, aditivos</t>
  </si>
  <si>
    <t>Emisión de gases de combustión, residuos peligrosos</t>
  </si>
  <si>
    <t>Inspección de equipos y mantenimiento preventivo o correctivo                  Ubicación de cubetos bajo motores</t>
  </si>
  <si>
    <t>ÁREA DE DESECHOS</t>
  </si>
  <si>
    <t>Inadecuado almacenamiento de tonners y/o cartuchos</t>
  </si>
  <si>
    <t>tonners,cartuchos</t>
  </si>
  <si>
    <t>Residuos contaminados con sustancias químicas peligrosas</t>
  </si>
  <si>
    <t>5S´s, Brigada de emergencia
Charla sobre derrame de sustancias quimicas</t>
  </si>
  <si>
    <t xml:space="preserve">Campaña de uso eficiente de Energía                         </t>
  </si>
  <si>
    <t xml:space="preserve">Politica SIG, Inspección de equipo y herramientas, Campaña de uso eficiente de Energía, plan de mantenimiento, Desconectado de equipos al terminar la labor                     </t>
  </si>
  <si>
    <t>Recipientes para clasificación de desechos específicos señalizados</t>
  </si>
  <si>
    <t>ANÁLISIS DE CICLO DE VIDA</t>
  </si>
  <si>
    <t xml:space="preserve"> (Residuos de Aparatos Eléctricos y Electrónicos) Toda clase de aparatos eléctricos y electrónicos.                                    Envases impregnados de pintura, lacas, barnices y envases de aerosol.                                              Residuos impregnados de hidrocarburos o sustancias a base de los mismos como guantes, estopas, trapos  filtros,  madera impregnada con hidrocarburos., EPP contaminados, Residuos de atención de derrames de hidrocarburos.                        </t>
  </si>
  <si>
    <t xml:space="preserve">Residuos impregnados de hidrocarburos o sustancias a base de los mismos como guantes, estopas, trapos filtros, madera impregnada con hidrocarburos., EPP contaminados, Residuos de atención de derrames de hidrocarburos.                                         Cilindros de gas vacios.                        </t>
  </si>
  <si>
    <t>Uso de aditivos, hidrocarburos para la operación</t>
  </si>
  <si>
    <t>Posible derrame de sustancias peligrosas o quimicos durante su almacenamiento en plataforma</t>
  </si>
  <si>
    <t xml:space="preserve">Potenciales fugas o derrames </t>
  </si>
  <si>
    <t>Posibles fugas presentadas en la infraestructura</t>
  </si>
  <si>
    <t>Actividades sanitarias</t>
  </si>
  <si>
    <t>Consumo de agua por fugas</t>
  </si>
  <si>
    <t xml:space="preserve">Lavado de recipientes, aseo general de oficinas </t>
  </si>
  <si>
    <t>Aguas residuales domesticas</t>
  </si>
  <si>
    <t>Generación de emisiones y material particulado</t>
  </si>
  <si>
    <t>Derrame de Sustancias Químicas</t>
  </si>
  <si>
    <t>Generados por  accidente vehicular o por la inadecuada manipulacion de envases combustibles o aditivos, durante el trasporte</t>
  </si>
  <si>
    <t>Contaminación del suelo y/o agua    Bioacumulación                    Generación de desechos peligrosos</t>
  </si>
  <si>
    <t>Aditivos de perforación grasas, aceites, combustible, suelo, agua, entre otros</t>
  </si>
  <si>
    <t>Desechos peligrosos, suelo contaminado, agua oleosa, materiales, insumos y vegetación contamindos con sustancias químicas / hidrocarburos</t>
  </si>
  <si>
    <t>Cubetos metálicos de contención, Kit de derrames, envases en buen estado</t>
  </si>
  <si>
    <t xml:space="preserve">
Revisión al área de servicios generales sobre su adecuado almacenamiento de productos                          Charla sobre derrame de sustancias quimicas      Brigadas de emergencia                                              Etiquetas de sustancias quimicas                                   MSDS de sustancias qumicas</t>
  </si>
  <si>
    <t>TRASVASE DE COMBUSTIBLE</t>
  </si>
  <si>
    <t>Derrame de Sustancias por desgaste o daño en la impermeabilización</t>
  </si>
  <si>
    <t>Derrame de sustancias por Fugas presentadas en equipos o desacople de mangueras hidraúlicas</t>
  </si>
  <si>
    <t>Filtraciones por fisuras, fracturas propias del sondaje hacia cuerpos de agua subterraneos</t>
  </si>
  <si>
    <t>Contaminación de agua</t>
  </si>
  <si>
    <t>fluidos, aditivos, agua</t>
  </si>
  <si>
    <t>DISPOSICIÓN DE DESECHOS PELIGROSOS Y ESPECIALES</t>
  </si>
  <si>
    <t>DISPOSICIÓN DE DESECHOS ORDINARIOS</t>
  </si>
  <si>
    <t>DISPOSICIÓN DE DESECHOS RECICLABLES</t>
  </si>
  <si>
    <t>DISPOSICIÓN DE DESECHOS ORGÁNICOS</t>
  </si>
  <si>
    <t>HSE</t>
  </si>
  <si>
    <t xml:space="preserve">Adecuada disposición de desechos peligrosos </t>
  </si>
  <si>
    <t>Adecuada disposición de desechos ordinarios</t>
  </si>
  <si>
    <t>Adecuada disposición de desechos reciclables</t>
  </si>
  <si>
    <t>Adecuada disposición de desechos orgánicos</t>
  </si>
  <si>
    <t>Desechos peligrosos</t>
  </si>
  <si>
    <t>Desechos ordinarios</t>
  </si>
  <si>
    <t>Desechos reciclables</t>
  </si>
  <si>
    <t>Desechos orgánicos</t>
  </si>
  <si>
    <t>DESCRIPCIÓN DE LA ACTIVIDAD</t>
  </si>
  <si>
    <t>Manejo de información por medio digital (RHOMB,MAIL, WHATSAPP)</t>
  </si>
  <si>
    <t>PERFORACIÓN - CONSUMO DE AGUA</t>
  </si>
  <si>
    <t>Reutilización de papeleria en general, de tubería usada.</t>
  </si>
  <si>
    <t>Clasificación en la fuente</t>
  </si>
  <si>
    <t>Charlas acerca de correcta clasificacción de desechos, programa de gestión de residuos</t>
  </si>
  <si>
    <t>Filtraciones de fluidos hacia cuerpos de agua o suelo</t>
  </si>
  <si>
    <t>Agua y/o suelo con fluidos de perforación</t>
  </si>
  <si>
    <t>Uso de aditivos amigables con el ambiente para sellar fracturas; Inspecciones pre operacionales del área circundante</t>
  </si>
  <si>
    <t>ELABORACIÓN DE PLATAFORMAS</t>
  </si>
  <si>
    <t>TRASLADOS DE PLATAFORMAS</t>
  </si>
  <si>
    <t>MANTENIMIENTOS CORRECTIVOS</t>
  </si>
  <si>
    <t>OPERACIÓN</t>
  </si>
  <si>
    <t>SERVICIOS VARIOS</t>
  </si>
  <si>
    <t>Generación de agua residuales domesticas</t>
  </si>
  <si>
    <t xml:space="preserve">FECHA DE ÚLTIMA ACTUALIZACIÓN: </t>
  </si>
  <si>
    <t>FECHA DE ACTUALIZACIÓN</t>
  </si>
  <si>
    <t>Consumo de energia electrica</t>
  </si>
  <si>
    <t>Caída de materiales en el momento del cargar</t>
  </si>
  <si>
    <t>Uso de sistemas de tinta continua</t>
  </si>
  <si>
    <t>Mantenimiento preventivo de vehiculos, inspecciones diarias vehiculares</t>
  </si>
  <si>
    <t>Kit de derrames</t>
  </si>
  <si>
    <t>AGUA / SUELO / AIRE</t>
  </si>
  <si>
    <t xml:space="preserve">Uso de cubetos para traslados de combustibles, inspección de vehiculos, </t>
  </si>
  <si>
    <t xml:space="preserve">Almacenamiento adecuado, transporte de cargas </t>
  </si>
  <si>
    <t>Campaña ahorro de agua, uso de kit para pozos secos</t>
  </si>
  <si>
    <t>Impermeabilización</t>
  </si>
  <si>
    <t>Zona impermeablilizada, bandejas antiderrames, kit de derrames</t>
  </si>
  <si>
    <t>Inspección de equipos y planes de mantenimiento preventivo o correctivo</t>
  </si>
  <si>
    <t>Zonas de impermeabilización</t>
  </si>
  <si>
    <t>Mecanica</t>
  </si>
  <si>
    <t>Contaminación acustica</t>
  </si>
  <si>
    <t>Circular por accesos habilitados por el cliente</t>
  </si>
  <si>
    <t>Uso de kit de derrames</t>
  </si>
  <si>
    <t xml:space="preserve">Planes de mantenimiento </t>
  </si>
  <si>
    <t>Plan de mantenimiento</t>
  </si>
  <si>
    <t>Energia</t>
  </si>
  <si>
    <t>Contaminacion del Suelo y/o Agua
Bioacumulación</t>
  </si>
  <si>
    <t>Aire</t>
  </si>
  <si>
    <t>COMEDOR</t>
  </si>
  <si>
    <t>ALIMENTACIÓN</t>
  </si>
  <si>
    <t>Riesgo Electrico / Incendio</t>
  </si>
  <si>
    <t>Conexiones electricas y materiales de facil combustion (plasticos y papel)</t>
  </si>
  <si>
    <t>Uso de agua para limpieza de utensilios de cocina</t>
  </si>
  <si>
    <t xml:space="preserve">2. ALMACENAMIENTO (BODEGA) </t>
  </si>
  <si>
    <t>4.TRANSPORTE DESDE CAMPAMENTO</t>
  </si>
  <si>
    <t>5. TRANSPORTE TERRESTRE</t>
  </si>
  <si>
    <t>6. CAMPAMENTO</t>
  </si>
  <si>
    <t>7. PERFORACION (OPERACIONES)</t>
  </si>
  <si>
    <t>8. GESTIÓN DE RESIDUOS</t>
  </si>
  <si>
    <t>CARGUE Y DESCARGUE DE CAMIÓN Y MOVILIZACIÓN DE VEHÍCULOS</t>
  </si>
  <si>
    <t>LOGÍSTICA</t>
  </si>
  <si>
    <t>Consumo de Energía eléctrica</t>
  </si>
  <si>
    <t>Generación de Material Particulado</t>
  </si>
  <si>
    <t>Residuos eléctricos, cartuchos de tinta, tóner, baterías</t>
  </si>
  <si>
    <t xml:space="preserve"> Generación de emisiones a causa del uso de combustibles en los vehículos para su movilización</t>
  </si>
  <si>
    <t xml:space="preserve">RESIDUOS NO PELIGROSOS: Papel de Oficina, Revistas, Cartón, Sobres de Manila, periódicos o similares, entre otros.  </t>
  </si>
  <si>
    <t>Generacion de residuos como: Servilletas, Papel higiénico, Papel de envoltura de alimentos, limpión industrial, plásticos, fundas, entre otros</t>
  </si>
  <si>
    <t>Contaminacion Atmosférica</t>
  </si>
  <si>
    <t>Agotamiento de los Recursos Naturales</t>
  </si>
  <si>
    <t>Uso de papel, cartón, cartulinas</t>
  </si>
  <si>
    <t>Servilletas, alimentos, empaques, madera, fundas, limpión industrial, papel higenico, revistas, alimentos</t>
  </si>
  <si>
    <t xml:space="preserve">ENERGIA ELECTRICA, ENERGIA QUIMICA </t>
  </si>
  <si>
    <t>TERMICA</t>
  </si>
  <si>
    <t>Residuos de Servilletas, Papel higiénico, Papel de envoltura de alimentos, limpión  entre otros</t>
  </si>
  <si>
    <t>Evitar el uso innesario de los recursos baterías, tooner, aparatos eléctrico</t>
  </si>
  <si>
    <t>Manejo de información por medio digital (RHOMB, MAIL, WHATSAPP)</t>
  </si>
  <si>
    <t>Campañas ambientales de concientización</t>
  </si>
  <si>
    <t>Evitar imprimir a color, colocar punto de recolección para la correcta clasificación de desechos especiales</t>
  </si>
  <si>
    <t>Programa de gestion de residuos.                            Señalizacion áreas de desechos y su clasificación</t>
  </si>
  <si>
    <t xml:space="preserve">Recipientes para clasificación de desechos específicos señalizados, Impresiones a doble cara, charlas de clasificación de desechos </t>
  </si>
  <si>
    <t>Reciclaje, utilización de ambos lados de la hoja</t>
  </si>
  <si>
    <t>Señalizacion áreas de desechos y su clasificación
Gestion de residuos, punto para colocar hojas que puedan ser reutilizadas</t>
  </si>
  <si>
    <t xml:space="preserve">Recipientes para clasificación de desechos específicos señalizados, charlas de clasificación de desechos </t>
  </si>
  <si>
    <t>Generación de Vapores</t>
  </si>
  <si>
    <t>Derrame de Sustancias Quimicas</t>
  </si>
  <si>
    <t>HSE, OPERACIONES, LOGÍSTICA, MANTENIMIENTO</t>
  </si>
  <si>
    <t>ALMACENAMIENTO Y USO DE PRODUCTOS QUÍMICOS - ADITIVOS</t>
  </si>
  <si>
    <t>MANTENIMIENTO Y OPERACIONES</t>
  </si>
  <si>
    <t>Generación de desechos y CO2</t>
  </si>
  <si>
    <t>Afectación atmosférica y suelo</t>
  </si>
  <si>
    <t>Puestas a tierra</t>
  </si>
  <si>
    <t>Generación de fluidos de perforación</t>
  </si>
  <si>
    <t>Fluidos, aditivos, agua</t>
  </si>
  <si>
    <t>HSE,  OPERACIONES, LOGÍSTICA, MANTENIMIENTO</t>
  </si>
  <si>
    <t>BODEGA, LOGÍSTICA</t>
  </si>
  <si>
    <t>LOGISTICA, HSE, SUPERVISIÓN</t>
  </si>
  <si>
    <t>LOGÍSTICA, OPERACIONES</t>
  </si>
  <si>
    <t xml:space="preserve"> OPERACIONES, LOGÍSTICA</t>
  </si>
  <si>
    <t>LOGISTICA, OPERACIONES, HSE</t>
  </si>
  <si>
    <t>LOGISTICA, HSE , OPERACIONES</t>
  </si>
  <si>
    <t>LOGISTICA, HSE, OPERACIONES</t>
  </si>
  <si>
    <t>Riesgo de incendio</t>
  </si>
  <si>
    <t>Generación de Ruido</t>
  </si>
  <si>
    <t>Clasificación en la fuente, etiquetado y pesado</t>
  </si>
  <si>
    <t xml:space="preserve">Se almacenan los desechos hasta ser entregados al cliente quien envía al gestor calificado. </t>
  </si>
  <si>
    <t>Se almacenan los desechos hasta ser entregados al cliente quien gestiona su disposicion final</t>
  </si>
  <si>
    <t>Extintores</t>
  </si>
  <si>
    <t>Recipientes para clasificación de desechos en base a código de colores</t>
  </si>
  <si>
    <t>Almacenar en lugares adecuados</t>
  </si>
  <si>
    <t>AIRE / SUELO / AGUA</t>
  </si>
  <si>
    <t xml:space="preserve">BODEGA DE ADITIVOS </t>
  </si>
  <si>
    <t>BODEGA DE ADITIVOS, BODEGA DE ACCESORIOS</t>
  </si>
  <si>
    <t>BODEGA DE ADITIVOS</t>
  </si>
  <si>
    <t>Almacenamiento de productos quimicos (ADITIVOS)</t>
  </si>
  <si>
    <t>Afectación al suelo / agua</t>
  </si>
  <si>
    <t>Afectacion al aire</t>
  </si>
  <si>
    <t>Sustancias Quimicas</t>
  </si>
  <si>
    <t>OPERACIONES / LOGISTICA</t>
  </si>
  <si>
    <t>Potencial derrame de productos quimicos</t>
  </si>
  <si>
    <t>Revisión al área de servicios generales sobre su adecuado almacenamiento de productos, Charla sobre derrame de sustancias quimicas      Brigadas de emergencia                                              Etiquetas de sustancias quimicas                                   MSDS de sustancias qumicas</t>
  </si>
  <si>
    <t>3. ADQUISICION DE MATERIAS PRIMAS (LOGISTICA)</t>
  </si>
  <si>
    <t>Potencial de Incendio</t>
  </si>
  <si>
    <t>CONTAMINACIÓN ATMOSFÉRICA</t>
  </si>
  <si>
    <t>Consumo de Energía Electrica</t>
  </si>
  <si>
    <t>Generación de vapores</t>
  </si>
  <si>
    <t>Desarrollo socioeconomico</t>
  </si>
  <si>
    <t>Agotamiento del recurso agua</t>
  </si>
  <si>
    <t>Afectación al suelo y Agua</t>
  </si>
  <si>
    <t>Agotamiento de los recursos naturles</t>
  </si>
  <si>
    <t>Afectación del aire</t>
  </si>
  <si>
    <t>Afectación del suelo y agua</t>
  </si>
  <si>
    <t>Contaminacion del Suelo y/o Agua 
Bioacumulación</t>
  </si>
  <si>
    <t>Contaminacion del Suelo y/o Agua 
 Bioacumulación</t>
  </si>
  <si>
    <t>Recursos Forestales</t>
  </si>
  <si>
    <t>Combustible fosiles</t>
  </si>
  <si>
    <t>Contaminación de suelo/ agua</t>
  </si>
  <si>
    <t>SUELO / AGUA</t>
  </si>
  <si>
    <t xml:space="preserve">SUELO / AGUA </t>
  </si>
  <si>
    <t>FLORA / FAUNA</t>
  </si>
  <si>
    <t>SUELO / AIRE</t>
  </si>
  <si>
    <t>Suelo / oxigeno</t>
  </si>
  <si>
    <t>ÁREAS-UNIDADES Y/O PROCESOS INVOLUCRADOS</t>
  </si>
  <si>
    <t>KLUANE PERU S.A.C</t>
  </si>
  <si>
    <t xml:space="preserve">RESIDUOS NO PELIGROSOS: Papel de Oficina, Revistas, Cartón
Sobres de Manila, periódicos o similares, polieftearato.-PET, polipropileno, polietileno, bolsas, PVC, Acrílicos, policarbonatos, poliflex, garrafas, entre otros, vidrio.  </t>
  </si>
  <si>
    <t>Uso de papel, cartón, plásticos, vidrio</t>
  </si>
  <si>
    <t xml:space="preserve">Entrega de residuos reciclables a gestores locales. /      Entrega de residuos reciclables al cliente para que este gestione y se reinserten en su ciclo </t>
  </si>
  <si>
    <t xml:space="preserve"> Ubicación de puntos limpios en áreas definidas. </t>
  </si>
  <si>
    <t>Generacion de residuos como: Servilletas, Papel higiénico, Papel de envoltura de alimentos, entre otros</t>
  </si>
  <si>
    <t xml:space="preserve">Disposición de residuos peligrosos. </t>
  </si>
  <si>
    <t xml:space="preserve">Vertido por medio del servicio de acueducto, alcantarillado. </t>
  </si>
  <si>
    <t>Politica de SSTyA, Mantenimiento de instalaciones, Campaña de uso eficiente de Agua y Energía</t>
  </si>
  <si>
    <t xml:space="preserve">Detergente, Jabon Lava Loza, Desengrasante, Desinfectantes, </t>
  </si>
  <si>
    <t>Disposición Residuos.</t>
  </si>
  <si>
    <t xml:space="preserve">Vertido por medio del servicio de alcantarillado.   </t>
  </si>
  <si>
    <t xml:space="preserve">Contaminacion del Suelo y/o Agua             </t>
  </si>
  <si>
    <t>Recipientes para clasificación de desechos en base a código de colores+</t>
  </si>
  <si>
    <t xml:space="preserve">Disposiión final de residuos, seguimiento de empresas que realizan el transporte, tratamiento y disposición final. </t>
  </si>
  <si>
    <t>Recipientes para clasificación de desechos en base a código de colores, kit antiderrames</t>
  </si>
  <si>
    <t>Generacion de residuos como: Servilletas, Papel higiénico, Papel de envoltura de alimentos</t>
  </si>
  <si>
    <t xml:space="preserve">Contaminación del suelo y/o agua                            </t>
  </si>
  <si>
    <t>Derrames de sustancias quimicas, durante las actividades de carga, descarga y  traslado</t>
  </si>
  <si>
    <t xml:space="preserve">Disposición final adecuada de residuos
</t>
  </si>
  <si>
    <t xml:space="preserve">Emisiones de gases. </t>
  </si>
  <si>
    <t xml:space="preserve">Contaminacion del Suelo y/o Agua         </t>
  </si>
  <si>
    <t>OPERACIONES, LIMPIEZA, COCINA</t>
  </si>
  <si>
    <t xml:space="preserve">RESIDUOS  PELIGROSOS: Entrega y control del gestor autorizado que brinda el servicio de recolección y disposición final de residuos </t>
  </si>
  <si>
    <t>Generación de Residuos NO Peligrosos</t>
  </si>
  <si>
    <t>Taludes, zanjas para circulación de agua lluvia, impermeabilización de talud.</t>
  </si>
  <si>
    <t>Afectación suelo y agua</t>
  </si>
  <si>
    <t>Resguardo de capa vegetal retirado para reutilizar en rehabiltación</t>
  </si>
  <si>
    <t xml:space="preserve">TRASLADO DE COMBUSTIBLE EN CISTERNA </t>
  </si>
  <si>
    <t xml:space="preserve">Plan de emergencia de la contratista. </t>
  </si>
  <si>
    <t xml:space="preserve">Inspección de equipos y mantenimiento preventivo o correctivo                  </t>
  </si>
  <si>
    <t>Por posibles daño en la cisterna o en el sistema de trasvase</t>
  </si>
  <si>
    <t xml:space="preserve">Manipulación de combustible. </t>
  </si>
  <si>
    <t xml:space="preserve">TRASLADO DE AGUA EN CISTERNA </t>
  </si>
  <si>
    <t xml:space="preserve">Derrame por posibles daño mecánico </t>
  </si>
  <si>
    <t xml:space="preserve">Derrame de combustible al trasvasar combustible. </t>
  </si>
  <si>
    <t xml:space="preserve">Procedimiento de trasvase de combustible </t>
  </si>
  <si>
    <t xml:space="preserve">Inspección de materiales a utilizar. </t>
  </si>
  <si>
    <t xml:space="preserve">Se entrega los residuos a gestores locales/se entrega los residuos al cliente para su disposición. </t>
  </si>
  <si>
    <t>Derrame de Sustancias COMBUSTIBLES</t>
  </si>
  <si>
    <t xml:space="preserve">Derrame pr manipulación de combustible. </t>
  </si>
  <si>
    <t>Derrame de Sustancias  COMBUSTIBLES</t>
  </si>
  <si>
    <t xml:space="preserve">Por posibles caída o daños de envases que contienen combustible. </t>
  </si>
  <si>
    <t>TRASLADO DE COMBUSTIBLE/ADITIVOS EN ACÉMILAS</t>
  </si>
  <si>
    <t xml:space="preserve">gasolina, diesel, </t>
  </si>
  <si>
    <t>gasolina, diesel</t>
  </si>
  <si>
    <t xml:space="preserve">Sofía Moreno </t>
  </si>
  <si>
    <t xml:space="preserve">Se realiza una matriz base contemplando todas las actividades dentro de proyectos. </t>
  </si>
  <si>
    <t xml:space="preserve">Inspección de Acémilas se verifica que la carga esté correctamente ubicada y con doble bolsa de protección. </t>
  </si>
  <si>
    <t>Charlas sobre medidas de pprevención ante derrames  a personal a cargo de acémilas</t>
  </si>
  <si>
    <t xml:space="preserve">Aditivos de perforación, Aceites de motor, aceite hidraulico, desengrasantes, pinturas, combustibles. </t>
  </si>
  <si>
    <t>Por el uso de equipos propios de la actividad y la iluminación.</t>
  </si>
  <si>
    <t>Manejo de información por medio digital: (RHOMB,MAIL, WHATSAPP)</t>
  </si>
  <si>
    <t>Residuos electricos y electronicos, cartuchos de tinta, tóner, baterías de celular.</t>
  </si>
  <si>
    <t>Se reutiliza el papel por las dos caras y luego se dispone para entregar a reciclaje.</t>
  </si>
  <si>
    <t xml:space="preserve">Mantenimiento de instalaciones / sistema de tuberia </t>
  </si>
  <si>
    <t>5S´s, Brigada de emergencia
Plan de mantenimiento de instalaciones
Plan de emergencias, rutas de evacuación, puntos de reunión, inspecciones y chequeos.</t>
  </si>
  <si>
    <t xml:space="preserve">Campaña de uso eficiente de Energía
Charlas de concientización en el uso adecuado de la energía                          </t>
  </si>
  <si>
    <t>Disposición en el sistema municipal de residuos.
Disposición en el sistema de la comunidad de residuos.
Disposición y entrega de residuos al cliente</t>
  </si>
  <si>
    <t>MSDS</t>
  </si>
  <si>
    <t>5S´s, Revisión al área de servicios generales sobre su adecuado almacenamiento de productos, Charla sobre derrame de sustancias quimicas, simulacro para el manejo en caso de derrame.</t>
  </si>
  <si>
    <t>Politica de SSTyA, Mantenimiento de instalaciones, Campaña de uso eficiente de Agua y Energía, señalización de la toma de conciencia ambiental en campamento.</t>
  </si>
  <si>
    <t>Mantener conectados los equipos en el caso que se requiera su carga, luego desconectarlos.</t>
  </si>
  <si>
    <t>Residuos como pilas, cargadores y / o residuos de actividades de planta</t>
  </si>
  <si>
    <t>Contaminación del suelo y / o agua</t>
  </si>
  <si>
    <t xml:space="preserve">Química </t>
  </si>
  <si>
    <t>Cubetos metálicos de contención, Kit de derrames para vehiculos, envases (canecas) en buen estado.</t>
  </si>
  <si>
    <t xml:space="preserve">Aditivos, hidrocaburos </t>
  </si>
  <si>
    <t xml:space="preserve">Productos químicos sellados </t>
  </si>
  <si>
    <t xml:space="preserve">Area de almacenamiento de productos quimicos. Bandeja antiderrames </t>
  </si>
  <si>
    <t>msds</t>
  </si>
  <si>
    <t xml:space="preserve">Ventilacion de bodegas, contenedores de productos quimicos </t>
  </si>
  <si>
    <t>Control y seguimiento del consumo de combustible, mantenimiento de vehiculos, inspección de vehiculos diarios, plan de mantenimiento.</t>
  </si>
  <si>
    <t>Diesel</t>
  </si>
  <si>
    <t>Política HSE donde se hace referencia a seguridad vial
Socializar las Normas internas de velocidad máxima. Revisión tecno mecánica y de gases.</t>
  </si>
  <si>
    <t>Mantenimiento de vehiculos y motores, inspección general de vehiculos.</t>
  </si>
  <si>
    <t xml:space="preserve">Control y seguimiento del consumo de combustible vehicular, mantenimiento de vehiculos, inspección de vehiculos, procedimientos de almacen.
Programa de Gestión Ambiental. </t>
  </si>
  <si>
    <t>Generacion de vapores quimicos al ambiente</t>
  </si>
  <si>
    <t>GENERACIÓN DE COMPETENCIAS Y CULTURA EN SSTyA</t>
  </si>
  <si>
    <t>Politica SSTyA, Programa de Formación de personal.</t>
  </si>
  <si>
    <t xml:space="preserve">Politica SSTyA, Programa de Formación de personal.
Politica de derechos humanos </t>
  </si>
  <si>
    <t xml:space="preserve">Aprovechamiento y reincorporacion a ciclo economico de aceites y baterias usadas.                      
Residuos peligrosos desactivados y dispuestos adecuadamente. </t>
  </si>
  <si>
    <t>Impacto ambiental positivo, Cumplimiento del Programa de Residuos.</t>
  </si>
  <si>
    <t xml:space="preserve">Campañas de consumo eficiente
Área de almacenamientos temporales adecuados para desechos con hidrocarburos </t>
  </si>
  <si>
    <t xml:space="preserve">Disposición final adecuada de residuos   
           Plan de contingencia en caso de  derrames de RESPEL.           </t>
  </si>
  <si>
    <t xml:space="preserve">Área de almacenamientos temporales adecuados para desechos con hidrocarburos totalmente impermeabilizados </t>
  </si>
  <si>
    <t xml:space="preserve">Acceso seguro y delimitados </t>
  </si>
  <si>
    <t xml:space="preserve">Politica SSTyA, Mantenimiento de instalaciones, Campaña de uso eficiente de Agua , procedimiento de operaciones, inspecciones y chequeos
Registros de consumos de agua.                  </t>
  </si>
  <si>
    <t xml:space="preserve">Uso de detergentes bio degradables </t>
  </si>
  <si>
    <t xml:space="preserve">Recirculación de agua </t>
  </si>
  <si>
    <t xml:space="preserve">Generación de desechos </t>
  </si>
  <si>
    <t>Remediación ambiental</t>
  </si>
  <si>
    <t xml:space="preserve">5S´s, Brigada de emergencia
Revisión al área de servicios generales sobre su adecuado almacenamiento de productos                          Charla sobre derrame de sustancias quimicas, Capacitaciones para el manejo de un derrame </t>
  </si>
  <si>
    <t>Convertidor de energia 
Sistema electrico de 12w
Uso de alternadores ubicados en los motores para generar energia 
Uso de bateria para almacenamiento de la misma.</t>
  </si>
  <si>
    <t>Optimización de uso de aditivos, Sistema de recirculación.</t>
  </si>
  <si>
    <t>Rrevisión de lineas de agua / Medidores en buen estado</t>
  </si>
  <si>
    <t>Politica SSTyA, 
Programas de gestión ambiental.
Registros de consumo de agua de perforación .</t>
  </si>
  <si>
    <t>Recipientes para clasificación de desechos en base a código de colores en maquina y campamento.</t>
  </si>
  <si>
    <t>Inducción HSE, Gestion de Desechos, Clasificación de los desechos no aprovechables pesado y entrega al cliente para su disposición final. Señalización de clasificación de desechos, Asignación del area especifica para almacenamiento temporal.</t>
  </si>
  <si>
    <t xml:space="preserve">Politica SSTyA, Campaña de uso eficiente de insumos y recursos, señalización de los puntos ecologicos en maquina y campamaneto                   </t>
  </si>
  <si>
    <t>Emisión de gases de combustión.</t>
  </si>
  <si>
    <t>Emisión de gases</t>
  </si>
  <si>
    <t>Abastecimiento de combustibles Diesel y Gasolina.</t>
  </si>
  <si>
    <t>Mantener recipientes adecuados para su capacidad de almacenamiento.</t>
  </si>
  <si>
    <t xml:space="preserve">5S´s, Brigada de emergencia
Plan de mantenimiento de instalaciones
Plan de emergencias, rutas de evacuación, puntos de reunión, inspecciones y chequeos.
Brigadista integral, Manual de travase de combustible </t>
  </si>
  <si>
    <t>Posibles filtraciones en los motores o fatiga de las mangueras hidraúlicas</t>
  </si>
  <si>
    <t>Inspección de equipos y mantenimiento preventivo o correctivo                  Ubicación de cubetos (Bandejas) bajo motores</t>
  </si>
  <si>
    <t xml:space="preserve">Emisión de gases de combustión </t>
  </si>
  <si>
    <t xml:space="preserve">Plan de mantenimiento preventivos o correctivos de los equipos </t>
  </si>
  <si>
    <t xml:space="preserve">SUELO Y AGUA </t>
  </si>
  <si>
    <t>Gasolina, Diesel y Aditivos.</t>
  </si>
  <si>
    <t>Generación de desechos, Remosión de la cobertura vegetal</t>
  </si>
  <si>
    <t>Inspección de caminos y senderos
Recepción de plataformas y sus áreas alternas.</t>
  </si>
  <si>
    <t>Procedimientos Operativos, Socialización del Plan de Emergencia, Demarcación de rutas de evacuación y puntos de reunión.</t>
  </si>
  <si>
    <t>Operación de maquina KD 1000-16</t>
  </si>
  <si>
    <t xml:space="preserve">Varrilla de cobre 
Extintores </t>
  </si>
  <si>
    <t>Señalización de riesgo electrico, Rotulación de punto de emergencia.</t>
  </si>
  <si>
    <t xml:space="preserve">Generación de agua con la mezcla de aditivos </t>
  </si>
  <si>
    <t xml:space="preserve">Fosas para la contención de fluidos de perforación, reutilización de fluido mediante la recirculación </t>
  </si>
  <si>
    <t>Inspecciones pre operacionales del área circundante, Inspecciones de plataforma en perforación, colocación de señalización de fosas y riesgo de ahogo.</t>
  </si>
  <si>
    <t xml:space="preserve">Direccionamiento de fluidos a fosas de recirculación.
Encamisado con tuberia de revestimiento hasta roca competente </t>
  </si>
  <si>
    <t xml:space="preserve">Contrucción de fosas emergentes de recirculación.
Encamisado con tuberia de revestimiento hasta roca competente </t>
  </si>
  <si>
    <t>Construcción de diques de contención para la recolección de fluidos.</t>
  </si>
  <si>
    <t>Inspecciones pre operacionales del área circundante, Inspecciones de plataforma en perforación, colocación de señalización de fosas y riesgo de ahogo. Actas de recepción de plataformas con lo indispensable para el sistema de recirculación.</t>
  </si>
  <si>
    <t xml:space="preserve">Inspección pre-operacional 
Mantenimientos de preventivos y correctivos a bombas de recirculación </t>
  </si>
  <si>
    <t xml:space="preserve">Impermeabilización, cubetos de contención, supervisión
Kit de derrames </t>
  </si>
  <si>
    <t xml:space="preserve">Disposición final adecuada de residuos
Procedimiento manejo integral de residuos
           Plan de contingencia (Brigadistas integrales) en caso de  derrames de RESPEL.           </t>
  </si>
  <si>
    <t>Impermeabilización con plastico y Geomenbrana, inspección y mantenimiento de la misma</t>
  </si>
  <si>
    <t xml:space="preserve">Impermeabilizacion del suelo mediante el uso de geotextil para proteger el suelo de la contaminacion con sustancias como aditivos o aceites.                                            Uso de kiit de derrames.                                   Adecuación de bandejas antiderrames. 
Inspección preo-peracional identificación del estado de las mangueras de presión hidraulica                                                </t>
  </si>
  <si>
    <t xml:space="preserve">No al cambio de presones hidraulicas </t>
  </si>
  <si>
    <t xml:space="preserve">Disposición final adecuada de residuos
Procedimiento manejo integral de residuos
           Plan de contingencia (Brigadistas integrales) en caso de  derrames de RESPEL.  
Socialización de la Política Corporativa de No cambio de Presiones Hidráulicas.         </t>
  </si>
  <si>
    <t>Monitoreo de ruido en operación
Intalación de silenciadores en los escapes de motores.
Mantenimientos preventivos y correctivos.</t>
  </si>
  <si>
    <t xml:space="preserve">Transitar por los caminos autorizados 
Trasportar los insumos en mandejas de contención </t>
  </si>
  <si>
    <t>Socializar al personal interno y externo sobre los accesos y permisos definidos por el cliente.
Socializar la politica corporativa de responsabilidad social.
Socializar el PMA del cliente.</t>
  </si>
  <si>
    <t xml:space="preserve">Realizar los trabajos en las áreas destinadas, no cazar </t>
  </si>
  <si>
    <t>Socializar al personal interno y externo sobre la política del Sistema Integral de SSyA</t>
  </si>
  <si>
    <t xml:space="preserve">Aquisición de la madera de un provedor certificado, no talar </t>
  </si>
  <si>
    <t>Mantener los registros o facturas de la compra de madera para su aprovechamiento.</t>
  </si>
  <si>
    <t>Manquina en Oruga, no es necesario los tablones y vigas del sistema convencional.</t>
  </si>
  <si>
    <t>Reutilización de plasticos para impermeabilización de las áreas alternas.</t>
  </si>
  <si>
    <t>Mantener establecidos los centros de acopio temporal para la disposición de los mismos.</t>
  </si>
  <si>
    <t>USO DE LA MAQUINA MONTADA EN ORUGA</t>
  </si>
  <si>
    <t>Delimitación de las áreas de acceso.</t>
  </si>
  <si>
    <t>Inspección de equipos y mantenimiento preventivo o correctivo                  Ubicación de bandejas bajo motores</t>
  </si>
  <si>
    <t xml:space="preserve">Emisiones de gases contaminantes como Co2, Oxidos de Nitrogenos.                               Material particulado PM10, PM 2,5. </t>
  </si>
  <si>
    <t>Abastecimiento de combustibles Diesel</t>
  </si>
  <si>
    <t>Emisiones de gases contaminantes como Co2</t>
  </si>
  <si>
    <t xml:space="preserve">Almacenamiento adecuado de hidrocarburos 
Uso de la matriz de compatibilidad de productos quimicos </t>
  </si>
  <si>
    <t xml:space="preserve">5S´s, Brigada de emergencia
Plan de mantenimiento de instalaciones
Plan de emergencias, rutas de evacuación, puntos de reunión, inspecciones y chequeos.
Socialización sobre la matriz de compatibilidad de los productos quimicos </t>
  </si>
  <si>
    <t xml:space="preserve">Diesel, aceites </t>
  </si>
  <si>
    <t>Inspección de equipos y mantenimiento preventivo o correctivo                  Ubicación de cubetos bajo motores
Inspección antes, durante el movimeinto del equipo</t>
  </si>
  <si>
    <t>Afectación agua y suelo</t>
  </si>
  <si>
    <t>Recipientes para clasificación de desechos en base a código de colores, bandejas antiderrames.</t>
  </si>
  <si>
    <t xml:space="preserve">Afectación al suelo y aire </t>
  </si>
  <si>
    <t>Afectación al suelo y aire</t>
  </si>
  <si>
    <t>SUELO Y AIRE</t>
  </si>
  <si>
    <t xml:space="preserve">Mantenimientos preventivos se lo realiza con los motores apagados </t>
  </si>
  <si>
    <t xml:space="preserve"> Imperbeabilización del suelo en el sitio de la actividad </t>
  </si>
  <si>
    <t xml:space="preserve">Mantener los limites de velocidad </t>
  </si>
  <si>
    <t>Plan de mantenimiento preventivo, Socialización de los limites permisibles de velocidad.</t>
  </si>
  <si>
    <t>Plan de mantenimiento preventivo, Inspecciones de traslado de combustible.</t>
  </si>
  <si>
    <t xml:space="preserve">Uso de bombas manuales, uso del EPP adecuado, bamdejas de contención </t>
  </si>
  <si>
    <t xml:space="preserve">Programa de inspección </t>
  </si>
  <si>
    <t xml:space="preserve">Inspección de equipos y mantenimiento preventivo o correctivo, mantener los limites de velocidad establecidos              </t>
  </si>
  <si>
    <t>Se almacenan los desechos hasta ser entregados al cliente quien envía al gestor calificado o centro de reciclado.</t>
  </si>
  <si>
    <t xml:space="preserve">Impacto visual </t>
  </si>
  <si>
    <t xml:space="preserve">Entrega ala comunidad para el aprovechamiento del recusro, elaboración de compostaje </t>
  </si>
  <si>
    <t xml:space="preserve">Henry Ponce </t>
  </si>
  <si>
    <t xml:space="preserve">HSE </t>
  </si>
  <si>
    <t xml:space="preserve">Revisión de la matriz determinando los AIA, control de ciclo de vida, valoración significativa y medidas de control </t>
  </si>
  <si>
    <t>1. ADMINISTRACIÓN</t>
  </si>
  <si>
    <t>Jesús Ramos</t>
  </si>
  <si>
    <t>Actualización de evaluación de AIA con relación al proyecto</t>
  </si>
  <si>
    <t>KP-F-GA-05
V1
JUN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</si>
</sst>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21" x14ac:knownFonts="1">
    <font>
      <sz val="10"/>
      <name val="Verdana"/>
    </font>
    <font>
      <b/>
      <sz val="10"/>
      <name val="Arial"/>
      <family val="2"/>
    </font>
    <font>
      <sz val="10"/>
      <name val="Arial"/>
      <family val="2"/>
    </font>
    <font>
      <sz val="10"/>
      <color indexed="18"/>
      <name val="Arial"/>
      <family val="2"/>
    </font>
    <font>
      <b/>
      <sz val="9"/>
      <color indexed="81"/>
      <name val="Tahoma"/>
      <family val="2"/>
    </font>
    <font>
      <b/>
      <sz val="8"/>
      <color indexed="81"/>
      <name val="Tahoma"/>
      <family val="2"/>
    </font>
    <font>
      <sz val="8"/>
      <color indexed="81"/>
      <name val="Tahoma"/>
      <family val="2"/>
    </font>
    <font>
      <sz val="9"/>
      <color indexed="81"/>
      <name val="Tahoma"/>
      <family val="2"/>
    </font>
    <font>
      <b/>
      <sz val="14"/>
      <color theme="1"/>
      <name val="Calibri"/>
      <family val="2"/>
      <scheme val="minor"/>
    </font>
    <font>
      <b/>
      <sz val="10"/>
      <color theme="1"/>
      <name val="Arial"/>
      <family val="2"/>
    </font>
    <font>
      <sz val="18"/>
      <name val="Arial"/>
      <family val="2"/>
    </font>
    <font>
      <sz val="10"/>
      <name val="Verdana"/>
      <family val="2"/>
    </font>
    <font>
      <sz val="11"/>
      <name val="Calibri"/>
      <family val="2"/>
      <scheme val="minor"/>
    </font>
    <font>
      <b/>
      <sz val="24"/>
      <name val="Arial"/>
      <family val="2"/>
    </font>
    <font>
      <b/>
      <sz val="10"/>
      <color indexed="81"/>
      <name val="Tahoma"/>
      <family val="2"/>
    </font>
    <font>
      <b/>
      <sz val="11"/>
      <color theme="0"/>
      <name val="Arial"/>
      <family val="2"/>
    </font>
    <font>
      <b/>
      <sz val="11"/>
      <name val="Arial"/>
      <family val="2"/>
    </font>
    <font>
      <sz val="11"/>
      <name val="Arial"/>
      <family val="2"/>
    </font>
    <font>
      <sz val="11"/>
      <color theme="1"/>
      <name val="Arial"/>
      <family val="2"/>
    </font>
    <font>
      <b/>
      <sz val="11"/>
      <name val="Calibri"/>
      <family val="2"/>
      <scheme val="minor"/>
    </font>
    <font>
      <sz val="11"/>
      <color indexed="8"/>
      <name val="Arial"/>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249977111117893"/>
        <bgColor indexed="64"/>
      </patternFill>
    </fill>
    <fill>
      <patternFill patternType="solid">
        <fgColor rgb="FF92D050"/>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C000"/>
        <bgColor indexed="64"/>
      </patternFill>
    </fill>
    <fill>
      <patternFill patternType="solid">
        <fgColor theme="2" tint="-0.499984740745262"/>
        <bgColor indexed="64"/>
      </patternFill>
    </fill>
    <fill>
      <patternFill patternType="solid">
        <fgColor rgb="FF0070C0"/>
        <bgColor indexed="34"/>
      </patternFill>
    </fill>
    <fill>
      <patternFill patternType="solid">
        <fgColor rgb="FFFF00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s>
  <cellStyleXfs count="3">
    <xf numFmtId="0" fontId="0" fillId="0" borderId="0"/>
    <xf numFmtId="164" fontId="2" fillId="0" borderId="0" applyFont="0" applyFill="0" applyBorder="0" applyAlignment="0" applyProtection="0"/>
    <xf numFmtId="0" fontId="2" fillId="0" borderId="0"/>
  </cellStyleXfs>
  <cellXfs count="188">
    <xf numFmtId="0" fontId="0" fillId="0" borderId="0" xfId="0"/>
    <xf numFmtId="0" fontId="2" fillId="0" borderId="0" xfId="0" applyFont="1" applyAlignment="1">
      <alignment horizontal="center" vertical="center" wrapText="1"/>
    </xf>
    <xf numFmtId="0" fontId="8" fillId="0" borderId="0" xfId="0" applyFont="1"/>
    <xf numFmtId="0" fontId="8" fillId="0" borderId="0" xfId="0" applyFont="1" applyAlignment="1">
      <alignment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15" fontId="0" fillId="0" borderId="0" xfId="0" applyNumberFormat="1"/>
    <xf numFmtId="0" fontId="2" fillId="2" borderId="0" xfId="0" applyFont="1" applyFill="1" applyAlignment="1">
      <alignment horizontal="center" vertical="center" wrapText="1"/>
    </xf>
    <xf numFmtId="0" fontId="2"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2" borderId="0" xfId="0" applyFont="1" applyFill="1" applyAlignment="1">
      <alignment horizontal="center" vertical="center" wrapText="1"/>
    </xf>
    <xf numFmtId="0" fontId="1" fillId="0" borderId="31" xfId="0" applyFont="1" applyBorder="1" applyAlignment="1">
      <alignment horizontal="center" vertical="center" wrapText="1"/>
    </xf>
    <xf numFmtId="0" fontId="3"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11" fillId="0" borderId="0" xfId="0" applyFont="1"/>
    <xf numFmtId="0" fontId="11" fillId="0" borderId="0" xfId="0" applyFont="1" applyAlignment="1">
      <alignment horizontal="center" vertical="center" wrapText="1"/>
    </xf>
    <xf numFmtId="0" fontId="11" fillId="0" borderId="0" xfId="0" applyFont="1" applyAlignment="1">
      <alignment vertical="center" wrapText="1"/>
    </xf>
    <xf numFmtId="0" fontId="0" fillId="0" borderId="0" xfId="0" applyAlignment="1">
      <alignment vertical="center"/>
    </xf>
    <xf numFmtId="15" fontId="0" fillId="0" borderId="0" xfId="0" applyNumberFormat="1" applyAlignment="1">
      <alignment vertical="center"/>
    </xf>
    <xf numFmtId="0" fontId="12" fillId="2" borderId="42"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5" fillId="4" borderId="3" xfId="0" applyFont="1" applyFill="1" applyBorder="1" applyAlignment="1">
      <alignment horizontal="center" vertical="center" textRotation="90" wrapText="1"/>
    </xf>
    <xf numFmtId="0" fontId="15" fillId="9" borderId="3" xfId="0" applyFont="1" applyFill="1" applyBorder="1" applyAlignment="1">
      <alignment horizontal="center" vertical="center" textRotation="90" wrapText="1"/>
    </xf>
    <xf numFmtId="0" fontId="15" fillId="9" borderId="3" xfId="0" applyFont="1" applyFill="1" applyBorder="1" applyAlignment="1">
      <alignment horizontal="center" vertical="center" wrapText="1"/>
    </xf>
    <xf numFmtId="164" fontId="15" fillId="10" borderId="3" xfId="1" applyFont="1" applyFill="1" applyBorder="1" applyAlignment="1">
      <alignment horizontal="center" vertical="center" textRotation="90" wrapText="1"/>
    </xf>
    <xf numFmtId="164" fontId="15" fillId="10" borderId="3" xfId="1" applyFont="1" applyFill="1" applyBorder="1" applyAlignment="1">
      <alignment horizontal="center" vertical="center" wrapText="1"/>
    </xf>
    <xf numFmtId="0" fontId="15" fillId="11" borderId="3"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8" fillId="2" borderId="33" xfId="0" applyFont="1" applyFill="1" applyBorder="1" applyAlignment="1">
      <alignment horizontal="center" vertical="center" wrapText="1"/>
    </xf>
    <xf numFmtId="17" fontId="18" fillId="2" borderId="33" xfId="0" applyNumberFormat="1" applyFont="1" applyFill="1" applyBorder="1" applyAlignment="1">
      <alignment horizontal="center" vertical="center" wrapText="1"/>
    </xf>
    <xf numFmtId="0" fontId="17" fillId="0" borderId="39" xfId="0" applyFont="1" applyBorder="1" applyAlignment="1">
      <alignment horizontal="center" vertical="center" wrapText="1"/>
    </xf>
    <xf numFmtId="0" fontId="17" fillId="2" borderId="4" xfId="0" applyFont="1" applyFill="1" applyBorder="1" applyAlignment="1">
      <alignment horizontal="center" vertical="center" wrapText="1"/>
    </xf>
    <xf numFmtId="0" fontId="17" fillId="2" borderId="42"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0" borderId="4" xfId="0" applyFont="1" applyBorder="1" applyAlignment="1">
      <alignment horizontal="center" vertical="center" wrapText="1"/>
    </xf>
    <xf numFmtId="0" fontId="16" fillId="0" borderId="4" xfId="0" applyFont="1" applyBorder="1" applyAlignment="1">
      <alignment horizontal="center" vertical="center" wrapText="1"/>
    </xf>
    <xf numFmtId="1" fontId="17" fillId="0" borderId="4" xfId="0" applyNumberFormat="1" applyFont="1" applyBorder="1" applyAlignment="1">
      <alignment horizontal="center" vertical="center" wrapText="1"/>
    </xf>
    <xf numFmtId="0" fontId="17" fillId="2" borderId="34" xfId="0" applyFont="1" applyFill="1" applyBorder="1" applyAlignment="1">
      <alignment horizontal="center" vertical="center" wrapText="1"/>
    </xf>
    <xf numFmtId="0" fontId="17" fillId="0" borderId="37"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1" fontId="17" fillId="0" borderId="1" xfId="0" applyNumberFormat="1" applyFont="1" applyBorder="1" applyAlignment="1">
      <alignment horizontal="center" vertical="center" wrapText="1"/>
    </xf>
    <xf numFmtId="0" fontId="17" fillId="2" borderId="35" xfId="0" applyFont="1" applyFill="1" applyBorder="1" applyAlignment="1">
      <alignment horizontal="center" vertical="center" wrapText="1"/>
    </xf>
    <xf numFmtId="0" fontId="17" fillId="0" borderId="35" xfId="0" applyFont="1" applyBorder="1" applyAlignment="1">
      <alignment horizontal="center" vertical="center" wrapText="1"/>
    </xf>
    <xf numFmtId="0" fontId="16" fillId="2" borderId="1" xfId="0" applyFont="1" applyFill="1" applyBorder="1" applyAlignment="1">
      <alignment horizontal="center" vertical="center" wrapText="1"/>
    </xf>
    <xf numFmtId="1" fontId="17" fillId="2" borderId="1" xfId="0" applyNumberFormat="1" applyFont="1" applyFill="1" applyBorder="1" applyAlignment="1">
      <alignment horizontal="center" vertical="center" wrapText="1"/>
    </xf>
    <xf numFmtId="0" fontId="17" fillId="0" borderId="40" xfId="0" applyFont="1" applyBorder="1" applyAlignment="1">
      <alignment horizontal="center" vertical="center" wrapText="1"/>
    </xf>
    <xf numFmtId="0" fontId="17" fillId="2" borderId="2"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16" fillId="0" borderId="2" xfId="0" applyFont="1" applyBorder="1" applyAlignment="1">
      <alignment horizontal="center" vertical="center" wrapText="1"/>
    </xf>
    <xf numFmtId="1" fontId="17" fillId="0" borderId="2" xfId="0" applyNumberFormat="1" applyFont="1" applyBorder="1" applyAlignment="1">
      <alignment horizontal="center" vertical="center" wrapText="1"/>
    </xf>
    <xf numFmtId="0" fontId="17" fillId="2" borderId="29" xfId="0" applyFont="1" applyFill="1" applyBorder="1" applyAlignment="1">
      <alignment horizontal="center" vertical="center" wrapText="1"/>
    </xf>
    <xf numFmtId="0" fontId="17" fillId="0" borderId="42" xfId="0" applyFont="1" applyBorder="1" applyAlignment="1">
      <alignment horizontal="center" vertical="center" wrapText="1"/>
    </xf>
    <xf numFmtId="0" fontId="17" fillId="0" borderId="1" xfId="0" applyFont="1" applyBorder="1" applyAlignment="1">
      <alignment horizontal="center" vertical="top" wrapText="1"/>
    </xf>
    <xf numFmtId="0" fontId="17" fillId="0" borderId="29" xfId="0" applyFont="1" applyBorder="1" applyAlignment="1">
      <alignment horizontal="center" vertical="center" wrapText="1"/>
    </xf>
    <xf numFmtId="0" fontId="17" fillId="5" borderId="1" xfId="0" applyFont="1" applyFill="1" applyBorder="1" applyAlignment="1">
      <alignment horizontal="center" vertical="center" wrapText="1"/>
    </xf>
    <xf numFmtId="0" fontId="12" fillId="0" borderId="42" xfId="0" applyFont="1" applyBorder="1" applyAlignment="1">
      <alignment horizontal="center" vertical="center" wrapText="1"/>
    </xf>
    <xf numFmtId="0" fontId="12" fillId="2" borderId="45" xfId="0" applyFont="1" applyFill="1" applyBorder="1" applyAlignment="1">
      <alignment horizontal="center" vertical="center" wrapText="1"/>
    </xf>
    <xf numFmtId="0" fontId="16" fillId="0" borderId="43" xfId="0" applyFont="1" applyBorder="1" applyAlignment="1">
      <alignment horizontal="center" vertical="center" wrapText="1"/>
    </xf>
    <xf numFmtId="0" fontId="19" fillId="0" borderId="42" xfId="0" applyFont="1" applyBorder="1" applyAlignment="1">
      <alignment horizontal="center" vertical="center" wrapText="1"/>
    </xf>
    <xf numFmtId="1" fontId="17" fillId="0" borderId="43"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7" xfId="0" applyFont="1" applyBorder="1" applyAlignment="1">
      <alignment horizontal="center" vertical="center" wrapText="1"/>
    </xf>
    <xf numFmtId="0" fontId="12"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2" fillId="2" borderId="7" xfId="0" applyFont="1" applyFill="1" applyBorder="1" applyAlignment="1">
      <alignment horizontal="center" vertical="center" wrapText="1"/>
    </xf>
    <xf numFmtId="0" fontId="17" fillId="0" borderId="45" xfId="0" applyFont="1" applyBorder="1" applyAlignment="1">
      <alignment horizontal="center" vertical="center" wrapText="1"/>
    </xf>
    <xf numFmtId="0" fontId="17" fillId="0" borderId="46" xfId="0" applyFont="1" applyBorder="1" applyAlignment="1">
      <alignment horizontal="center" vertical="center" wrapText="1"/>
    </xf>
    <xf numFmtId="0" fontId="17" fillId="2" borderId="47" xfId="0" applyFont="1" applyFill="1" applyBorder="1" applyAlignment="1">
      <alignment horizontal="center" vertical="center" wrapText="1"/>
    </xf>
    <xf numFmtId="0" fontId="16" fillId="2" borderId="2" xfId="0" applyFont="1" applyFill="1" applyBorder="1" applyAlignment="1">
      <alignment horizontal="center" vertical="center" wrapText="1"/>
    </xf>
    <xf numFmtId="1" fontId="17" fillId="2" borderId="2" xfId="0" applyNumberFormat="1" applyFont="1" applyFill="1" applyBorder="1" applyAlignment="1">
      <alignment horizontal="center" vertical="center" wrapText="1"/>
    </xf>
    <xf numFmtId="0" fontId="16" fillId="2" borderId="4" xfId="0" applyFont="1" applyFill="1" applyBorder="1" applyAlignment="1">
      <alignment horizontal="center" vertical="center" wrapText="1"/>
    </xf>
    <xf numFmtId="1" fontId="17" fillId="2" borderId="4"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0" borderId="3" xfId="0" applyFont="1" applyBorder="1" applyAlignment="1">
      <alignment horizontal="center" vertical="center" wrapText="1"/>
    </xf>
    <xf numFmtId="0" fontId="18" fillId="2" borderId="3" xfId="0" applyFont="1" applyFill="1" applyBorder="1" applyAlignment="1">
      <alignment horizontal="center" vertical="center" wrapText="1"/>
    </xf>
    <xf numFmtId="0" fontId="16" fillId="0" borderId="3" xfId="0" applyFont="1" applyBorder="1" applyAlignment="1">
      <alignment horizontal="center" vertical="center" wrapText="1"/>
    </xf>
    <xf numFmtId="0" fontId="16" fillId="2" borderId="3" xfId="0" applyFont="1" applyFill="1" applyBorder="1" applyAlignment="1">
      <alignment horizontal="center" vertical="center" wrapText="1"/>
    </xf>
    <xf numFmtId="1" fontId="17" fillId="2" borderId="3" xfId="0" applyNumberFormat="1"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0" borderId="34" xfId="0" applyFont="1" applyBorder="1" applyAlignment="1">
      <alignment horizontal="center" vertical="center" wrapText="1"/>
    </xf>
    <xf numFmtId="0" fontId="17" fillId="2" borderId="49" xfId="0" applyFont="1" applyFill="1" applyBorder="1" applyAlignment="1">
      <alignment horizontal="center" vertical="center" wrapText="1"/>
    </xf>
    <xf numFmtId="0" fontId="17" fillId="0" borderId="50" xfId="0" applyFont="1" applyBorder="1" applyAlignment="1">
      <alignment horizontal="center" vertical="center" wrapText="1"/>
    </xf>
    <xf numFmtId="0" fontId="20" fillId="2" borderId="1" xfId="2"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12" borderId="3"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22"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0" fillId="2" borderId="19" xfId="0" applyFont="1" applyFill="1" applyBorder="1" applyAlignment="1">
      <alignment horizontal="center" vertical="center" textRotation="90" wrapText="1"/>
    </xf>
    <xf numFmtId="0" fontId="10" fillId="2" borderId="21" xfId="0" applyFont="1" applyFill="1" applyBorder="1" applyAlignment="1">
      <alignment horizontal="center" vertical="center" textRotation="90" wrapText="1"/>
    </xf>
    <xf numFmtId="0" fontId="10" fillId="2" borderId="23" xfId="0" applyFont="1" applyFill="1" applyBorder="1" applyAlignment="1">
      <alignment horizontal="center" vertical="center" textRotation="90" wrapText="1"/>
    </xf>
    <xf numFmtId="0" fontId="10" fillId="2" borderId="41" xfId="0" applyFont="1" applyFill="1" applyBorder="1" applyAlignment="1">
      <alignment horizontal="center" vertical="center" textRotation="90" wrapText="1"/>
    </xf>
    <xf numFmtId="0" fontId="10" fillId="2" borderId="38" xfId="0" applyFont="1" applyFill="1" applyBorder="1" applyAlignment="1">
      <alignment horizontal="center" vertical="center" textRotation="90" wrapText="1"/>
    </xf>
    <xf numFmtId="0" fontId="10" fillId="0" borderId="8" xfId="0" applyFont="1" applyBorder="1" applyAlignment="1">
      <alignment horizontal="center" vertical="center" textRotation="90" wrapText="1"/>
    </xf>
    <xf numFmtId="0" fontId="10" fillId="0" borderId="12" xfId="0" applyFont="1" applyBorder="1" applyAlignment="1">
      <alignment horizontal="center" vertical="center" textRotation="90" wrapText="1"/>
    </xf>
    <xf numFmtId="0" fontId="10" fillId="0" borderId="31" xfId="0" applyFont="1" applyBorder="1" applyAlignment="1">
      <alignment horizontal="center" vertical="center" textRotation="90" wrapText="1"/>
    </xf>
    <xf numFmtId="0" fontId="10" fillId="0" borderId="38" xfId="0" applyFont="1" applyBorder="1" applyAlignment="1">
      <alignment horizontal="center" vertical="center" textRotation="90" wrapText="1"/>
    </xf>
    <xf numFmtId="0" fontId="10" fillId="0" borderId="44" xfId="0" applyFont="1" applyBorder="1" applyAlignment="1">
      <alignment horizontal="center" vertical="center" textRotation="90" wrapText="1"/>
    </xf>
    <xf numFmtId="0" fontId="10" fillId="2" borderId="8" xfId="0" applyFont="1" applyFill="1" applyBorder="1" applyAlignment="1">
      <alignment horizontal="center" vertical="center" textRotation="90" wrapText="1"/>
    </xf>
    <xf numFmtId="0" fontId="10" fillId="2" borderId="12" xfId="0" applyFont="1" applyFill="1" applyBorder="1" applyAlignment="1">
      <alignment horizontal="center" vertical="center" textRotation="90" wrapText="1"/>
    </xf>
    <xf numFmtId="0" fontId="10" fillId="2" borderId="31" xfId="0" applyFont="1" applyFill="1" applyBorder="1" applyAlignment="1">
      <alignment horizontal="center" vertical="center" textRotation="90" wrapText="1"/>
    </xf>
    <xf numFmtId="0" fontId="10" fillId="0" borderId="19" xfId="0" applyFont="1" applyBorder="1" applyAlignment="1">
      <alignment horizontal="center" vertical="center" textRotation="90" wrapText="1"/>
    </xf>
    <xf numFmtId="0" fontId="10" fillId="0" borderId="21" xfId="0" applyFont="1" applyBorder="1" applyAlignment="1">
      <alignment horizontal="center" vertical="center" textRotation="90" wrapText="1"/>
    </xf>
    <xf numFmtId="0" fontId="10" fillId="0" borderId="23" xfId="0" applyFont="1" applyBorder="1" applyAlignment="1">
      <alignment horizontal="center" vertical="center" textRotation="90" wrapText="1"/>
    </xf>
    <xf numFmtId="0" fontId="18" fillId="0" borderId="26" xfId="0" applyFont="1" applyBorder="1" applyAlignment="1">
      <alignment horizontal="center" vertical="center" wrapText="1"/>
    </xf>
    <xf numFmtId="0" fontId="18" fillId="0" borderId="28" xfId="0" applyFont="1" applyBorder="1" applyAlignment="1">
      <alignment horizontal="center" vertical="center" wrapText="1"/>
    </xf>
    <xf numFmtId="17" fontId="18" fillId="2" borderId="26" xfId="0" applyNumberFormat="1" applyFont="1" applyFill="1" applyBorder="1" applyAlignment="1">
      <alignment horizontal="center" vertical="center" wrapText="1"/>
    </xf>
    <xf numFmtId="17" fontId="18" fillId="2" borderId="28" xfId="0" applyNumberFormat="1"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15" fillId="4" borderId="1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2" borderId="4" xfId="0" applyFont="1" applyFill="1" applyBorder="1" applyAlignment="1">
      <alignment horizontal="center" vertical="center" wrapText="1"/>
    </xf>
    <xf numFmtId="0" fontId="15" fillId="12" borderId="34" xfId="0" applyFont="1" applyFill="1" applyBorder="1" applyAlignment="1">
      <alignment horizontal="center" vertical="center" wrapText="1"/>
    </xf>
    <xf numFmtId="0" fontId="15" fillId="12" borderId="35" xfId="0" applyFont="1" applyFill="1" applyBorder="1" applyAlignment="1">
      <alignment horizontal="center" vertical="center" wrapText="1"/>
    </xf>
    <xf numFmtId="0" fontId="15" fillId="12" borderId="36"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 fillId="0" borderId="12"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17"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4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48" xfId="0" applyFont="1" applyFill="1" applyBorder="1" applyAlignment="1">
      <alignment horizontal="center" vertical="center" wrapText="1"/>
    </xf>
  </cellXfs>
  <cellStyles count="3">
    <cellStyle name="Millares [0]_Matriz de aspectos ambientales pinturas" xfId="1" xr:uid="{00000000-0005-0000-0000-000000000000}"/>
    <cellStyle name="Normal" xfId="0" builtinId="0"/>
    <cellStyle name="Normal 2" xfId="2" xr:uid="{00000000-0005-0000-0000-000002000000}"/>
  </cellStyles>
  <dxfs count="7">
    <dxf>
      <fill>
        <patternFill>
          <bgColor rgb="FF00B0F0"/>
        </patternFill>
      </fill>
    </dxf>
    <dxf>
      <fill>
        <patternFill>
          <bgColor rgb="FF00B050"/>
        </patternFill>
      </fill>
    </dxf>
    <dxf>
      <fill>
        <patternFill>
          <bgColor rgb="FFFFFF00"/>
        </patternFill>
      </fill>
    </dxf>
    <dxf>
      <fill>
        <patternFill>
          <bgColor rgb="FFFF0000"/>
        </patternFill>
      </fill>
    </dxf>
    <dxf>
      <numFmt numFmtId="20" formatCode="d\-mmm\-yy"/>
    </dxf>
    <dxf>
      <alignment horizontal="general"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825500</xdr:colOff>
      <xdr:row>0</xdr:row>
      <xdr:rowOff>63500</xdr:rowOff>
    </xdr:from>
    <xdr:to>
      <xdr:col>1</xdr:col>
      <xdr:colOff>904875</xdr:colOff>
      <xdr:row>2</xdr:row>
      <xdr:rowOff>427404</xdr:rowOff>
    </xdr:to>
    <xdr:pic>
      <xdr:nvPicPr>
        <xdr:cNvPr id="4" name="Imagen 2">
          <a:extLst>
            <a:ext uri="{FF2B5EF4-FFF2-40B4-BE49-F238E27FC236}">
              <a16:creationId xmlns:a16="http://schemas.microsoft.com/office/drawing/2014/main" id="{ACD582E7-7C53-0AD8-F310-051F233619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500" y="63500"/>
          <a:ext cx="1524000" cy="1348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ASIS_CALIDAD_01\AppData\Local\Microsoft\Windows\Temporary%20Internet%20Files\Content.Outlook\R5BVRSKG\MATRIZ%20DE%20ASPECTOS%20E%20IMPACTOS%20AMBIENTA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ICINAS"/>
      <sheetName val="PLANTA DE PRODUCCION "/>
      <sheetName val="ORIGINAL"/>
    </sheetNames>
    <sheetDataSet>
      <sheetData sheetId="0"/>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E6" totalsRowShown="0">
  <autoFilter ref="A2:E6" xr:uid="{00000000-0009-0000-0100-000001000000}"/>
  <tableColumns count="5">
    <tableColumn id="1" xr3:uid="{00000000-0010-0000-0000-000001000000}" name="No."/>
    <tableColumn id="2" xr3:uid="{00000000-0010-0000-0000-000002000000}" name="RESPONSABLE"/>
    <tableColumn id="3" xr3:uid="{00000000-0010-0000-0000-000003000000}" name="PUESTO" dataDxfId="6"/>
    <tableColumn id="4" xr3:uid="{00000000-0010-0000-0000-000004000000}" name="MOTIVO DEL CAMBIO" dataDxfId="5"/>
    <tableColumn id="5" xr3:uid="{00000000-0010-0000-0000-000005000000}" name="FECHA" dataDxfId="4"/>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B334"/>
  <sheetViews>
    <sheetView showGridLines="0" tabSelected="1" view="pageBreakPreview" zoomScale="60" zoomScaleNormal="60" workbookViewId="0">
      <pane xSplit="2" ySplit="9" topLeftCell="K30" activePane="bottomRight" state="frozen"/>
      <selection pane="topRight" activeCell="C1" sqref="C1"/>
      <selection pane="bottomLeft" activeCell="A10" sqref="A10"/>
      <selection pane="bottomRight" activeCell="F31" sqref="F31"/>
    </sheetView>
  </sheetViews>
  <sheetFormatPr baseColWidth="10" defaultColWidth="11" defaultRowHeight="39" customHeight="1" x14ac:dyDescent="0.2"/>
  <cols>
    <col min="1" max="1" width="19" style="1" customWidth="1"/>
    <col min="2" max="2" width="25.625" style="9" customWidth="1"/>
    <col min="3" max="3" width="18.75" style="1" customWidth="1"/>
    <col min="4" max="4" width="24.25" style="1" customWidth="1"/>
    <col min="5" max="5" width="25.875" style="1" customWidth="1"/>
    <col min="6" max="6" width="69.125" style="1" customWidth="1"/>
    <col min="7" max="8" width="25.75" style="1" customWidth="1"/>
    <col min="9" max="9" width="41.25" style="1" customWidth="1"/>
    <col min="10" max="10" width="41.5" style="1" customWidth="1"/>
    <col min="11" max="11" width="25.75" style="1" customWidth="1"/>
    <col min="12" max="12" width="6.75" style="1" customWidth="1"/>
    <col min="13" max="13" width="6.875" style="1" customWidth="1"/>
    <col min="14" max="14" width="14.125" style="1" customWidth="1"/>
    <col min="15" max="15" width="6.875" style="1" customWidth="1"/>
    <col min="16" max="17" width="7.125" style="1" customWidth="1"/>
    <col min="18" max="18" width="17.25" style="1" customWidth="1"/>
    <col min="19" max="19" width="8.75" style="1" customWidth="1"/>
    <col min="20" max="20" width="8.125" style="1" customWidth="1"/>
    <col min="21" max="21" width="18.125" style="1" customWidth="1"/>
    <col min="22" max="22" width="17.125" style="1" customWidth="1"/>
    <col min="23" max="23" width="25" style="1" customWidth="1"/>
    <col min="24" max="24" width="20.5" style="1" customWidth="1"/>
    <col min="25" max="26" width="19.125" style="1" customWidth="1"/>
    <col min="27" max="27" width="22" style="1" customWidth="1"/>
    <col min="28" max="28" width="40.25" style="1" customWidth="1"/>
    <col min="29" max="16384" width="11" style="1"/>
  </cols>
  <sheetData>
    <row r="1" spans="1:28" ht="39" customHeight="1" x14ac:dyDescent="0.2">
      <c r="A1" s="159"/>
      <c r="B1" s="160"/>
      <c r="C1" s="107" t="s">
        <v>158</v>
      </c>
      <c r="D1" s="108"/>
      <c r="E1" s="108"/>
      <c r="F1" s="108"/>
      <c r="G1" s="108"/>
      <c r="H1" s="108"/>
      <c r="I1" s="108"/>
      <c r="J1" s="108"/>
      <c r="K1" s="108"/>
      <c r="L1" s="108"/>
      <c r="M1" s="108"/>
      <c r="N1" s="108"/>
      <c r="O1" s="108"/>
      <c r="P1" s="108"/>
      <c r="Q1" s="108"/>
      <c r="R1" s="108"/>
      <c r="S1" s="108"/>
      <c r="T1" s="108"/>
      <c r="U1" s="108"/>
      <c r="V1" s="108"/>
      <c r="W1" s="108"/>
      <c r="X1" s="108"/>
      <c r="Y1" s="108"/>
      <c r="Z1" s="108"/>
      <c r="AA1" s="109"/>
      <c r="AB1" s="142" t="s">
        <v>660</v>
      </c>
    </row>
    <row r="2" spans="1:28" ht="39" customHeight="1" x14ac:dyDescent="0.2">
      <c r="A2" s="161"/>
      <c r="B2" s="162"/>
      <c r="C2" s="110"/>
      <c r="D2" s="111"/>
      <c r="E2" s="111"/>
      <c r="F2" s="111"/>
      <c r="G2" s="111"/>
      <c r="H2" s="111"/>
      <c r="I2" s="111"/>
      <c r="J2" s="111"/>
      <c r="K2" s="111"/>
      <c r="L2" s="111"/>
      <c r="M2" s="111"/>
      <c r="N2" s="111"/>
      <c r="O2" s="111"/>
      <c r="P2" s="111"/>
      <c r="Q2" s="111"/>
      <c r="R2" s="111"/>
      <c r="S2" s="111"/>
      <c r="T2" s="111"/>
      <c r="U2" s="111"/>
      <c r="V2" s="111"/>
      <c r="W2" s="111"/>
      <c r="X2" s="111"/>
      <c r="Y2" s="111"/>
      <c r="Z2" s="111"/>
      <c r="AA2" s="112"/>
      <c r="AB2" s="143"/>
    </row>
    <row r="3" spans="1:28" ht="39" customHeight="1" thickBot="1" x14ac:dyDescent="0.25">
      <c r="A3" s="163"/>
      <c r="B3" s="164"/>
      <c r="C3" s="113"/>
      <c r="D3" s="114"/>
      <c r="E3" s="114"/>
      <c r="F3" s="114"/>
      <c r="G3" s="114"/>
      <c r="H3" s="114"/>
      <c r="I3" s="114"/>
      <c r="J3" s="114"/>
      <c r="K3" s="114"/>
      <c r="L3" s="114"/>
      <c r="M3" s="114"/>
      <c r="N3" s="114"/>
      <c r="O3" s="114"/>
      <c r="P3" s="114"/>
      <c r="Q3" s="114"/>
      <c r="R3" s="114"/>
      <c r="S3" s="114"/>
      <c r="T3" s="114"/>
      <c r="U3" s="114"/>
      <c r="V3" s="114"/>
      <c r="W3" s="114"/>
      <c r="X3" s="114"/>
      <c r="Y3" s="114"/>
      <c r="Z3" s="114"/>
      <c r="AA3" s="115"/>
      <c r="AB3" s="144"/>
    </row>
    <row r="4" spans="1:28" ht="54.6" customHeight="1" thickBot="1" x14ac:dyDescent="0.25">
      <c r="A4" s="165" t="s">
        <v>84</v>
      </c>
      <c r="B4" s="136" t="s">
        <v>487</v>
      </c>
      <c r="C4" s="137"/>
      <c r="D4" s="40" t="s">
        <v>369</v>
      </c>
      <c r="E4" s="41">
        <v>45458</v>
      </c>
      <c r="F4" s="14"/>
      <c r="G4" s="15"/>
      <c r="H4" s="15"/>
      <c r="I4" s="14"/>
      <c r="J4" s="14"/>
      <c r="K4" s="15"/>
      <c r="L4" s="15"/>
      <c r="M4" s="15"/>
      <c r="N4" s="15"/>
      <c r="O4" s="15"/>
      <c r="P4" s="15"/>
      <c r="Q4" s="15"/>
      <c r="R4" s="15"/>
      <c r="S4" s="15"/>
      <c r="T4" s="15"/>
      <c r="U4" s="15"/>
      <c r="V4" s="15"/>
      <c r="W4" s="15"/>
      <c r="X4" s="16"/>
      <c r="Y4" s="16"/>
      <c r="Z4" s="16"/>
      <c r="AA4" s="16"/>
      <c r="AB4" s="17"/>
    </row>
    <row r="5" spans="1:28" ht="48.6" customHeight="1" x14ac:dyDescent="0.2">
      <c r="A5" s="166"/>
      <c r="B5" s="138"/>
      <c r="C5" s="139"/>
      <c r="D5" s="132" t="s">
        <v>370</v>
      </c>
      <c r="E5" s="134">
        <v>45823</v>
      </c>
      <c r="F5" s="12"/>
      <c r="I5" s="12"/>
      <c r="J5" s="12"/>
      <c r="K5" s="8"/>
      <c r="L5" s="8"/>
      <c r="M5" s="8"/>
      <c r="N5" s="8"/>
      <c r="O5" s="8"/>
      <c r="P5" s="8"/>
      <c r="Q5" s="8"/>
      <c r="R5" s="8"/>
      <c r="S5" s="8"/>
      <c r="T5" s="8"/>
      <c r="U5" s="8"/>
      <c r="V5" s="8"/>
      <c r="W5" s="8"/>
      <c r="AB5" s="18"/>
    </row>
    <row r="6" spans="1:28" ht="1.1499999999999999" customHeight="1" thickBot="1" x14ac:dyDescent="0.25">
      <c r="A6" s="167"/>
      <c r="B6" s="140"/>
      <c r="C6" s="141"/>
      <c r="D6" s="133"/>
      <c r="E6" s="135"/>
      <c r="F6" s="12"/>
      <c r="G6" s="8"/>
      <c r="H6" s="8"/>
      <c r="I6" s="12"/>
      <c r="J6" s="12"/>
      <c r="K6" s="8"/>
      <c r="L6" s="8"/>
      <c r="M6" s="8"/>
      <c r="N6" s="8"/>
      <c r="O6" s="8"/>
      <c r="P6" s="8"/>
      <c r="Q6" s="8"/>
      <c r="R6" s="8"/>
      <c r="S6" s="8"/>
      <c r="T6" s="8"/>
      <c r="U6" s="8"/>
      <c r="V6" s="8"/>
      <c r="W6" s="8"/>
      <c r="AB6" s="18"/>
    </row>
    <row r="7" spans="1:28" ht="39" customHeight="1" x14ac:dyDescent="0.2">
      <c r="A7" s="156" t="s">
        <v>0</v>
      </c>
      <c r="B7" s="102"/>
      <c r="C7" s="102"/>
      <c r="D7" s="102"/>
      <c r="E7" s="102"/>
      <c r="F7" s="102"/>
      <c r="G7" s="103"/>
      <c r="H7" s="39"/>
      <c r="I7" s="101" t="s">
        <v>97</v>
      </c>
      <c r="J7" s="102"/>
      <c r="K7" s="103"/>
      <c r="L7" s="101" t="s">
        <v>1</v>
      </c>
      <c r="M7" s="102"/>
      <c r="N7" s="102"/>
      <c r="O7" s="102"/>
      <c r="P7" s="102"/>
      <c r="Q7" s="102"/>
      <c r="R7" s="102"/>
      <c r="S7" s="102"/>
      <c r="T7" s="102"/>
      <c r="U7" s="102"/>
      <c r="V7" s="102"/>
      <c r="W7" s="103"/>
      <c r="X7" s="152" t="s">
        <v>85</v>
      </c>
      <c r="Y7" s="152"/>
      <c r="Z7" s="152"/>
      <c r="AA7" s="152"/>
      <c r="AB7" s="153"/>
    </row>
    <row r="8" spans="1:28" ht="39" customHeight="1" x14ac:dyDescent="0.2">
      <c r="A8" s="145" t="s">
        <v>354</v>
      </c>
      <c r="B8" s="146"/>
      <c r="C8" s="147" t="s">
        <v>2</v>
      </c>
      <c r="D8" s="148"/>
      <c r="E8" s="148"/>
      <c r="F8" s="146"/>
      <c r="G8" s="26" t="s">
        <v>104</v>
      </c>
      <c r="H8" s="25"/>
      <c r="I8" s="157" t="s">
        <v>100</v>
      </c>
      <c r="J8" s="158"/>
      <c r="K8" s="27" t="s">
        <v>98</v>
      </c>
      <c r="L8" s="149" t="s">
        <v>4</v>
      </c>
      <c r="M8" s="149"/>
      <c r="N8" s="149"/>
      <c r="O8" s="150" t="s">
        <v>3</v>
      </c>
      <c r="P8" s="150"/>
      <c r="Q8" s="150"/>
      <c r="R8" s="150"/>
      <c r="S8" s="104" t="s">
        <v>5</v>
      </c>
      <c r="T8" s="104"/>
      <c r="U8" s="104"/>
      <c r="V8" s="151" t="s">
        <v>6</v>
      </c>
      <c r="W8" s="151"/>
      <c r="X8" s="105" t="s">
        <v>245</v>
      </c>
      <c r="Y8" s="105" t="s">
        <v>246</v>
      </c>
      <c r="Z8" s="105" t="s">
        <v>247</v>
      </c>
      <c r="AA8" s="105" t="s">
        <v>248</v>
      </c>
      <c r="AB8" s="154" t="s">
        <v>86</v>
      </c>
    </row>
    <row r="9" spans="1:28" ht="98.45" customHeight="1" x14ac:dyDescent="0.2">
      <c r="A9" s="28" t="s">
        <v>316</v>
      </c>
      <c r="B9" s="29" t="s">
        <v>7</v>
      </c>
      <c r="C9" s="30" t="s">
        <v>8</v>
      </c>
      <c r="D9" s="26" t="s">
        <v>486</v>
      </c>
      <c r="E9" s="29" t="s">
        <v>163</v>
      </c>
      <c r="F9" s="29" t="s">
        <v>164</v>
      </c>
      <c r="G9" s="29" t="s">
        <v>165</v>
      </c>
      <c r="H9" s="29" t="s">
        <v>275</v>
      </c>
      <c r="I9" s="31" t="s">
        <v>157</v>
      </c>
      <c r="J9" s="31" t="s">
        <v>101</v>
      </c>
      <c r="K9" s="32" t="s">
        <v>99</v>
      </c>
      <c r="L9" s="33" t="s">
        <v>9</v>
      </c>
      <c r="M9" s="33" t="s">
        <v>10</v>
      </c>
      <c r="N9" s="29" t="s">
        <v>11</v>
      </c>
      <c r="O9" s="34" t="s">
        <v>12</v>
      </c>
      <c r="P9" s="34" t="s">
        <v>13</v>
      </c>
      <c r="Q9" s="34" t="s">
        <v>14</v>
      </c>
      <c r="R9" s="35" t="s">
        <v>15</v>
      </c>
      <c r="S9" s="36" t="s">
        <v>16</v>
      </c>
      <c r="T9" s="36" t="s">
        <v>17</v>
      </c>
      <c r="U9" s="37" t="s">
        <v>18</v>
      </c>
      <c r="V9" s="38" t="s">
        <v>19</v>
      </c>
      <c r="W9" s="38" t="s">
        <v>20</v>
      </c>
      <c r="X9" s="106"/>
      <c r="Y9" s="106"/>
      <c r="Z9" s="106"/>
      <c r="AA9" s="106"/>
      <c r="AB9" s="155"/>
    </row>
    <row r="10" spans="1:28" ht="108.75" hidden="1" customHeight="1" x14ac:dyDescent="0.2">
      <c r="A10" s="121" t="s">
        <v>657</v>
      </c>
      <c r="B10" s="42" t="s">
        <v>161</v>
      </c>
      <c r="C10" s="43" t="s">
        <v>162</v>
      </c>
      <c r="D10" s="44" t="s">
        <v>438</v>
      </c>
      <c r="E10" s="43" t="s">
        <v>112</v>
      </c>
      <c r="F10" s="43" t="s">
        <v>488</v>
      </c>
      <c r="G10" s="43" t="s">
        <v>391</v>
      </c>
      <c r="H10" s="43" t="s">
        <v>276</v>
      </c>
      <c r="I10" s="46" t="s">
        <v>489</v>
      </c>
      <c r="J10" s="46" t="s">
        <v>111</v>
      </c>
      <c r="K10" s="46" t="s">
        <v>151</v>
      </c>
      <c r="L10" s="46">
        <v>10</v>
      </c>
      <c r="M10" s="46">
        <v>5</v>
      </c>
      <c r="N10" s="47">
        <f t="shared" ref="N10:N18" si="0">+L10*M10</f>
        <v>50</v>
      </c>
      <c r="O10" s="46">
        <v>10</v>
      </c>
      <c r="P10" s="46">
        <v>1</v>
      </c>
      <c r="Q10" s="46">
        <v>5</v>
      </c>
      <c r="R10" s="47">
        <f>+O10*3.5+P10*3.5+Q10*3</f>
        <v>53.5</v>
      </c>
      <c r="S10" s="46">
        <v>1</v>
      </c>
      <c r="T10" s="46">
        <v>5</v>
      </c>
      <c r="U10" s="47">
        <f>+S10*T10</f>
        <v>5</v>
      </c>
      <c r="V10" s="48">
        <f t="shared" ref="V10:V33" si="1">+N10*0.45+R10*0.45+U10*0.1</f>
        <v>47.075000000000003</v>
      </c>
      <c r="W10" s="43" t="str">
        <f t="shared" ref="W10:W33" si="2">IF(V10&lt;=39,"NO SIGNIFICATIVO", IF(V10&lt;=46,"BAJA SIGNIFICANCIA",IF(V10&lt;=70,"MEDIA SIGNIFICANCIA","ALTA SIGNIFICANCIA")))</f>
        <v>MEDIA SIGNIFICANCIA</v>
      </c>
      <c r="X10" s="46" t="s">
        <v>539</v>
      </c>
      <c r="Y10" s="46" t="s">
        <v>315</v>
      </c>
      <c r="Z10" s="46" t="s">
        <v>258</v>
      </c>
      <c r="AA10" s="46" t="s">
        <v>490</v>
      </c>
      <c r="AB10" s="49" t="s">
        <v>491</v>
      </c>
    </row>
    <row r="11" spans="1:28" ht="67.150000000000006" customHeight="1" x14ac:dyDescent="0.2">
      <c r="A11" s="122"/>
      <c r="B11" s="50" t="s">
        <v>161</v>
      </c>
      <c r="C11" s="51" t="s">
        <v>162</v>
      </c>
      <c r="D11" s="51" t="s">
        <v>438</v>
      </c>
      <c r="E11" s="51" t="s">
        <v>124</v>
      </c>
      <c r="F11" s="51" t="s">
        <v>492</v>
      </c>
      <c r="G11" s="51" t="s">
        <v>42</v>
      </c>
      <c r="H11" s="51" t="s">
        <v>276</v>
      </c>
      <c r="I11" s="53" t="s">
        <v>110</v>
      </c>
      <c r="J11" s="53" t="s">
        <v>111</v>
      </c>
      <c r="K11" s="53" t="s">
        <v>123</v>
      </c>
      <c r="L11" s="53">
        <v>10</v>
      </c>
      <c r="M11" s="53">
        <v>5</v>
      </c>
      <c r="N11" s="54">
        <f t="shared" si="0"/>
        <v>50</v>
      </c>
      <c r="O11" s="53">
        <v>10</v>
      </c>
      <c r="P11" s="53">
        <v>1</v>
      </c>
      <c r="Q11" s="53">
        <v>1</v>
      </c>
      <c r="R11" s="54">
        <f t="shared" ref="R11:R42" si="3">+O11*3.5+P11*3.5+Q11*3</f>
        <v>41.5</v>
      </c>
      <c r="S11" s="53">
        <v>1</v>
      </c>
      <c r="T11" s="53">
        <v>1</v>
      </c>
      <c r="U11" s="54">
        <f t="shared" ref="U11:U33" si="4">+S11*T11</f>
        <v>1</v>
      </c>
      <c r="V11" s="55">
        <f t="shared" si="1"/>
        <v>41.274999999999999</v>
      </c>
      <c r="W11" s="51" t="str">
        <f t="shared" si="2"/>
        <v>BAJA SIGNIFICANCIA</v>
      </c>
      <c r="X11" s="53"/>
      <c r="Y11" s="53" t="s">
        <v>452</v>
      </c>
      <c r="Z11" s="53"/>
      <c r="AA11" s="53"/>
      <c r="AB11" s="98" t="s">
        <v>491</v>
      </c>
    </row>
    <row r="12" spans="1:28" ht="75.75" customHeight="1" x14ac:dyDescent="0.2">
      <c r="A12" s="122"/>
      <c r="B12" s="50" t="s">
        <v>161</v>
      </c>
      <c r="C12" s="51" t="s">
        <v>162</v>
      </c>
      <c r="D12" s="44" t="s">
        <v>438</v>
      </c>
      <c r="E12" s="51" t="s">
        <v>22</v>
      </c>
      <c r="F12" s="51" t="s">
        <v>540</v>
      </c>
      <c r="G12" s="53" t="s">
        <v>41</v>
      </c>
      <c r="H12" s="51" t="s">
        <v>276</v>
      </c>
      <c r="I12" s="53" t="s">
        <v>106</v>
      </c>
      <c r="J12" s="53" t="s">
        <v>107</v>
      </c>
      <c r="K12" s="53" t="s">
        <v>23</v>
      </c>
      <c r="L12" s="53">
        <v>10</v>
      </c>
      <c r="M12" s="53">
        <v>5</v>
      </c>
      <c r="N12" s="54">
        <f t="shared" si="0"/>
        <v>50</v>
      </c>
      <c r="O12" s="53">
        <v>1</v>
      </c>
      <c r="P12" s="53">
        <v>5</v>
      </c>
      <c r="Q12" s="53">
        <v>10</v>
      </c>
      <c r="R12" s="54">
        <f t="shared" si="3"/>
        <v>51</v>
      </c>
      <c r="S12" s="53">
        <v>1</v>
      </c>
      <c r="T12" s="53">
        <v>5</v>
      </c>
      <c r="U12" s="54">
        <f t="shared" si="4"/>
        <v>5</v>
      </c>
      <c r="V12" s="55">
        <f t="shared" si="1"/>
        <v>45.95</v>
      </c>
      <c r="W12" s="51" t="str">
        <f t="shared" si="2"/>
        <v>BAJA SIGNIFICANCIA</v>
      </c>
      <c r="X12" s="53"/>
      <c r="Y12" s="53" t="s">
        <v>373</v>
      </c>
      <c r="Z12" s="53"/>
      <c r="AA12" s="53"/>
      <c r="AB12" s="56" t="s">
        <v>493</v>
      </c>
    </row>
    <row r="13" spans="1:28" ht="64.5" hidden="1" customHeight="1" x14ac:dyDescent="0.2">
      <c r="A13" s="122"/>
      <c r="B13" s="50" t="s">
        <v>161</v>
      </c>
      <c r="C13" s="53" t="s">
        <v>162</v>
      </c>
      <c r="D13" s="51" t="s">
        <v>438</v>
      </c>
      <c r="E13" s="51" t="s">
        <v>75</v>
      </c>
      <c r="F13" s="51" t="s">
        <v>541</v>
      </c>
      <c r="G13" s="53" t="s">
        <v>94</v>
      </c>
      <c r="H13" s="53" t="s">
        <v>276</v>
      </c>
      <c r="I13" s="53" t="s">
        <v>150</v>
      </c>
      <c r="J13" s="53" t="s">
        <v>111</v>
      </c>
      <c r="K13" s="53" t="s">
        <v>151</v>
      </c>
      <c r="L13" s="53">
        <v>1</v>
      </c>
      <c r="M13" s="53">
        <v>1</v>
      </c>
      <c r="N13" s="54">
        <f t="shared" si="0"/>
        <v>1</v>
      </c>
      <c r="O13" s="53">
        <v>10</v>
      </c>
      <c r="P13" s="53">
        <v>5</v>
      </c>
      <c r="Q13" s="53">
        <v>5</v>
      </c>
      <c r="R13" s="54">
        <f t="shared" si="3"/>
        <v>67.5</v>
      </c>
      <c r="S13" s="53">
        <v>1</v>
      </c>
      <c r="T13" s="53">
        <v>5</v>
      </c>
      <c r="U13" s="54">
        <f t="shared" si="4"/>
        <v>5</v>
      </c>
      <c r="V13" s="55">
        <f t="shared" si="1"/>
        <v>31.324999999999999</v>
      </c>
      <c r="W13" s="53" t="str">
        <f t="shared" si="2"/>
        <v>NO SIGNIFICATIVO</v>
      </c>
      <c r="X13" s="53"/>
      <c r="Y13" s="53"/>
      <c r="Z13" s="53"/>
      <c r="AA13" s="53"/>
      <c r="AB13" s="57" t="s">
        <v>27</v>
      </c>
    </row>
    <row r="14" spans="1:28" ht="77.25" hidden="1" customHeight="1" x14ac:dyDescent="0.2">
      <c r="A14" s="122"/>
      <c r="B14" s="50" t="s">
        <v>161</v>
      </c>
      <c r="C14" s="51" t="s">
        <v>162</v>
      </c>
      <c r="D14" s="44" t="s">
        <v>438</v>
      </c>
      <c r="E14" s="51" t="s">
        <v>368</v>
      </c>
      <c r="F14" s="51" t="s">
        <v>166</v>
      </c>
      <c r="G14" s="53" t="s">
        <v>26</v>
      </c>
      <c r="H14" s="53" t="s">
        <v>209</v>
      </c>
      <c r="I14" s="53" t="s">
        <v>108</v>
      </c>
      <c r="J14" s="53" t="s">
        <v>111</v>
      </c>
      <c r="K14" s="53" t="s">
        <v>109</v>
      </c>
      <c r="L14" s="53">
        <v>10</v>
      </c>
      <c r="M14" s="53">
        <v>5</v>
      </c>
      <c r="N14" s="54">
        <f t="shared" si="0"/>
        <v>50</v>
      </c>
      <c r="O14" s="53">
        <v>10</v>
      </c>
      <c r="P14" s="53">
        <v>5</v>
      </c>
      <c r="Q14" s="53">
        <v>10</v>
      </c>
      <c r="R14" s="54">
        <f t="shared" si="3"/>
        <v>82.5</v>
      </c>
      <c r="S14" s="53">
        <v>10</v>
      </c>
      <c r="T14" s="53">
        <v>1</v>
      </c>
      <c r="U14" s="54">
        <f t="shared" si="4"/>
        <v>10</v>
      </c>
      <c r="V14" s="55">
        <f t="shared" si="1"/>
        <v>60.625</v>
      </c>
      <c r="W14" s="51" t="str">
        <f t="shared" si="2"/>
        <v>MEDIA SIGNIFICANCIA</v>
      </c>
      <c r="X14" s="53"/>
      <c r="Y14" s="53" t="s">
        <v>494</v>
      </c>
      <c r="Z14" s="53"/>
      <c r="AA14" s="53"/>
      <c r="AB14" s="56"/>
    </row>
    <row r="15" spans="1:28" ht="66" customHeight="1" x14ac:dyDescent="0.2">
      <c r="A15" s="122"/>
      <c r="B15" s="50" t="s">
        <v>161</v>
      </c>
      <c r="C15" s="51" t="s">
        <v>162</v>
      </c>
      <c r="D15" s="44" t="s">
        <v>438</v>
      </c>
      <c r="E15" s="51" t="s">
        <v>31</v>
      </c>
      <c r="F15" s="51" t="s">
        <v>323</v>
      </c>
      <c r="G15" s="53" t="s">
        <v>103</v>
      </c>
      <c r="H15" s="51" t="s">
        <v>276</v>
      </c>
      <c r="I15" s="53" t="s">
        <v>108</v>
      </c>
      <c r="J15" s="53" t="s">
        <v>111</v>
      </c>
      <c r="K15" s="51" t="s">
        <v>233</v>
      </c>
      <c r="L15" s="53">
        <v>10</v>
      </c>
      <c r="M15" s="53">
        <v>5</v>
      </c>
      <c r="N15" s="54">
        <f t="shared" si="0"/>
        <v>50</v>
      </c>
      <c r="O15" s="53">
        <v>10</v>
      </c>
      <c r="P15" s="53">
        <v>1</v>
      </c>
      <c r="Q15" s="53">
        <v>1</v>
      </c>
      <c r="R15" s="54">
        <f t="shared" si="3"/>
        <v>41.5</v>
      </c>
      <c r="S15" s="53">
        <v>1</v>
      </c>
      <c r="T15" s="53">
        <v>1</v>
      </c>
      <c r="U15" s="54">
        <f>+S15*T15</f>
        <v>1</v>
      </c>
      <c r="V15" s="55">
        <f t="shared" si="1"/>
        <v>41.274999999999999</v>
      </c>
      <c r="W15" s="51" t="str">
        <f t="shared" si="2"/>
        <v>BAJA SIGNIFICANCIA</v>
      </c>
      <c r="X15" s="53"/>
      <c r="Y15" s="53" t="s">
        <v>494</v>
      </c>
      <c r="Z15" s="53"/>
      <c r="AA15" s="53"/>
      <c r="AB15" s="56" t="s">
        <v>495</v>
      </c>
    </row>
    <row r="16" spans="1:28" ht="64.5" hidden="1" customHeight="1" x14ac:dyDescent="0.2">
      <c r="A16" s="122"/>
      <c r="B16" s="50" t="s">
        <v>161</v>
      </c>
      <c r="C16" s="51" t="s">
        <v>167</v>
      </c>
      <c r="D16" s="44" t="s">
        <v>438</v>
      </c>
      <c r="E16" s="51" t="s">
        <v>324</v>
      </c>
      <c r="F16" s="51" t="s">
        <v>322</v>
      </c>
      <c r="G16" s="53" t="s">
        <v>31</v>
      </c>
      <c r="H16" s="53" t="s">
        <v>209</v>
      </c>
      <c r="I16" s="53" t="s">
        <v>108</v>
      </c>
      <c r="J16" s="53" t="s">
        <v>111</v>
      </c>
      <c r="K16" s="53" t="s">
        <v>30</v>
      </c>
      <c r="L16" s="53">
        <v>1</v>
      </c>
      <c r="M16" s="53">
        <v>1</v>
      </c>
      <c r="N16" s="54">
        <f t="shared" si="0"/>
        <v>1</v>
      </c>
      <c r="O16" s="53">
        <v>1</v>
      </c>
      <c r="P16" s="53">
        <v>5</v>
      </c>
      <c r="Q16" s="53">
        <v>1</v>
      </c>
      <c r="R16" s="54">
        <f t="shared" si="3"/>
        <v>24</v>
      </c>
      <c r="S16" s="53">
        <v>1</v>
      </c>
      <c r="T16" s="53">
        <v>1</v>
      </c>
      <c r="U16" s="54">
        <f t="shared" si="4"/>
        <v>1</v>
      </c>
      <c r="V16" s="55">
        <f t="shared" si="1"/>
        <v>11.35</v>
      </c>
      <c r="W16" s="51" t="str">
        <f t="shared" si="2"/>
        <v>NO SIGNIFICATIVO</v>
      </c>
      <c r="X16" s="53"/>
      <c r="Y16" s="53"/>
      <c r="Z16" s="53"/>
      <c r="AA16" s="53"/>
      <c r="AB16" s="56" t="s">
        <v>542</v>
      </c>
    </row>
    <row r="17" spans="1:28" ht="72" hidden="1" customHeight="1" x14ac:dyDescent="0.2">
      <c r="A17" s="122"/>
      <c r="B17" s="50" t="s">
        <v>161</v>
      </c>
      <c r="C17" s="53" t="s">
        <v>168</v>
      </c>
      <c r="D17" s="44" t="s">
        <v>438</v>
      </c>
      <c r="E17" s="51" t="s">
        <v>229</v>
      </c>
      <c r="F17" s="51" t="s">
        <v>179</v>
      </c>
      <c r="G17" s="53" t="s">
        <v>178</v>
      </c>
      <c r="H17" s="53" t="s">
        <v>180</v>
      </c>
      <c r="I17" s="53" t="s">
        <v>392</v>
      </c>
      <c r="J17" s="51" t="s">
        <v>126</v>
      </c>
      <c r="K17" s="53" t="s">
        <v>129</v>
      </c>
      <c r="L17" s="53">
        <v>10</v>
      </c>
      <c r="M17" s="53">
        <v>5</v>
      </c>
      <c r="N17" s="54">
        <f t="shared" si="0"/>
        <v>50</v>
      </c>
      <c r="O17" s="53">
        <v>10</v>
      </c>
      <c r="P17" s="53">
        <v>5</v>
      </c>
      <c r="Q17" s="53">
        <v>5</v>
      </c>
      <c r="R17" s="54">
        <f t="shared" si="3"/>
        <v>67.5</v>
      </c>
      <c r="S17" s="53">
        <v>10</v>
      </c>
      <c r="T17" s="53">
        <v>1</v>
      </c>
      <c r="U17" s="54">
        <f t="shared" si="4"/>
        <v>10</v>
      </c>
      <c r="V17" s="55">
        <f t="shared" si="1"/>
        <v>53.875</v>
      </c>
      <c r="W17" s="51" t="str">
        <f t="shared" si="2"/>
        <v>MEDIA SIGNIFICANCIA</v>
      </c>
      <c r="X17" s="53" t="s">
        <v>257</v>
      </c>
      <c r="Y17" s="53" t="s">
        <v>451</v>
      </c>
      <c r="Z17" s="53"/>
      <c r="AA17" s="53"/>
      <c r="AB17" s="57" t="s">
        <v>543</v>
      </c>
    </row>
    <row r="18" spans="1:28" ht="78" customHeight="1" x14ac:dyDescent="0.2">
      <c r="A18" s="122"/>
      <c r="B18" s="50" t="s">
        <v>161</v>
      </c>
      <c r="C18" s="51" t="s">
        <v>162</v>
      </c>
      <c r="D18" s="44" t="s">
        <v>438</v>
      </c>
      <c r="E18" s="51" t="s">
        <v>371</v>
      </c>
      <c r="F18" s="51" t="s">
        <v>29</v>
      </c>
      <c r="G18" s="53" t="s">
        <v>178</v>
      </c>
      <c r="H18" s="53" t="s">
        <v>180</v>
      </c>
      <c r="I18" s="53" t="s">
        <v>160</v>
      </c>
      <c r="J18" s="51" t="s">
        <v>126</v>
      </c>
      <c r="K18" s="53" t="s">
        <v>129</v>
      </c>
      <c r="L18" s="53">
        <v>10</v>
      </c>
      <c r="M18" s="53">
        <v>5</v>
      </c>
      <c r="N18" s="54">
        <f t="shared" si="0"/>
        <v>50</v>
      </c>
      <c r="O18" s="53">
        <v>10</v>
      </c>
      <c r="P18" s="53">
        <v>1</v>
      </c>
      <c r="Q18" s="53">
        <v>1</v>
      </c>
      <c r="R18" s="54">
        <f t="shared" si="3"/>
        <v>41.5</v>
      </c>
      <c r="S18" s="53">
        <v>1</v>
      </c>
      <c r="T18" s="53">
        <v>1</v>
      </c>
      <c r="U18" s="54">
        <f t="shared" si="4"/>
        <v>1</v>
      </c>
      <c r="V18" s="55">
        <f t="shared" si="1"/>
        <v>41.274999999999999</v>
      </c>
      <c r="W18" s="51" t="str">
        <f t="shared" si="2"/>
        <v>BAJA SIGNIFICANCIA</v>
      </c>
      <c r="X18" s="53"/>
      <c r="Y18" s="53" t="s">
        <v>255</v>
      </c>
      <c r="Z18" s="53"/>
      <c r="AA18" s="53"/>
      <c r="AB18" s="56" t="s">
        <v>544</v>
      </c>
    </row>
    <row r="19" spans="1:28" s="8" customFormat="1" ht="39" hidden="1" customHeight="1" x14ac:dyDescent="0.2">
      <c r="A19" s="122"/>
      <c r="B19" s="50" t="s">
        <v>174</v>
      </c>
      <c r="C19" s="51" t="s">
        <v>162</v>
      </c>
      <c r="D19" s="51" t="s">
        <v>367</v>
      </c>
      <c r="E19" s="51" t="s">
        <v>22</v>
      </c>
      <c r="F19" s="51" t="s">
        <v>116</v>
      </c>
      <c r="G19" s="53" t="s">
        <v>176</v>
      </c>
      <c r="H19" s="53" t="s">
        <v>171</v>
      </c>
      <c r="I19" s="51" t="s">
        <v>496</v>
      </c>
      <c r="J19" s="51" t="s">
        <v>111</v>
      </c>
      <c r="K19" s="51" t="s">
        <v>21</v>
      </c>
      <c r="L19" s="51">
        <v>10</v>
      </c>
      <c r="M19" s="51">
        <v>5</v>
      </c>
      <c r="N19" s="58">
        <v>50</v>
      </c>
      <c r="O19" s="51">
        <v>5</v>
      </c>
      <c r="P19" s="51">
        <v>1</v>
      </c>
      <c r="Q19" s="51">
        <v>1</v>
      </c>
      <c r="R19" s="58">
        <f t="shared" si="3"/>
        <v>24</v>
      </c>
      <c r="S19" s="51">
        <v>1</v>
      </c>
      <c r="T19" s="51">
        <v>1</v>
      </c>
      <c r="U19" s="58">
        <f t="shared" si="4"/>
        <v>1</v>
      </c>
      <c r="V19" s="59">
        <f t="shared" si="1"/>
        <v>33.4</v>
      </c>
      <c r="W19" s="51" t="str">
        <f t="shared" si="2"/>
        <v>NO SIGNIFICATIVO</v>
      </c>
      <c r="X19" s="51"/>
      <c r="Y19" s="51"/>
      <c r="Z19" s="51"/>
      <c r="AA19" s="51"/>
      <c r="AB19" s="56" t="s">
        <v>497</v>
      </c>
    </row>
    <row r="20" spans="1:28" s="8" customFormat="1" ht="71.25" customHeight="1" thickBot="1" x14ac:dyDescent="0.25">
      <c r="A20" s="122"/>
      <c r="B20" s="50" t="s">
        <v>174</v>
      </c>
      <c r="C20" s="51" t="s">
        <v>162</v>
      </c>
      <c r="D20" s="51" t="s">
        <v>367</v>
      </c>
      <c r="E20" s="51" t="s">
        <v>124</v>
      </c>
      <c r="F20" s="51" t="s">
        <v>262</v>
      </c>
      <c r="G20" s="53" t="s">
        <v>176</v>
      </c>
      <c r="H20" s="53" t="s">
        <v>171</v>
      </c>
      <c r="I20" s="53" t="s">
        <v>110</v>
      </c>
      <c r="J20" s="53" t="s">
        <v>111</v>
      </c>
      <c r="K20" s="53" t="s">
        <v>123</v>
      </c>
      <c r="L20" s="53">
        <v>10</v>
      </c>
      <c r="M20" s="53">
        <v>5</v>
      </c>
      <c r="N20" s="54">
        <f t="shared" ref="N20:N42" si="5">+L20*M20</f>
        <v>50</v>
      </c>
      <c r="O20" s="53">
        <v>5</v>
      </c>
      <c r="P20" s="53">
        <v>5</v>
      </c>
      <c r="Q20" s="53">
        <v>1</v>
      </c>
      <c r="R20" s="54">
        <f t="shared" si="3"/>
        <v>38</v>
      </c>
      <c r="S20" s="53">
        <v>1</v>
      </c>
      <c r="T20" s="53">
        <v>1</v>
      </c>
      <c r="U20" s="54">
        <f t="shared" si="4"/>
        <v>1</v>
      </c>
      <c r="V20" s="55">
        <f t="shared" si="1"/>
        <v>39.700000000000003</v>
      </c>
      <c r="W20" s="51" t="str">
        <f t="shared" si="2"/>
        <v>BAJA SIGNIFICANCIA</v>
      </c>
      <c r="X20" s="53"/>
      <c r="Y20" s="53" t="s">
        <v>452</v>
      </c>
      <c r="Z20" s="53"/>
      <c r="AA20" s="53"/>
      <c r="AB20" s="56" t="s">
        <v>545</v>
      </c>
    </row>
    <row r="21" spans="1:28" ht="111" customHeight="1" x14ac:dyDescent="0.2">
      <c r="A21" s="122"/>
      <c r="B21" s="50" t="s">
        <v>174</v>
      </c>
      <c r="C21" s="51" t="s">
        <v>162</v>
      </c>
      <c r="D21" s="51" t="s">
        <v>367</v>
      </c>
      <c r="E21" s="51" t="s">
        <v>112</v>
      </c>
      <c r="F21" s="51" t="s">
        <v>263</v>
      </c>
      <c r="G21" s="53" t="s">
        <v>176</v>
      </c>
      <c r="H21" s="53" t="s">
        <v>171</v>
      </c>
      <c r="I21" s="53" t="s">
        <v>115</v>
      </c>
      <c r="J21" s="51" t="s">
        <v>111</v>
      </c>
      <c r="K21" s="53" t="s">
        <v>151</v>
      </c>
      <c r="L21" s="53">
        <v>10</v>
      </c>
      <c r="M21" s="53">
        <v>5</v>
      </c>
      <c r="N21" s="54">
        <f t="shared" si="5"/>
        <v>50</v>
      </c>
      <c r="O21" s="53">
        <v>5</v>
      </c>
      <c r="P21" s="53">
        <v>5</v>
      </c>
      <c r="Q21" s="53">
        <v>5</v>
      </c>
      <c r="R21" s="54">
        <f t="shared" si="3"/>
        <v>50</v>
      </c>
      <c r="S21" s="53">
        <v>1</v>
      </c>
      <c r="T21" s="53">
        <v>1</v>
      </c>
      <c r="U21" s="54">
        <f t="shared" si="4"/>
        <v>1</v>
      </c>
      <c r="V21" s="55">
        <f t="shared" si="1"/>
        <v>45.1</v>
      </c>
      <c r="W21" s="51" t="str">
        <f t="shared" si="2"/>
        <v>BAJA SIGNIFICANCIA</v>
      </c>
      <c r="X21" s="53" t="s">
        <v>355</v>
      </c>
      <c r="Y21" s="53" t="s">
        <v>315</v>
      </c>
      <c r="Z21" s="53" t="s">
        <v>258</v>
      </c>
      <c r="AA21" s="46" t="s">
        <v>490</v>
      </c>
      <c r="AB21" s="49" t="s">
        <v>491</v>
      </c>
    </row>
    <row r="22" spans="1:28" ht="55.15" customHeight="1" x14ac:dyDescent="0.2">
      <c r="A22" s="122"/>
      <c r="B22" s="50" t="s">
        <v>174</v>
      </c>
      <c r="C22" s="51" t="s">
        <v>162</v>
      </c>
      <c r="D22" s="51" t="s">
        <v>367</v>
      </c>
      <c r="E22" s="51" t="s">
        <v>31</v>
      </c>
      <c r="F22" s="51" t="s">
        <v>325</v>
      </c>
      <c r="G22" s="51" t="s">
        <v>114</v>
      </c>
      <c r="H22" s="51" t="s">
        <v>209</v>
      </c>
      <c r="I22" s="51" t="s">
        <v>108</v>
      </c>
      <c r="J22" s="51" t="s">
        <v>111</v>
      </c>
      <c r="K22" s="51" t="s">
        <v>233</v>
      </c>
      <c r="L22" s="53">
        <v>10</v>
      </c>
      <c r="M22" s="53">
        <v>5</v>
      </c>
      <c r="N22" s="54">
        <f t="shared" si="5"/>
        <v>50</v>
      </c>
      <c r="O22" s="53">
        <v>10</v>
      </c>
      <c r="P22" s="53">
        <v>1</v>
      </c>
      <c r="Q22" s="53">
        <v>1</v>
      </c>
      <c r="R22" s="54">
        <f t="shared" si="3"/>
        <v>41.5</v>
      </c>
      <c r="S22" s="53">
        <v>1</v>
      </c>
      <c r="T22" s="53">
        <v>1</v>
      </c>
      <c r="U22" s="54">
        <f t="shared" si="4"/>
        <v>1</v>
      </c>
      <c r="V22" s="55">
        <f t="shared" si="1"/>
        <v>41.274999999999999</v>
      </c>
      <c r="W22" s="51" t="str">
        <f t="shared" si="2"/>
        <v>BAJA SIGNIFICANCIA</v>
      </c>
      <c r="X22" s="53"/>
      <c r="Y22" s="53" t="s">
        <v>494</v>
      </c>
      <c r="Z22" s="53"/>
      <c r="AA22" s="53"/>
      <c r="AB22" s="56" t="s">
        <v>495</v>
      </c>
    </row>
    <row r="23" spans="1:28" ht="39" hidden="1" customHeight="1" x14ac:dyDescent="0.2">
      <c r="A23" s="122"/>
      <c r="B23" s="50" t="s">
        <v>174</v>
      </c>
      <c r="C23" s="51" t="s">
        <v>162</v>
      </c>
      <c r="D23" s="51" t="s">
        <v>367</v>
      </c>
      <c r="E23" s="51" t="s">
        <v>24</v>
      </c>
      <c r="F23" s="51" t="s">
        <v>323</v>
      </c>
      <c r="G23" s="51" t="s">
        <v>26</v>
      </c>
      <c r="H23" s="51" t="s">
        <v>209</v>
      </c>
      <c r="I23" s="51" t="s">
        <v>108</v>
      </c>
      <c r="J23" s="53" t="s">
        <v>296</v>
      </c>
      <c r="K23" s="51" t="s">
        <v>326</v>
      </c>
      <c r="L23" s="53">
        <v>5</v>
      </c>
      <c r="M23" s="53">
        <v>5</v>
      </c>
      <c r="N23" s="54">
        <f t="shared" si="5"/>
        <v>25</v>
      </c>
      <c r="O23" s="53">
        <v>10</v>
      </c>
      <c r="P23" s="53">
        <v>1</v>
      </c>
      <c r="Q23" s="53">
        <v>1</v>
      </c>
      <c r="R23" s="54">
        <f t="shared" si="3"/>
        <v>41.5</v>
      </c>
      <c r="S23" s="53">
        <v>1</v>
      </c>
      <c r="T23" s="53">
        <v>1</v>
      </c>
      <c r="U23" s="54">
        <f t="shared" si="4"/>
        <v>1</v>
      </c>
      <c r="V23" s="55">
        <f t="shared" si="1"/>
        <v>30.025000000000002</v>
      </c>
      <c r="W23" s="51" t="str">
        <f t="shared" si="2"/>
        <v>NO SIGNIFICATIVO</v>
      </c>
      <c r="X23" s="53"/>
      <c r="Y23" s="53"/>
      <c r="Z23" s="53"/>
      <c r="AA23" s="53"/>
      <c r="AB23" s="56" t="s">
        <v>498</v>
      </c>
    </row>
    <row r="24" spans="1:28" s="8" customFormat="1" ht="178.9" hidden="1" customHeight="1" x14ac:dyDescent="0.2">
      <c r="A24" s="122"/>
      <c r="B24" s="50" t="s">
        <v>174</v>
      </c>
      <c r="C24" s="53" t="s">
        <v>168</v>
      </c>
      <c r="D24" s="51" t="s">
        <v>367</v>
      </c>
      <c r="E24" s="51" t="s">
        <v>328</v>
      </c>
      <c r="F24" s="51" t="s">
        <v>33</v>
      </c>
      <c r="G24" s="51" t="s">
        <v>34</v>
      </c>
      <c r="H24" s="51" t="s">
        <v>276</v>
      </c>
      <c r="I24" s="51" t="s">
        <v>117</v>
      </c>
      <c r="J24" s="51" t="s">
        <v>183</v>
      </c>
      <c r="K24" s="53" t="s">
        <v>130</v>
      </c>
      <c r="L24" s="51">
        <v>10</v>
      </c>
      <c r="M24" s="51">
        <v>5</v>
      </c>
      <c r="N24" s="58">
        <f t="shared" si="5"/>
        <v>50</v>
      </c>
      <c r="O24" s="51">
        <v>1</v>
      </c>
      <c r="P24" s="51">
        <v>1</v>
      </c>
      <c r="Q24" s="51">
        <v>1</v>
      </c>
      <c r="R24" s="58">
        <f t="shared" si="3"/>
        <v>10</v>
      </c>
      <c r="S24" s="51">
        <v>1</v>
      </c>
      <c r="T24" s="51">
        <v>1</v>
      </c>
      <c r="U24" s="58">
        <f t="shared" si="4"/>
        <v>1</v>
      </c>
      <c r="V24" s="59">
        <f t="shared" si="1"/>
        <v>27.1</v>
      </c>
      <c r="W24" s="51" t="str">
        <f t="shared" si="2"/>
        <v>NO SIGNIFICATIVO</v>
      </c>
      <c r="X24" s="51" t="s">
        <v>453</v>
      </c>
      <c r="Y24" s="53"/>
      <c r="Z24" s="53" t="s">
        <v>546</v>
      </c>
      <c r="AA24" s="53"/>
      <c r="AB24" s="57" t="s">
        <v>547</v>
      </c>
    </row>
    <row r="25" spans="1:28" ht="87" hidden="1" customHeight="1" x14ac:dyDescent="0.2">
      <c r="A25" s="122"/>
      <c r="B25" s="50" t="s">
        <v>36</v>
      </c>
      <c r="C25" s="51" t="s">
        <v>162</v>
      </c>
      <c r="D25" s="51" t="s">
        <v>87</v>
      </c>
      <c r="E25" s="51" t="s">
        <v>37</v>
      </c>
      <c r="F25" s="51" t="s">
        <v>25</v>
      </c>
      <c r="G25" s="53" t="s">
        <v>103</v>
      </c>
      <c r="H25" s="53" t="s">
        <v>209</v>
      </c>
      <c r="I25" s="53" t="s">
        <v>108</v>
      </c>
      <c r="J25" s="53" t="s">
        <v>111</v>
      </c>
      <c r="K25" s="51" t="s">
        <v>233</v>
      </c>
      <c r="L25" s="53">
        <v>10</v>
      </c>
      <c r="M25" s="53">
        <v>5</v>
      </c>
      <c r="N25" s="54">
        <f t="shared" si="5"/>
        <v>50</v>
      </c>
      <c r="O25" s="53">
        <v>5</v>
      </c>
      <c r="P25" s="53">
        <v>1</v>
      </c>
      <c r="Q25" s="53">
        <v>1</v>
      </c>
      <c r="R25" s="54">
        <f t="shared" si="3"/>
        <v>24</v>
      </c>
      <c r="S25" s="53">
        <v>1</v>
      </c>
      <c r="T25" s="53">
        <v>1</v>
      </c>
      <c r="U25" s="54">
        <f t="shared" si="4"/>
        <v>1</v>
      </c>
      <c r="V25" s="55">
        <f t="shared" si="1"/>
        <v>33.4</v>
      </c>
      <c r="W25" s="51" t="str">
        <f t="shared" si="2"/>
        <v>NO SIGNIFICATIVO</v>
      </c>
      <c r="X25" s="53"/>
      <c r="Y25" s="53"/>
      <c r="Z25" s="53"/>
      <c r="AA25" s="53"/>
      <c r="AB25" s="56" t="s">
        <v>548</v>
      </c>
    </row>
    <row r="26" spans="1:28" ht="88.9" hidden="1" customHeight="1" x14ac:dyDescent="0.2">
      <c r="A26" s="122"/>
      <c r="B26" s="50" t="s">
        <v>36</v>
      </c>
      <c r="C26" s="51" t="s">
        <v>162</v>
      </c>
      <c r="D26" s="51" t="s">
        <v>87</v>
      </c>
      <c r="E26" s="51" t="s">
        <v>371</v>
      </c>
      <c r="F26" s="51" t="s">
        <v>76</v>
      </c>
      <c r="G26" s="51" t="s">
        <v>114</v>
      </c>
      <c r="H26" s="51" t="s">
        <v>454</v>
      </c>
      <c r="I26" s="53" t="s">
        <v>122</v>
      </c>
      <c r="J26" s="51" t="s">
        <v>126</v>
      </c>
      <c r="K26" s="53" t="s">
        <v>129</v>
      </c>
      <c r="L26" s="53">
        <v>10</v>
      </c>
      <c r="M26" s="53">
        <v>5</v>
      </c>
      <c r="N26" s="54">
        <f t="shared" si="5"/>
        <v>50</v>
      </c>
      <c r="O26" s="53">
        <v>1</v>
      </c>
      <c r="P26" s="53">
        <v>1</v>
      </c>
      <c r="Q26" s="53">
        <v>5</v>
      </c>
      <c r="R26" s="54">
        <f t="shared" si="3"/>
        <v>22</v>
      </c>
      <c r="S26" s="53">
        <v>1</v>
      </c>
      <c r="T26" s="53">
        <v>1</v>
      </c>
      <c r="U26" s="54">
        <f t="shared" si="4"/>
        <v>1</v>
      </c>
      <c r="V26" s="55">
        <f t="shared" si="1"/>
        <v>32.5</v>
      </c>
      <c r="W26" s="51" t="str">
        <f t="shared" si="2"/>
        <v>NO SIGNIFICATIVO</v>
      </c>
      <c r="X26" s="53" t="s">
        <v>549</v>
      </c>
      <c r="Y26" s="53"/>
      <c r="Z26" s="53"/>
      <c r="AA26" s="53"/>
      <c r="AB26" s="56" t="s">
        <v>96</v>
      </c>
    </row>
    <row r="27" spans="1:28" ht="82.9" customHeight="1" thickBot="1" x14ac:dyDescent="0.25">
      <c r="A27" s="123"/>
      <c r="B27" s="60" t="s">
        <v>36</v>
      </c>
      <c r="C27" s="61" t="s">
        <v>162</v>
      </c>
      <c r="D27" s="61" t="s">
        <v>87</v>
      </c>
      <c r="E27" s="61" t="s">
        <v>124</v>
      </c>
      <c r="F27" s="61" t="s">
        <v>102</v>
      </c>
      <c r="G27" s="61" t="s">
        <v>42</v>
      </c>
      <c r="H27" s="61" t="s">
        <v>276</v>
      </c>
      <c r="I27" s="63" t="s">
        <v>110</v>
      </c>
      <c r="J27" s="63" t="s">
        <v>111</v>
      </c>
      <c r="K27" s="63" t="s">
        <v>123</v>
      </c>
      <c r="L27" s="63">
        <v>10</v>
      </c>
      <c r="M27" s="63">
        <v>5</v>
      </c>
      <c r="N27" s="64">
        <f t="shared" si="5"/>
        <v>50</v>
      </c>
      <c r="O27" s="63">
        <v>10</v>
      </c>
      <c r="P27" s="63">
        <v>1</v>
      </c>
      <c r="Q27" s="63">
        <v>1</v>
      </c>
      <c r="R27" s="64">
        <f t="shared" si="3"/>
        <v>41.5</v>
      </c>
      <c r="S27" s="63">
        <v>1</v>
      </c>
      <c r="T27" s="63">
        <v>1</v>
      </c>
      <c r="U27" s="64">
        <f t="shared" si="4"/>
        <v>1</v>
      </c>
      <c r="V27" s="65">
        <f t="shared" si="1"/>
        <v>41.274999999999999</v>
      </c>
      <c r="W27" s="61" t="str">
        <f t="shared" si="2"/>
        <v>BAJA SIGNIFICANCIA</v>
      </c>
      <c r="X27" s="63"/>
      <c r="Y27" s="53" t="s">
        <v>452</v>
      </c>
      <c r="Z27" s="63"/>
      <c r="AA27" s="63"/>
      <c r="AB27" s="66" t="s">
        <v>95</v>
      </c>
    </row>
    <row r="28" spans="1:28" ht="102" hidden="1" customHeight="1" thickBot="1" x14ac:dyDescent="0.25">
      <c r="A28" s="129" t="s">
        <v>398</v>
      </c>
      <c r="B28" s="43" t="s">
        <v>161</v>
      </c>
      <c r="C28" s="43" t="s">
        <v>162</v>
      </c>
      <c r="D28" s="51" t="s">
        <v>405</v>
      </c>
      <c r="E28" s="43" t="s">
        <v>112</v>
      </c>
      <c r="F28" s="43" t="s">
        <v>261</v>
      </c>
      <c r="G28" s="43" t="s">
        <v>499</v>
      </c>
      <c r="H28" s="43" t="s">
        <v>276</v>
      </c>
      <c r="I28" s="46" t="s">
        <v>113</v>
      </c>
      <c r="J28" s="46" t="s">
        <v>111</v>
      </c>
      <c r="K28" s="46" t="s">
        <v>151</v>
      </c>
      <c r="L28" s="46">
        <v>10</v>
      </c>
      <c r="M28" s="46">
        <v>5</v>
      </c>
      <c r="N28" s="47">
        <f t="shared" si="5"/>
        <v>50</v>
      </c>
      <c r="O28" s="46">
        <v>10</v>
      </c>
      <c r="P28" s="46">
        <v>1</v>
      </c>
      <c r="Q28" s="46">
        <v>5</v>
      </c>
      <c r="R28" s="47">
        <f t="shared" si="3"/>
        <v>53.5</v>
      </c>
      <c r="S28" s="46">
        <v>1</v>
      </c>
      <c r="T28" s="46">
        <v>1</v>
      </c>
      <c r="U28" s="47">
        <f t="shared" si="4"/>
        <v>1</v>
      </c>
      <c r="V28" s="48">
        <f t="shared" si="1"/>
        <v>46.675000000000004</v>
      </c>
      <c r="W28" s="43" t="str">
        <f t="shared" si="2"/>
        <v>MEDIA SIGNIFICANCIA</v>
      </c>
      <c r="X28" s="46" t="s">
        <v>355</v>
      </c>
      <c r="Y28" s="46" t="s">
        <v>315</v>
      </c>
      <c r="Z28" s="46" t="s">
        <v>258</v>
      </c>
      <c r="AA28" s="46" t="s">
        <v>490</v>
      </c>
      <c r="AB28" s="49" t="s">
        <v>491</v>
      </c>
    </row>
    <row r="29" spans="1:28" ht="78" customHeight="1" x14ac:dyDescent="0.2">
      <c r="A29" s="130"/>
      <c r="B29" s="51" t="s">
        <v>161</v>
      </c>
      <c r="C29" s="51" t="s">
        <v>162</v>
      </c>
      <c r="D29" s="51" t="s">
        <v>405</v>
      </c>
      <c r="E29" s="51" t="s">
        <v>124</v>
      </c>
      <c r="F29" s="51" t="s">
        <v>102</v>
      </c>
      <c r="G29" s="51" t="s">
        <v>42</v>
      </c>
      <c r="H29" s="51" t="s">
        <v>276</v>
      </c>
      <c r="I29" s="53" t="s">
        <v>110</v>
      </c>
      <c r="J29" s="53" t="s">
        <v>111</v>
      </c>
      <c r="K29" s="53" t="s">
        <v>123</v>
      </c>
      <c r="L29" s="53">
        <v>10</v>
      </c>
      <c r="M29" s="53">
        <v>5</v>
      </c>
      <c r="N29" s="54">
        <f t="shared" si="5"/>
        <v>50</v>
      </c>
      <c r="O29" s="53">
        <v>10</v>
      </c>
      <c r="P29" s="53">
        <v>1</v>
      </c>
      <c r="Q29" s="53">
        <v>1</v>
      </c>
      <c r="R29" s="54">
        <f t="shared" si="3"/>
        <v>41.5</v>
      </c>
      <c r="S29" s="53">
        <v>1</v>
      </c>
      <c r="T29" s="53">
        <v>1</v>
      </c>
      <c r="U29" s="54">
        <f t="shared" si="4"/>
        <v>1</v>
      </c>
      <c r="V29" s="55">
        <f t="shared" si="1"/>
        <v>41.274999999999999</v>
      </c>
      <c r="W29" s="51" t="str">
        <f t="shared" si="2"/>
        <v>BAJA SIGNIFICANCIA</v>
      </c>
      <c r="X29" s="53"/>
      <c r="Y29" s="53" t="s">
        <v>500</v>
      </c>
      <c r="Z29" s="53"/>
      <c r="AA29" s="53"/>
      <c r="AB29" s="49" t="s">
        <v>491</v>
      </c>
    </row>
    <row r="30" spans="1:28" ht="76.900000000000006" customHeight="1" x14ac:dyDescent="0.2">
      <c r="A30" s="130"/>
      <c r="B30" s="51" t="s">
        <v>161</v>
      </c>
      <c r="C30" s="51" t="s">
        <v>162</v>
      </c>
      <c r="D30" s="51" t="s">
        <v>405</v>
      </c>
      <c r="E30" s="51" t="s">
        <v>175</v>
      </c>
      <c r="F30" s="51" t="s">
        <v>29</v>
      </c>
      <c r="G30" s="53" t="s">
        <v>178</v>
      </c>
      <c r="H30" s="53" t="s">
        <v>180</v>
      </c>
      <c r="I30" s="53" t="s">
        <v>160</v>
      </c>
      <c r="J30" s="51" t="s">
        <v>126</v>
      </c>
      <c r="K30" s="53" t="s">
        <v>129</v>
      </c>
      <c r="L30" s="53">
        <v>10</v>
      </c>
      <c r="M30" s="53">
        <v>5</v>
      </c>
      <c r="N30" s="54">
        <f t="shared" si="5"/>
        <v>50</v>
      </c>
      <c r="O30" s="53">
        <v>10</v>
      </c>
      <c r="P30" s="53">
        <v>1</v>
      </c>
      <c r="Q30" s="53">
        <v>1</v>
      </c>
      <c r="R30" s="54">
        <f t="shared" si="3"/>
        <v>41.5</v>
      </c>
      <c r="S30" s="53">
        <v>1</v>
      </c>
      <c r="T30" s="53">
        <v>1</v>
      </c>
      <c r="U30" s="54">
        <f t="shared" si="4"/>
        <v>1</v>
      </c>
      <c r="V30" s="55">
        <f t="shared" si="1"/>
        <v>41.274999999999999</v>
      </c>
      <c r="W30" s="51" t="str">
        <f t="shared" si="2"/>
        <v>BAJA SIGNIFICANCIA</v>
      </c>
      <c r="X30" s="53"/>
      <c r="Y30" s="53" t="s">
        <v>255</v>
      </c>
      <c r="Z30" s="53"/>
      <c r="AA30" s="53"/>
      <c r="AB30" s="56" t="s">
        <v>313</v>
      </c>
    </row>
    <row r="31" spans="1:28" ht="232.5" customHeight="1" x14ac:dyDescent="0.2">
      <c r="A31" s="130"/>
      <c r="B31" s="51" t="s">
        <v>161</v>
      </c>
      <c r="C31" s="51" t="s">
        <v>162</v>
      </c>
      <c r="D31" s="51" t="s">
        <v>405</v>
      </c>
      <c r="E31" s="51" t="s">
        <v>22</v>
      </c>
      <c r="F31" s="51" t="s">
        <v>550</v>
      </c>
      <c r="G31" s="53" t="s">
        <v>551</v>
      </c>
      <c r="H31" s="51" t="s">
        <v>276</v>
      </c>
      <c r="I31" s="51" t="s">
        <v>125</v>
      </c>
      <c r="J31" s="53" t="s">
        <v>111</v>
      </c>
      <c r="K31" s="51" t="s">
        <v>317</v>
      </c>
      <c r="L31" s="53">
        <v>10</v>
      </c>
      <c r="M31" s="53">
        <v>5</v>
      </c>
      <c r="N31" s="54">
        <f t="shared" si="5"/>
        <v>50</v>
      </c>
      <c r="O31" s="53">
        <v>5</v>
      </c>
      <c r="P31" s="53">
        <v>1</v>
      </c>
      <c r="Q31" s="53">
        <v>10</v>
      </c>
      <c r="R31" s="54">
        <f t="shared" si="3"/>
        <v>51</v>
      </c>
      <c r="S31" s="53">
        <v>1</v>
      </c>
      <c r="T31" s="53">
        <v>1</v>
      </c>
      <c r="U31" s="54">
        <f t="shared" si="4"/>
        <v>1</v>
      </c>
      <c r="V31" s="55">
        <f t="shared" si="1"/>
        <v>45.550000000000004</v>
      </c>
      <c r="W31" s="51" t="str">
        <f t="shared" si="2"/>
        <v>BAJA SIGNIFICANCIA</v>
      </c>
      <c r="X31" s="53"/>
      <c r="Y31" s="53"/>
      <c r="Z31" s="53"/>
      <c r="AA31" s="53"/>
      <c r="AB31" s="56" t="s">
        <v>501</v>
      </c>
    </row>
    <row r="32" spans="1:28" ht="94.9" hidden="1" customHeight="1" x14ac:dyDescent="0.2">
      <c r="A32" s="130"/>
      <c r="B32" s="51" t="s">
        <v>161</v>
      </c>
      <c r="C32" s="53" t="s">
        <v>168</v>
      </c>
      <c r="D32" s="51" t="s">
        <v>405</v>
      </c>
      <c r="E32" s="51" t="s">
        <v>229</v>
      </c>
      <c r="F32" s="51" t="s">
        <v>179</v>
      </c>
      <c r="G32" s="53" t="s">
        <v>178</v>
      </c>
      <c r="H32" s="53" t="s">
        <v>180</v>
      </c>
      <c r="I32" s="53" t="s">
        <v>392</v>
      </c>
      <c r="J32" s="51" t="s">
        <v>181</v>
      </c>
      <c r="K32" s="53" t="s">
        <v>129</v>
      </c>
      <c r="L32" s="53">
        <v>10</v>
      </c>
      <c r="M32" s="53">
        <v>5</v>
      </c>
      <c r="N32" s="54">
        <f t="shared" si="5"/>
        <v>50</v>
      </c>
      <c r="O32" s="53">
        <v>10</v>
      </c>
      <c r="P32" s="53">
        <v>5</v>
      </c>
      <c r="Q32" s="53">
        <v>5</v>
      </c>
      <c r="R32" s="54">
        <f t="shared" si="3"/>
        <v>67.5</v>
      </c>
      <c r="S32" s="53">
        <v>10</v>
      </c>
      <c r="T32" s="53">
        <v>10</v>
      </c>
      <c r="U32" s="54">
        <f t="shared" si="4"/>
        <v>100</v>
      </c>
      <c r="V32" s="55">
        <f t="shared" si="1"/>
        <v>62.875</v>
      </c>
      <c r="W32" s="51" t="str">
        <f t="shared" si="2"/>
        <v>MEDIA SIGNIFICANCIA</v>
      </c>
      <c r="X32" s="53" t="s">
        <v>257</v>
      </c>
      <c r="Y32" s="53" t="s">
        <v>182</v>
      </c>
      <c r="Z32" s="53"/>
      <c r="AA32" s="53"/>
      <c r="AB32" s="57" t="s">
        <v>543</v>
      </c>
    </row>
    <row r="33" spans="1:28" ht="107.25" customHeight="1" x14ac:dyDescent="0.2">
      <c r="A33" s="130"/>
      <c r="B33" s="51" t="s">
        <v>189</v>
      </c>
      <c r="C33" s="51" t="s">
        <v>162</v>
      </c>
      <c r="D33" s="51" t="s">
        <v>456</v>
      </c>
      <c r="E33" s="51" t="s">
        <v>124</v>
      </c>
      <c r="F33" s="51" t="s">
        <v>102</v>
      </c>
      <c r="G33" s="51" t="s">
        <v>42</v>
      </c>
      <c r="H33" s="51" t="s">
        <v>276</v>
      </c>
      <c r="I33" s="53" t="s">
        <v>110</v>
      </c>
      <c r="J33" s="53" t="s">
        <v>111</v>
      </c>
      <c r="K33" s="53" t="s">
        <v>123</v>
      </c>
      <c r="L33" s="53">
        <v>10</v>
      </c>
      <c r="M33" s="53">
        <v>5</v>
      </c>
      <c r="N33" s="54">
        <f t="shared" si="5"/>
        <v>50</v>
      </c>
      <c r="O33" s="53">
        <v>10</v>
      </c>
      <c r="P33" s="53">
        <v>1</v>
      </c>
      <c r="Q33" s="53">
        <v>1</v>
      </c>
      <c r="R33" s="54">
        <f t="shared" si="3"/>
        <v>41.5</v>
      </c>
      <c r="S33" s="53">
        <v>1</v>
      </c>
      <c r="T33" s="53">
        <v>5</v>
      </c>
      <c r="U33" s="54">
        <f t="shared" si="4"/>
        <v>5</v>
      </c>
      <c r="V33" s="55">
        <f t="shared" si="1"/>
        <v>41.674999999999997</v>
      </c>
      <c r="W33" s="51" t="str">
        <f t="shared" si="2"/>
        <v>BAJA SIGNIFICANCIA</v>
      </c>
      <c r="X33" s="53"/>
      <c r="Y33" s="53" t="s">
        <v>502</v>
      </c>
      <c r="Z33" s="53"/>
      <c r="AA33" s="53"/>
      <c r="AB33" s="56" t="s">
        <v>242</v>
      </c>
    </row>
    <row r="34" spans="1:28" ht="86.25" customHeight="1" x14ac:dyDescent="0.2">
      <c r="A34" s="130"/>
      <c r="B34" s="51" t="s">
        <v>190</v>
      </c>
      <c r="C34" s="51" t="s">
        <v>162</v>
      </c>
      <c r="D34" s="51" t="s">
        <v>455</v>
      </c>
      <c r="E34" s="51" t="s">
        <v>428</v>
      </c>
      <c r="F34" s="51" t="s">
        <v>458</v>
      </c>
      <c r="G34" s="53" t="s">
        <v>460</v>
      </c>
      <c r="H34" s="53" t="s">
        <v>180</v>
      </c>
      <c r="I34" s="51" t="s">
        <v>461</v>
      </c>
      <c r="J34" s="53" t="s">
        <v>552</v>
      </c>
      <c r="K34" s="51" t="s">
        <v>564</v>
      </c>
      <c r="L34" s="53">
        <v>10</v>
      </c>
      <c r="M34" s="53">
        <v>5</v>
      </c>
      <c r="N34" s="54">
        <f t="shared" si="5"/>
        <v>50</v>
      </c>
      <c r="O34" s="53">
        <v>10</v>
      </c>
      <c r="P34" s="53">
        <v>1</v>
      </c>
      <c r="Q34" s="53">
        <v>1</v>
      </c>
      <c r="R34" s="54">
        <f t="shared" si="3"/>
        <v>41.5</v>
      </c>
      <c r="S34" s="53">
        <v>1</v>
      </c>
      <c r="T34" s="53">
        <v>5</v>
      </c>
      <c r="U34" s="54">
        <f t="shared" ref="U34:U42" si="6">+S34*T34</f>
        <v>5</v>
      </c>
      <c r="V34" s="55">
        <f t="shared" ref="V34:V42" si="7">+N34*0.45+R34*0.45+U34*0.1</f>
        <v>41.674999999999997</v>
      </c>
      <c r="W34" s="51" t="str">
        <f t="shared" ref="W34:W49" si="8">IF(V34&lt;=39,"NO SIGNIFICATIVO", IF(V34&lt;=46,"BAJA SIGNIFICANCIA",IF(V34&lt;=70,"MEDIA SIGNIFICANCIA","ALTA SIGNIFICANCIA")))</f>
        <v>BAJA SIGNIFICANCIA</v>
      </c>
      <c r="X34" s="53" t="s">
        <v>555</v>
      </c>
      <c r="Y34" s="51" t="s">
        <v>556</v>
      </c>
      <c r="Z34" s="51" t="s">
        <v>557</v>
      </c>
      <c r="AA34" s="51"/>
      <c r="AB34" s="56" t="s">
        <v>558</v>
      </c>
    </row>
    <row r="35" spans="1:28" ht="97.9" customHeight="1" x14ac:dyDescent="0.2">
      <c r="A35" s="130"/>
      <c r="B35" s="67" t="s">
        <v>134</v>
      </c>
      <c r="C35" s="53" t="s">
        <v>168</v>
      </c>
      <c r="D35" s="51" t="s">
        <v>462</v>
      </c>
      <c r="E35" s="51" t="s">
        <v>328</v>
      </c>
      <c r="F35" s="51" t="s">
        <v>329</v>
      </c>
      <c r="G35" s="68" t="s">
        <v>330</v>
      </c>
      <c r="H35" s="51" t="s">
        <v>276</v>
      </c>
      <c r="I35" s="53" t="s">
        <v>331</v>
      </c>
      <c r="J35" s="53" t="s">
        <v>132</v>
      </c>
      <c r="K35" s="53" t="s">
        <v>332</v>
      </c>
      <c r="L35" s="53">
        <v>10</v>
      </c>
      <c r="M35" s="53">
        <v>5</v>
      </c>
      <c r="N35" s="54">
        <f t="shared" si="5"/>
        <v>50</v>
      </c>
      <c r="O35" s="53">
        <v>5</v>
      </c>
      <c r="P35" s="53">
        <v>5</v>
      </c>
      <c r="Q35" s="53">
        <v>1</v>
      </c>
      <c r="R35" s="54">
        <f t="shared" si="3"/>
        <v>38</v>
      </c>
      <c r="S35" s="53">
        <v>10</v>
      </c>
      <c r="T35" s="53">
        <v>5</v>
      </c>
      <c r="U35" s="54">
        <f t="shared" si="6"/>
        <v>50</v>
      </c>
      <c r="V35" s="55">
        <f t="shared" si="7"/>
        <v>44.6</v>
      </c>
      <c r="W35" s="51" t="str">
        <f t="shared" si="8"/>
        <v>BAJA SIGNIFICANCIA</v>
      </c>
      <c r="X35" s="53"/>
      <c r="Y35" s="53" t="s">
        <v>553</v>
      </c>
      <c r="Z35" s="53"/>
      <c r="AA35" s="53"/>
      <c r="AB35" s="57" t="s">
        <v>464</v>
      </c>
    </row>
    <row r="36" spans="1:28" ht="85.5" customHeight="1" thickBot="1" x14ac:dyDescent="0.25">
      <c r="A36" s="131"/>
      <c r="B36" s="61" t="s">
        <v>190</v>
      </c>
      <c r="C36" s="63" t="s">
        <v>168</v>
      </c>
      <c r="D36" s="61" t="s">
        <v>457</v>
      </c>
      <c r="E36" s="61" t="s">
        <v>429</v>
      </c>
      <c r="F36" s="61" t="s">
        <v>463</v>
      </c>
      <c r="G36" s="63" t="s">
        <v>459</v>
      </c>
      <c r="H36" s="61" t="s">
        <v>276</v>
      </c>
      <c r="I36" s="63" t="s">
        <v>554</v>
      </c>
      <c r="J36" s="63" t="s">
        <v>552</v>
      </c>
      <c r="K36" s="63" t="s">
        <v>283</v>
      </c>
      <c r="L36" s="63">
        <v>10</v>
      </c>
      <c r="M36" s="63">
        <v>5</v>
      </c>
      <c r="N36" s="64">
        <f t="shared" si="5"/>
        <v>50</v>
      </c>
      <c r="O36" s="63">
        <v>5</v>
      </c>
      <c r="P36" s="63">
        <v>5</v>
      </c>
      <c r="Q36" s="63">
        <v>1</v>
      </c>
      <c r="R36" s="64">
        <f t="shared" si="3"/>
        <v>38</v>
      </c>
      <c r="S36" s="63">
        <v>10</v>
      </c>
      <c r="T36" s="63">
        <v>5</v>
      </c>
      <c r="U36" s="64">
        <f t="shared" si="6"/>
        <v>50</v>
      </c>
      <c r="V36" s="65">
        <f t="shared" si="7"/>
        <v>44.6</v>
      </c>
      <c r="W36" s="61" t="str">
        <f t="shared" si="8"/>
        <v>BAJA SIGNIFICANCIA</v>
      </c>
      <c r="X36" s="63"/>
      <c r="Y36" s="63" t="s">
        <v>173</v>
      </c>
      <c r="Z36" s="63"/>
      <c r="AA36" s="63"/>
      <c r="AB36" s="69" t="s">
        <v>232</v>
      </c>
    </row>
    <row r="37" spans="1:28" ht="73.150000000000006" customHeight="1" x14ac:dyDescent="0.2">
      <c r="A37" s="129" t="s">
        <v>465</v>
      </c>
      <c r="B37" s="43" t="s">
        <v>161</v>
      </c>
      <c r="C37" s="43" t="s">
        <v>162</v>
      </c>
      <c r="D37" s="43" t="s">
        <v>439</v>
      </c>
      <c r="E37" s="43" t="s">
        <v>175</v>
      </c>
      <c r="F37" s="43" t="s">
        <v>29</v>
      </c>
      <c r="G37" s="46" t="s">
        <v>178</v>
      </c>
      <c r="H37" s="46" t="s">
        <v>180</v>
      </c>
      <c r="I37" s="46" t="s">
        <v>160</v>
      </c>
      <c r="J37" s="43" t="s">
        <v>126</v>
      </c>
      <c r="K37" s="46" t="s">
        <v>129</v>
      </c>
      <c r="L37" s="46">
        <v>10</v>
      </c>
      <c r="M37" s="46">
        <v>5</v>
      </c>
      <c r="N37" s="47">
        <f t="shared" si="5"/>
        <v>50</v>
      </c>
      <c r="O37" s="46">
        <v>10</v>
      </c>
      <c r="P37" s="46">
        <v>1</v>
      </c>
      <c r="Q37" s="46">
        <v>1</v>
      </c>
      <c r="R37" s="47">
        <f t="shared" si="3"/>
        <v>41.5</v>
      </c>
      <c r="S37" s="46">
        <v>5</v>
      </c>
      <c r="T37" s="46">
        <v>1</v>
      </c>
      <c r="U37" s="47">
        <f t="shared" si="6"/>
        <v>5</v>
      </c>
      <c r="V37" s="48">
        <f t="shared" si="7"/>
        <v>41.674999999999997</v>
      </c>
      <c r="W37" s="43" t="str">
        <f t="shared" si="8"/>
        <v>BAJA SIGNIFICANCIA</v>
      </c>
      <c r="X37" s="53" t="s">
        <v>549</v>
      </c>
      <c r="Y37" s="46" t="s">
        <v>255</v>
      </c>
      <c r="Z37" s="46"/>
      <c r="AA37" s="46"/>
      <c r="AB37" s="49" t="s">
        <v>313</v>
      </c>
    </row>
    <row r="38" spans="1:28" ht="118.9" hidden="1" customHeight="1" x14ac:dyDescent="0.2">
      <c r="A38" s="130"/>
      <c r="B38" s="51" t="s">
        <v>161</v>
      </c>
      <c r="C38" s="51" t="s">
        <v>162</v>
      </c>
      <c r="D38" s="51" t="s">
        <v>439</v>
      </c>
      <c r="E38" s="51" t="s">
        <v>112</v>
      </c>
      <c r="F38" s="51" t="s">
        <v>261</v>
      </c>
      <c r="G38" s="51" t="s">
        <v>499</v>
      </c>
      <c r="H38" s="51" t="s">
        <v>276</v>
      </c>
      <c r="I38" s="53" t="s">
        <v>113</v>
      </c>
      <c r="J38" s="53" t="s">
        <v>111</v>
      </c>
      <c r="K38" s="53" t="s">
        <v>151</v>
      </c>
      <c r="L38" s="53">
        <v>10</v>
      </c>
      <c r="M38" s="53">
        <v>5</v>
      </c>
      <c r="N38" s="54">
        <f t="shared" si="5"/>
        <v>50</v>
      </c>
      <c r="O38" s="53">
        <v>10</v>
      </c>
      <c r="P38" s="53">
        <v>1</v>
      </c>
      <c r="Q38" s="53">
        <v>5</v>
      </c>
      <c r="R38" s="54">
        <f t="shared" si="3"/>
        <v>53.5</v>
      </c>
      <c r="S38" s="53">
        <v>5</v>
      </c>
      <c r="T38" s="53">
        <v>1</v>
      </c>
      <c r="U38" s="54">
        <f t="shared" si="6"/>
        <v>5</v>
      </c>
      <c r="V38" s="55">
        <f t="shared" si="7"/>
        <v>47.075000000000003</v>
      </c>
      <c r="W38" s="51" t="str">
        <f t="shared" si="8"/>
        <v>MEDIA SIGNIFICANCIA</v>
      </c>
      <c r="X38" s="53" t="s">
        <v>355</v>
      </c>
      <c r="Y38" s="53" t="s">
        <v>315</v>
      </c>
      <c r="Z38" s="53" t="s">
        <v>258</v>
      </c>
      <c r="AA38" s="67" t="s">
        <v>490</v>
      </c>
      <c r="AB38" s="98" t="s">
        <v>491</v>
      </c>
    </row>
    <row r="39" spans="1:28" ht="87" customHeight="1" x14ac:dyDescent="0.2">
      <c r="A39" s="130"/>
      <c r="B39" s="51" t="s">
        <v>161</v>
      </c>
      <c r="C39" s="51" t="s">
        <v>162</v>
      </c>
      <c r="D39" s="51" t="s">
        <v>439</v>
      </c>
      <c r="E39" s="51" t="s">
        <v>124</v>
      </c>
      <c r="F39" s="51" t="s">
        <v>503</v>
      </c>
      <c r="G39" s="51" t="s">
        <v>42</v>
      </c>
      <c r="H39" s="51" t="s">
        <v>276</v>
      </c>
      <c r="I39" s="53" t="s">
        <v>110</v>
      </c>
      <c r="J39" s="53" t="s">
        <v>111</v>
      </c>
      <c r="K39" s="53" t="s">
        <v>123</v>
      </c>
      <c r="L39" s="53">
        <v>10</v>
      </c>
      <c r="M39" s="53">
        <v>5</v>
      </c>
      <c r="N39" s="54">
        <f t="shared" si="5"/>
        <v>50</v>
      </c>
      <c r="O39" s="53">
        <v>10</v>
      </c>
      <c r="P39" s="53">
        <v>1</v>
      </c>
      <c r="Q39" s="53">
        <v>1</v>
      </c>
      <c r="R39" s="54">
        <f t="shared" si="3"/>
        <v>41.5</v>
      </c>
      <c r="S39" s="53">
        <v>5</v>
      </c>
      <c r="T39" s="53">
        <v>1</v>
      </c>
      <c r="U39" s="54">
        <f t="shared" si="6"/>
        <v>5</v>
      </c>
      <c r="V39" s="55">
        <f t="shared" si="7"/>
        <v>41.674999999999997</v>
      </c>
      <c r="W39" s="51" t="str">
        <f t="shared" si="8"/>
        <v>BAJA SIGNIFICANCIA</v>
      </c>
      <c r="X39" s="53"/>
      <c r="Y39" s="53" t="s">
        <v>452</v>
      </c>
      <c r="Z39" s="53"/>
      <c r="AA39" s="53"/>
      <c r="AB39" s="56" t="s">
        <v>242</v>
      </c>
    </row>
    <row r="40" spans="1:28" ht="89.25" hidden="1" customHeight="1" x14ac:dyDescent="0.2">
      <c r="A40" s="130"/>
      <c r="B40" s="51" t="s">
        <v>161</v>
      </c>
      <c r="C40" s="53" t="s">
        <v>168</v>
      </c>
      <c r="D40" s="51" t="s">
        <v>439</v>
      </c>
      <c r="E40" s="51" t="s">
        <v>466</v>
      </c>
      <c r="F40" s="51" t="s">
        <v>179</v>
      </c>
      <c r="G40" s="53" t="s">
        <v>178</v>
      </c>
      <c r="H40" s="53" t="s">
        <v>180</v>
      </c>
      <c r="I40" s="53" t="s">
        <v>180</v>
      </c>
      <c r="J40" s="51" t="s">
        <v>181</v>
      </c>
      <c r="K40" s="53" t="s">
        <v>129</v>
      </c>
      <c r="L40" s="53">
        <v>10</v>
      </c>
      <c r="M40" s="53">
        <v>5</v>
      </c>
      <c r="N40" s="54">
        <f t="shared" si="5"/>
        <v>50</v>
      </c>
      <c r="O40" s="53">
        <v>10</v>
      </c>
      <c r="P40" s="53">
        <v>5</v>
      </c>
      <c r="Q40" s="53">
        <v>5</v>
      </c>
      <c r="R40" s="54">
        <f t="shared" si="3"/>
        <v>67.5</v>
      </c>
      <c r="S40" s="53">
        <v>10</v>
      </c>
      <c r="T40" s="53">
        <v>10</v>
      </c>
      <c r="U40" s="54">
        <f t="shared" si="6"/>
        <v>100</v>
      </c>
      <c r="V40" s="55">
        <f t="shared" si="7"/>
        <v>62.875</v>
      </c>
      <c r="W40" s="51" t="str">
        <f t="shared" si="8"/>
        <v>MEDIA SIGNIFICANCIA</v>
      </c>
      <c r="X40" s="53" t="s">
        <v>257</v>
      </c>
      <c r="Y40" s="53" t="s">
        <v>182</v>
      </c>
      <c r="Z40" s="53"/>
      <c r="AA40" s="53"/>
      <c r="AB40" s="57" t="s">
        <v>543</v>
      </c>
    </row>
    <row r="41" spans="1:28" ht="80.25" hidden="1" customHeight="1" x14ac:dyDescent="0.2">
      <c r="A41" s="130"/>
      <c r="B41" s="51" t="s">
        <v>194</v>
      </c>
      <c r="C41" s="51" t="s">
        <v>162</v>
      </c>
      <c r="D41" s="51" t="s">
        <v>440</v>
      </c>
      <c r="E41" s="51" t="s">
        <v>327</v>
      </c>
      <c r="F41" s="51" t="s">
        <v>185</v>
      </c>
      <c r="G41" s="53" t="s">
        <v>178</v>
      </c>
      <c r="H41" s="53" t="s">
        <v>180</v>
      </c>
      <c r="I41" s="53" t="s">
        <v>119</v>
      </c>
      <c r="J41" s="51" t="s">
        <v>183</v>
      </c>
      <c r="K41" s="53" t="s">
        <v>152</v>
      </c>
      <c r="L41" s="53">
        <v>10</v>
      </c>
      <c r="M41" s="53">
        <v>5</v>
      </c>
      <c r="N41" s="54">
        <f t="shared" si="5"/>
        <v>50</v>
      </c>
      <c r="O41" s="53">
        <v>10</v>
      </c>
      <c r="P41" s="53">
        <v>5</v>
      </c>
      <c r="Q41" s="53">
        <v>5</v>
      </c>
      <c r="R41" s="54">
        <f t="shared" si="3"/>
        <v>67.5</v>
      </c>
      <c r="S41" s="53">
        <v>1</v>
      </c>
      <c r="T41" s="53">
        <v>1</v>
      </c>
      <c r="U41" s="54">
        <f t="shared" si="6"/>
        <v>1</v>
      </c>
      <c r="V41" s="55">
        <f t="shared" si="7"/>
        <v>52.975000000000001</v>
      </c>
      <c r="W41" s="51" t="str">
        <f t="shared" si="8"/>
        <v>MEDIA SIGNIFICANCIA</v>
      </c>
      <c r="X41" s="53" t="s">
        <v>374</v>
      </c>
      <c r="Y41" s="53"/>
      <c r="Z41" s="53"/>
      <c r="AA41" s="53"/>
      <c r="AB41" s="56" t="s">
        <v>240</v>
      </c>
    </row>
    <row r="42" spans="1:28" ht="60" hidden="1" customHeight="1" thickBot="1" x14ac:dyDescent="0.25">
      <c r="A42" s="131"/>
      <c r="B42" s="61" t="s">
        <v>194</v>
      </c>
      <c r="C42" s="63" t="s">
        <v>168</v>
      </c>
      <c r="D42" s="61" t="s">
        <v>440</v>
      </c>
      <c r="E42" s="61" t="s">
        <v>328</v>
      </c>
      <c r="F42" s="61" t="s">
        <v>284</v>
      </c>
      <c r="G42" s="61" t="s">
        <v>42</v>
      </c>
      <c r="H42" s="61" t="s">
        <v>276</v>
      </c>
      <c r="I42" s="63" t="s">
        <v>119</v>
      </c>
      <c r="J42" s="61" t="s">
        <v>183</v>
      </c>
      <c r="K42" s="63" t="s">
        <v>120</v>
      </c>
      <c r="L42" s="63">
        <v>10</v>
      </c>
      <c r="M42" s="63">
        <v>5</v>
      </c>
      <c r="N42" s="64">
        <f t="shared" si="5"/>
        <v>50</v>
      </c>
      <c r="O42" s="63">
        <v>10</v>
      </c>
      <c r="P42" s="63">
        <v>1</v>
      </c>
      <c r="Q42" s="63">
        <v>5</v>
      </c>
      <c r="R42" s="64">
        <f t="shared" si="3"/>
        <v>53.5</v>
      </c>
      <c r="S42" s="63">
        <v>1</v>
      </c>
      <c r="T42" s="63">
        <v>1</v>
      </c>
      <c r="U42" s="64">
        <f t="shared" si="6"/>
        <v>1</v>
      </c>
      <c r="V42" s="65">
        <f t="shared" si="7"/>
        <v>46.675000000000004</v>
      </c>
      <c r="W42" s="61" t="str">
        <f t="shared" si="8"/>
        <v>MEDIA SIGNIFICANCIA</v>
      </c>
      <c r="X42" s="99" t="s">
        <v>374</v>
      </c>
      <c r="Y42" s="63" t="s">
        <v>375</v>
      </c>
      <c r="Z42" s="63"/>
      <c r="AA42" s="63"/>
      <c r="AB42" s="66" t="s">
        <v>559</v>
      </c>
    </row>
    <row r="43" spans="1:28" ht="82.9" hidden="1" customHeight="1" x14ac:dyDescent="0.2">
      <c r="A43" s="124" t="s">
        <v>399</v>
      </c>
      <c r="B43" s="71" t="s">
        <v>161</v>
      </c>
      <c r="C43" s="72" t="s">
        <v>162</v>
      </c>
      <c r="D43" s="24" t="s">
        <v>405</v>
      </c>
      <c r="E43" s="24" t="s">
        <v>406</v>
      </c>
      <c r="F43" s="24" t="s">
        <v>29</v>
      </c>
      <c r="G43" s="67" t="s">
        <v>178</v>
      </c>
      <c r="H43" s="71" t="s">
        <v>180</v>
      </c>
      <c r="I43" s="71" t="s">
        <v>160</v>
      </c>
      <c r="J43" s="24" t="s">
        <v>181</v>
      </c>
      <c r="K43" s="71" t="s">
        <v>129</v>
      </c>
      <c r="L43" s="71">
        <v>10</v>
      </c>
      <c r="M43" s="71">
        <v>5</v>
      </c>
      <c r="N43" s="73">
        <f>+L43*M43</f>
        <v>50</v>
      </c>
      <c r="O43" s="71">
        <v>5</v>
      </c>
      <c r="P43" s="71">
        <v>1</v>
      </c>
      <c r="Q43" s="71">
        <v>1</v>
      </c>
      <c r="R43" s="73">
        <f t="shared" ref="R43:R49" si="9">+O43*3.5+P43*3.5+Q43*3</f>
        <v>24</v>
      </c>
      <c r="S43" s="71">
        <v>1</v>
      </c>
      <c r="T43" s="71">
        <v>1</v>
      </c>
      <c r="U43" s="74">
        <f t="shared" ref="U43" si="10">+S43*T43</f>
        <v>1</v>
      </c>
      <c r="V43" s="75">
        <f t="shared" ref="V43:V49" si="11">+N43*0.45+R43*0.45+U43*0.1</f>
        <v>33.4</v>
      </c>
      <c r="W43" s="44" t="str">
        <f t="shared" si="8"/>
        <v>NO SIGNIFICATIVO</v>
      </c>
      <c r="X43" s="71"/>
      <c r="Y43" s="71" t="s">
        <v>255</v>
      </c>
      <c r="Z43" s="71"/>
      <c r="AA43" s="71"/>
      <c r="AB43" s="71" t="s">
        <v>421</v>
      </c>
    </row>
    <row r="44" spans="1:28" ht="98.45" customHeight="1" x14ac:dyDescent="0.2">
      <c r="A44" s="124"/>
      <c r="B44" s="76" t="s">
        <v>161</v>
      </c>
      <c r="C44" s="77" t="s">
        <v>162</v>
      </c>
      <c r="D44" s="76" t="s">
        <v>442</v>
      </c>
      <c r="E44" s="78" t="s">
        <v>22</v>
      </c>
      <c r="F44" s="78" t="s">
        <v>408</v>
      </c>
      <c r="G44" s="76" t="s">
        <v>504</v>
      </c>
      <c r="H44" s="78" t="s">
        <v>276</v>
      </c>
      <c r="I44" s="76" t="s">
        <v>106</v>
      </c>
      <c r="J44" s="76" t="s">
        <v>416</v>
      </c>
      <c r="K44" s="76" t="s">
        <v>23</v>
      </c>
      <c r="L44" s="76">
        <v>10</v>
      </c>
      <c r="M44" s="76">
        <v>5</v>
      </c>
      <c r="N44" s="54">
        <f t="shared" ref="N44:N49" si="12">+L44*M44</f>
        <v>50</v>
      </c>
      <c r="O44" s="76">
        <v>1</v>
      </c>
      <c r="P44" s="76">
        <v>1</v>
      </c>
      <c r="Q44" s="76">
        <v>10</v>
      </c>
      <c r="R44" s="54">
        <f t="shared" si="9"/>
        <v>37</v>
      </c>
      <c r="S44" s="76">
        <v>1</v>
      </c>
      <c r="T44" s="76">
        <v>1</v>
      </c>
      <c r="U44" s="79">
        <f>+S44*T44</f>
        <v>1</v>
      </c>
      <c r="V44" s="55">
        <f t="shared" si="11"/>
        <v>39.250000000000007</v>
      </c>
      <c r="W44" s="51" t="str">
        <f t="shared" si="8"/>
        <v>BAJA SIGNIFICANCIA</v>
      </c>
      <c r="X44" s="76" t="s">
        <v>419</v>
      </c>
      <c r="Y44" s="76" t="s">
        <v>422</v>
      </c>
      <c r="Z44" s="76"/>
      <c r="AA44" s="76"/>
      <c r="AB44" s="76" t="s">
        <v>423</v>
      </c>
    </row>
    <row r="45" spans="1:28" ht="66" hidden="1" customHeight="1" x14ac:dyDescent="0.2">
      <c r="A45" s="124"/>
      <c r="B45" s="76" t="s">
        <v>194</v>
      </c>
      <c r="C45" s="80" t="s">
        <v>162</v>
      </c>
      <c r="D45" s="78" t="s">
        <v>444</v>
      </c>
      <c r="E45" s="78" t="s">
        <v>407</v>
      </c>
      <c r="F45" s="78" t="s">
        <v>186</v>
      </c>
      <c r="G45" s="76" t="s">
        <v>35</v>
      </c>
      <c r="H45" s="76" t="s">
        <v>180</v>
      </c>
      <c r="I45" s="76" t="s">
        <v>560</v>
      </c>
      <c r="J45" s="53" t="s">
        <v>183</v>
      </c>
      <c r="K45" s="76" t="s">
        <v>184</v>
      </c>
      <c r="L45" s="76">
        <v>10</v>
      </c>
      <c r="M45" s="76">
        <v>5</v>
      </c>
      <c r="N45" s="54">
        <f>+L45*M45</f>
        <v>50</v>
      </c>
      <c r="O45" s="76">
        <v>10</v>
      </c>
      <c r="P45" s="76">
        <v>5</v>
      </c>
      <c r="Q45" s="76">
        <v>1</v>
      </c>
      <c r="R45" s="54">
        <f>+O45*3.5+P45*3.5+Q45*3</f>
        <v>55.5</v>
      </c>
      <c r="S45" s="76">
        <v>5</v>
      </c>
      <c r="T45" s="76">
        <v>1</v>
      </c>
      <c r="U45" s="79">
        <f>+S45*T45</f>
        <v>5</v>
      </c>
      <c r="V45" s="55">
        <f>+N45*0.45+R45*0.45+U45*0.1</f>
        <v>47.975000000000001</v>
      </c>
      <c r="W45" s="51" t="str">
        <f>IF(V45&lt;=39,"NO SIGNIFICATIVO", IF(V45&lt;=46,"BAJA SIGNIFICANCIA",IF(V45&lt;=70,"MEDIA SIGNIFICANCIA","ALTA SIGNIFICANCIA")))</f>
        <v>MEDIA SIGNIFICANCIA</v>
      </c>
      <c r="X45" s="76"/>
      <c r="Y45" s="76"/>
      <c r="Z45" s="76"/>
      <c r="AA45" s="76"/>
      <c r="AB45" s="78" t="s">
        <v>561</v>
      </c>
    </row>
    <row r="46" spans="1:28" ht="72" hidden="1" customHeight="1" x14ac:dyDescent="0.2">
      <c r="A46" s="124"/>
      <c r="B46" s="76" t="s">
        <v>194</v>
      </c>
      <c r="C46" s="80" t="s">
        <v>162</v>
      </c>
      <c r="D46" s="78" t="s">
        <v>443</v>
      </c>
      <c r="E46" s="78" t="s">
        <v>177</v>
      </c>
      <c r="F46" s="78" t="s">
        <v>409</v>
      </c>
      <c r="G46" s="78" t="s">
        <v>412</v>
      </c>
      <c r="H46" s="76" t="s">
        <v>180</v>
      </c>
      <c r="I46" s="76" t="s">
        <v>560</v>
      </c>
      <c r="J46" s="53" t="s">
        <v>183</v>
      </c>
      <c r="K46" s="76" t="s">
        <v>152</v>
      </c>
      <c r="L46" s="76">
        <v>10</v>
      </c>
      <c r="M46" s="76">
        <v>5</v>
      </c>
      <c r="N46" s="54">
        <f t="shared" si="12"/>
        <v>50</v>
      </c>
      <c r="O46" s="76">
        <v>10</v>
      </c>
      <c r="P46" s="76">
        <v>5</v>
      </c>
      <c r="Q46" s="76">
        <v>1</v>
      </c>
      <c r="R46" s="54">
        <f t="shared" si="9"/>
        <v>55.5</v>
      </c>
      <c r="S46" s="76">
        <v>5</v>
      </c>
      <c r="T46" s="76">
        <v>1</v>
      </c>
      <c r="U46" s="79">
        <f t="shared" ref="U46" si="13">+S46*T46</f>
        <v>5</v>
      </c>
      <c r="V46" s="55">
        <f t="shared" si="11"/>
        <v>47.975000000000001</v>
      </c>
      <c r="W46" s="51" t="str">
        <f t="shared" si="8"/>
        <v>MEDIA SIGNIFICANCIA</v>
      </c>
      <c r="X46" s="76" t="s">
        <v>240</v>
      </c>
      <c r="Y46" s="76"/>
      <c r="Z46" s="76"/>
      <c r="AA46" s="76"/>
      <c r="AB46" s="78" t="s">
        <v>240</v>
      </c>
    </row>
    <row r="47" spans="1:28" ht="121.5" hidden="1" customHeight="1" x14ac:dyDescent="0.2">
      <c r="A47" s="124"/>
      <c r="B47" s="71" t="s">
        <v>404</v>
      </c>
      <c r="C47" s="81" t="s">
        <v>168</v>
      </c>
      <c r="D47" s="67" t="s">
        <v>441</v>
      </c>
      <c r="E47" s="44" t="s">
        <v>328</v>
      </c>
      <c r="F47" s="44" t="s">
        <v>505</v>
      </c>
      <c r="G47" s="67" t="s">
        <v>330</v>
      </c>
      <c r="H47" s="24" t="s">
        <v>276</v>
      </c>
      <c r="I47" s="67" t="s">
        <v>331</v>
      </c>
      <c r="J47" s="67" t="s">
        <v>183</v>
      </c>
      <c r="K47" s="67" t="s">
        <v>332</v>
      </c>
      <c r="L47" s="67">
        <v>10</v>
      </c>
      <c r="M47" s="67">
        <v>5</v>
      </c>
      <c r="N47" s="54">
        <f>+L47*M47</f>
        <v>50</v>
      </c>
      <c r="O47" s="67">
        <v>10</v>
      </c>
      <c r="P47" s="67">
        <v>5</v>
      </c>
      <c r="Q47" s="67">
        <v>1</v>
      </c>
      <c r="R47" s="54">
        <f>+O47*3.5+P47*3.5+Q47*3</f>
        <v>55.5</v>
      </c>
      <c r="S47" s="67">
        <v>5</v>
      </c>
      <c r="T47" s="67">
        <v>1</v>
      </c>
      <c r="U47" s="74">
        <f>+S47*T47</f>
        <v>5</v>
      </c>
      <c r="V47" s="55">
        <f>+N47*0.45+R47*0.45+U47*0.1</f>
        <v>47.975000000000001</v>
      </c>
      <c r="W47" s="44" t="str">
        <f>IF(V47&lt;=39,"NO SIGNIFICATIVO", IF(V47&lt;=46,"BAJA SIGNIFICANCIA",IF(V47&lt;=70,"MEDIA SIGNIFICANCIA","ALTA SIGNIFICANCIA")))</f>
        <v>MEDIA SIGNIFICANCIA</v>
      </c>
      <c r="X47" s="67"/>
      <c r="Y47" s="67" t="s">
        <v>333</v>
      </c>
      <c r="Z47" s="67"/>
      <c r="AA47" s="67"/>
      <c r="AB47" s="67" t="s">
        <v>334</v>
      </c>
    </row>
    <row r="48" spans="1:28" ht="121.15" hidden="1" customHeight="1" x14ac:dyDescent="0.2">
      <c r="A48" s="124"/>
      <c r="B48" s="76" t="s">
        <v>189</v>
      </c>
      <c r="C48" s="80" t="s">
        <v>162</v>
      </c>
      <c r="D48" s="78" t="s">
        <v>445</v>
      </c>
      <c r="E48" s="78" t="s">
        <v>112</v>
      </c>
      <c r="F48" s="78" t="s">
        <v>410</v>
      </c>
      <c r="G48" s="78" t="s">
        <v>94</v>
      </c>
      <c r="H48" s="78" t="s">
        <v>276</v>
      </c>
      <c r="I48" s="76" t="s">
        <v>414</v>
      </c>
      <c r="J48" s="76" t="s">
        <v>296</v>
      </c>
      <c r="K48" s="76" t="s">
        <v>151</v>
      </c>
      <c r="L48" s="76">
        <v>10</v>
      </c>
      <c r="M48" s="76">
        <v>5</v>
      </c>
      <c r="N48" s="54">
        <f t="shared" si="12"/>
        <v>50</v>
      </c>
      <c r="O48" s="76">
        <v>5</v>
      </c>
      <c r="P48" s="76">
        <v>1</v>
      </c>
      <c r="Q48" s="76">
        <v>1</v>
      </c>
      <c r="R48" s="54">
        <f t="shared" si="9"/>
        <v>24</v>
      </c>
      <c r="S48" s="76">
        <v>1</v>
      </c>
      <c r="T48" s="76">
        <v>1</v>
      </c>
      <c r="U48" s="79">
        <f>+S48*T48</f>
        <v>1</v>
      </c>
      <c r="V48" s="55">
        <f t="shared" si="11"/>
        <v>33.4</v>
      </c>
      <c r="W48" s="51" t="str">
        <f t="shared" si="8"/>
        <v>NO SIGNIFICATIVO</v>
      </c>
      <c r="X48" s="76" t="s">
        <v>420</v>
      </c>
      <c r="Y48" s="76" t="s">
        <v>424</v>
      </c>
      <c r="Z48" s="76" t="s">
        <v>425</v>
      </c>
      <c r="AA48" s="76"/>
      <c r="AB48" s="78" t="s">
        <v>426</v>
      </c>
    </row>
    <row r="49" spans="1:28" ht="90" customHeight="1" thickBot="1" x14ac:dyDescent="0.25">
      <c r="A49" s="125"/>
      <c r="B49" s="76" t="s">
        <v>189</v>
      </c>
      <c r="C49" s="80" t="s">
        <v>162</v>
      </c>
      <c r="D49" s="78" t="s">
        <v>445</v>
      </c>
      <c r="E49" s="78" t="s">
        <v>124</v>
      </c>
      <c r="F49" s="78" t="s">
        <v>411</v>
      </c>
      <c r="G49" s="78" t="s">
        <v>42</v>
      </c>
      <c r="H49" s="78" t="s">
        <v>276</v>
      </c>
      <c r="I49" s="76" t="s">
        <v>415</v>
      </c>
      <c r="J49" s="76" t="s">
        <v>111</v>
      </c>
      <c r="K49" s="76" t="s">
        <v>418</v>
      </c>
      <c r="L49" s="76">
        <v>10</v>
      </c>
      <c r="M49" s="76">
        <v>5</v>
      </c>
      <c r="N49" s="73">
        <f t="shared" si="12"/>
        <v>50</v>
      </c>
      <c r="O49" s="76">
        <v>10</v>
      </c>
      <c r="P49" s="76">
        <v>1</v>
      </c>
      <c r="Q49" s="76">
        <v>1</v>
      </c>
      <c r="R49" s="73">
        <f t="shared" si="9"/>
        <v>41.5</v>
      </c>
      <c r="S49" s="76">
        <v>5</v>
      </c>
      <c r="T49" s="76">
        <v>1</v>
      </c>
      <c r="U49" s="79">
        <f t="shared" ref="U49" si="14">+S49*T49</f>
        <v>5</v>
      </c>
      <c r="V49" s="75">
        <f t="shared" si="11"/>
        <v>41.674999999999997</v>
      </c>
      <c r="W49" s="51" t="str">
        <f t="shared" si="8"/>
        <v>BAJA SIGNIFICANCIA</v>
      </c>
      <c r="X49" s="76" t="s">
        <v>421</v>
      </c>
      <c r="Y49" s="76" t="s">
        <v>427</v>
      </c>
      <c r="Z49" s="76"/>
      <c r="AA49" s="76"/>
      <c r="AB49" s="78" t="s">
        <v>506</v>
      </c>
    </row>
    <row r="50" spans="1:28" ht="112.9" hidden="1" customHeight="1" x14ac:dyDescent="0.2">
      <c r="A50" s="119" t="s">
        <v>400</v>
      </c>
      <c r="B50" s="43" t="s">
        <v>197</v>
      </c>
      <c r="C50" s="43" t="s">
        <v>162</v>
      </c>
      <c r="D50" s="43" t="s">
        <v>198</v>
      </c>
      <c r="E50" s="43" t="s">
        <v>327</v>
      </c>
      <c r="F50" s="43" t="s">
        <v>185</v>
      </c>
      <c r="G50" s="46" t="s">
        <v>35</v>
      </c>
      <c r="H50" s="46" t="s">
        <v>180</v>
      </c>
      <c r="I50" s="46" t="s">
        <v>119</v>
      </c>
      <c r="J50" s="43" t="s">
        <v>183</v>
      </c>
      <c r="K50" s="46" t="s">
        <v>152</v>
      </c>
      <c r="L50" s="46">
        <v>10</v>
      </c>
      <c r="M50" s="46">
        <v>5</v>
      </c>
      <c r="N50" s="47">
        <f t="shared" ref="N50:N59" si="15">+L50*M50</f>
        <v>50</v>
      </c>
      <c r="O50" s="46">
        <v>10</v>
      </c>
      <c r="P50" s="46">
        <v>5</v>
      </c>
      <c r="Q50" s="46">
        <v>1</v>
      </c>
      <c r="R50" s="47">
        <f t="shared" ref="R50:R74" si="16">+O50*3.5+P50*3.5+Q50*3</f>
        <v>55.5</v>
      </c>
      <c r="S50" s="46">
        <v>5</v>
      </c>
      <c r="T50" s="46">
        <v>1</v>
      </c>
      <c r="U50" s="47">
        <f t="shared" ref="U50:U59" si="17">+S50*T50</f>
        <v>5</v>
      </c>
      <c r="V50" s="48">
        <f t="shared" ref="V50:V54" si="18">+N50*0.45+R50*0.45+U50*0.1</f>
        <v>47.975000000000001</v>
      </c>
      <c r="W50" s="43" t="str">
        <f t="shared" ref="W50:W59" si="19">IF(V50&lt;=39,"NO SIGNIFICATIVO", IF(V50&lt;=46,"BAJA SIGNIFICANCIA",IF(V50&lt;=70,"MEDIA SIGNIFICANCIA","ALTA SIGNIFICANCIA")))</f>
        <v>MEDIA SIGNIFICANCIA</v>
      </c>
      <c r="X50" s="46" t="s">
        <v>240</v>
      </c>
      <c r="Y50" s="46"/>
      <c r="Z50" s="46"/>
      <c r="AA50" s="46"/>
      <c r="AB50" s="49" t="s">
        <v>240</v>
      </c>
    </row>
    <row r="51" spans="1:28" ht="161.44999999999999" customHeight="1" x14ac:dyDescent="0.2">
      <c r="A51" s="120"/>
      <c r="B51" s="51" t="s">
        <v>197</v>
      </c>
      <c r="C51" s="53" t="s">
        <v>168</v>
      </c>
      <c r="D51" s="51" t="s">
        <v>198</v>
      </c>
      <c r="E51" s="51" t="s">
        <v>169</v>
      </c>
      <c r="F51" s="51" t="s">
        <v>199</v>
      </c>
      <c r="G51" s="51" t="s">
        <v>131</v>
      </c>
      <c r="H51" s="51" t="s">
        <v>376</v>
      </c>
      <c r="I51" s="67" t="s">
        <v>537</v>
      </c>
      <c r="J51" s="51" t="s">
        <v>183</v>
      </c>
      <c r="K51" s="53" t="s">
        <v>318</v>
      </c>
      <c r="L51" s="53">
        <v>10</v>
      </c>
      <c r="M51" s="53">
        <v>5</v>
      </c>
      <c r="N51" s="54">
        <f t="shared" si="15"/>
        <v>50</v>
      </c>
      <c r="O51" s="53">
        <v>5</v>
      </c>
      <c r="P51" s="53">
        <v>5</v>
      </c>
      <c r="Q51" s="53">
        <v>1</v>
      </c>
      <c r="R51" s="54">
        <f t="shared" si="16"/>
        <v>38</v>
      </c>
      <c r="S51" s="53">
        <v>5</v>
      </c>
      <c r="T51" s="53">
        <v>1</v>
      </c>
      <c r="U51" s="54">
        <f t="shared" si="17"/>
        <v>5</v>
      </c>
      <c r="V51" s="55">
        <f t="shared" si="18"/>
        <v>40.1</v>
      </c>
      <c r="W51" s="51" t="str">
        <f t="shared" si="19"/>
        <v>BAJA SIGNIFICANCIA</v>
      </c>
      <c r="X51" s="53" t="s">
        <v>377</v>
      </c>
      <c r="Y51" s="53" t="s">
        <v>173</v>
      </c>
      <c r="Z51" s="53"/>
      <c r="AA51" s="53"/>
      <c r="AB51" s="57" t="s">
        <v>232</v>
      </c>
    </row>
    <row r="52" spans="1:28" ht="88.15" hidden="1" customHeight="1" x14ac:dyDescent="0.2">
      <c r="A52" s="120"/>
      <c r="B52" s="76" t="s">
        <v>194</v>
      </c>
      <c r="C52" s="80" t="s">
        <v>162</v>
      </c>
      <c r="D52" s="78" t="s">
        <v>443</v>
      </c>
      <c r="E52" s="78" t="s">
        <v>177</v>
      </c>
      <c r="F52" s="78" t="s">
        <v>409</v>
      </c>
      <c r="G52" s="78" t="s">
        <v>412</v>
      </c>
      <c r="H52" s="76" t="s">
        <v>180</v>
      </c>
      <c r="I52" s="76" t="s">
        <v>560</v>
      </c>
      <c r="J52" s="53" t="s">
        <v>183</v>
      </c>
      <c r="K52" s="76" t="s">
        <v>152</v>
      </c>
      <c r="L52" s="76">
        <v>10</v>
      </c>
      <c r="M52" s="76">
        <v>5</v>
      </c>
      <c r="N52" s="54">
        <f t="shared" si="15"/>
        <v>50</v>
      </c>
      <c r="O52" s="76">
        <v>10</v>
      </c>
      <c r="P52" s="76">
        <v>5</v>
      </c>
      <c r="Q52" s="76">
        <v>1</v>
      </c>
      <c r="R52" s="54">
        <f t="shared" si="16"/>
        <v>55.5</v>
      </c>
      <c r="S52" s="76">
        <v>5</v>
      </c>
      <c r="T52" s="76">
        <v>1</v>
      </c>
      <c r="U52" s="79">
        <f t="shared" si="17"/>
        <v>5</v>
      </c>
      <c r="V52" s="55">
        <f t="shared" si="18"/>
        <v>47.975000000000001</v>
      </c>
      <c r="W52" s="51" t="str">
        <f t="shared" si="19"/>
        <v>MEDIA SIGNIFICANCIA</v>
      </c>
      <c r="X52" s="76" t="s">
        <v>240</v>
      </c>
      <c r="Y52" s="76"/>
      <c r="Z52" s="76"/>
      <c r="AA52" s="76"/>
      <c r="AB52" s="57" t="s">
        <v>240</v>
      </c>
    </row>
    <row r="53" spans="1:28" ht="85.5" customHeight="1" thickBot="1" x14ac:dyDescent="0.25">
      <c r="A53" s="120"/>
      <c r="B53" s="51" t="s">
        <v>197</v>
      </c>
      <c r="C53" s="53" t="s">
        <v>168</v>
      </c>
      <c r="D53" s="51" t="s">
        <v>198</v>
      </c>
      <c r="E53" s="51" t="s">
        <v>229</v>
      </c>
      <c r="F53" s="51" t="s">
        <v>200</v>
      </c>
      <c r="G53" s="53" t="s">
        <v>35</v>
      </c>
      <c r="H53" s="53" t="s">
        <v>467</v>
      </c>
      <c r="I53" s="51" t="s">
        <v>195</v>
      </c>
      <c r="J53" s="51" t="s">
        <v>417</v>
      </c>
      <c r="K53" s="53" t="s">
        <v>507</v>
      </c>
      <c r="L53" s="53">
        <v>10</v>
      </c>
      <c r="M53" s="53">
        <v>5</v>
      </c>
      <c r="N53" s="54">
        <f t="shared" si="15"/>
        <v>50</v>
      </c>
      <c r="O53" s="53">
        <v>10</v>
      </c>
      <c r="P53" s="53">
        <v>1</v>
      </c>
      <c r="Q53" s="53">
        <v>1</v>
      </c>
      <c r="R53" s="54">
        <f t="shared" si="16"/>
        <v>41.5</v>
      </c>
      <c r="S53" s="53">
        <v>1</v>
      </c>
      <c r="T53" s="53">
        <v>1</v>
      </c>
      <c r="U53" s="54">
        <f t="shared" si="17"/>
        <v>1</v>
      </c>
      <c r="V53" s="55">
        <f t="shared" si="18"/>
        <v>41.274999999999999</v>
      </c>
      <c r="W53" s="51" t="str">
        <f t="shared" si="19"/>
        <v>BAJA SIGNIFICANCIA</v>
      </c>
      <c r="X53" s="53" t="s">
        <v>378</v>
      </c>
      <c r="Y53" s="53" t="s">
        <v>182</v>
      </c>
      <c r="Z53" s="53"/>
      <c r="AA53" s="53"/>
      <c r="AB53" s="57" t="s">
        <v>543</v>
      </c>
    </row>
    <row r="54" spans="1:28" ht="90" hidden="1" customHeight="1" thickBot="1" x14ac:dyDescent="0.25">
      <c r="A54" s="120"/>
      <c r="B54" s="61" t="s">
        <v>197</v>
      </c>
      <c r="C54" s="61" t="s">
        <v>162</v>
      </c>
      <c r="D54" s="61" t="s">
        <v>198</v>
      </c>
      <c r="E54" s="61" t="s">
        <v>155</v>
      </c>
      <c r="F54" s="61" t="s">
        <v>187</v>
      </c>
      <c r="G54" s="63" t="s">
        <v>413</v>
      </c>
      <c r="H54" s="61" t="s">
        <v>276</v>
      </c>
      <c r="I54" s="63" t="s">
        <v>119</v>
      </c>
      <c r="J54" s="61" t="s">
        <v>183</v>
      </c>
      <c r="K54" s="63" t="s">
        <v>120</v>
      </c>
      <c r="L54" s="63">
        <v>10</v>
      </c>
      <c r="M54" s="63">
        <v>5</v>
      </c>
      <c r="N54" s="64">
        <f t="shared" si="15"/>
        <v>50</v>
      </c>
      <c r="O54" s="63">
        <v>10</v>
      </c>
      <c r="P54" s="63">
        <v>1</v>
      </c>
      <c r="Q54" s="63">
        <v>5</v>
      </c>
      <c r="R54" s="64">
        <f t="shared" si="16"/>
        <v>53.5</v>
      </c>
      <c r="S54" s="63">
        <v>5</v>
      </c>
      <c r="T54" s="63">
        <v>1</v>
      </c>
      <c r="U54" s="64">
        <f t="shared" si="17"/>
        <v>5</v>
      </c>
      <c r="V54" s="65">
        <f t="shared" si="18"/>
        <v>47.075000000000003</v>
      </c>
      <c r="W54" s="61" t="str">
        <f t="shared" si="19"/>
        <v>MEDIA SIGNIFICANCIA</v>
      </c>
      <c r="X54" s="63" t="s">
        <v>562</v>
      </c>
      <c r="Y54" s="63"/>
      <c r="Z54" s="63"/>
      <c r="AA54" s="63"/>
      <c r="AB54" s="66" t="s">
        <v>563</v>
      </c>
    </row>
    <row r="55" spans="1:28" ht="112.9" customHeight="1" x14ac:dyDescent="0.2">
      <c r="A55" s="126" t="s">
        <v>401</v>
      </c>
      <c r="B55" s="43" t="s">
        <v>161</v>
      </c>
      <c r="C55" s="43" t="s">
        <v>162</v>
      </c>
      <c r="D55" s="43" t="s">
        <v>430</v>
      </c>
      <c r="E55" s="43" t="s">
        <v>124</v>
      </c>
      <c r="F55" s="43" t="s">
        <v>136</v>
      </c>
      <c r="G55" s="43" t="s">
        <v>42</v>
      </c>
      <c r="H55" s="43" t="s">
        <v>276</v>
      </c>
      <c r="I55" s="46" t="s">
        <v>137</v>
      </c>
      <c r="J55" s="46" t="s">
        <v>111</v>
      </c>
      <c r="K55" s="46" t="s">
        <v>123</v>
      </c>
      <c r="L55" s="46">
        <v>10</v>
      </c>
      <c r="M55" s="46">
        <v>5</v>
      </c>
      <c r="N55" s="47">
        <f t="shared" si="15"/>
        <v>50</v>
      </c>
      <c r="O55" s="46">
        <v>10</v>
      </c>
      <c r="P55" s="46">
        <v>1</v>
      </c>
      <c r="Q55" s="46">
        <v>1</v>
      </c>
      <c r="R55" s="47">
        <f t="shared" si="16"/>
        <v>41.5</v>
      </c>
      <c r="S55" s="46">
        <v>1</v>
      </c>
      <c r="T55" s="46">
        <v>1</v>
      </c>
      <c r="U55" s="47">
        <f t="shared" si="17"/>
        <v>1</v>
      </c>
      <c r="V55" s="48">
        <f t="shared" ref="V55:V91" si="20">+N55*0.45+R55*0.45+U55*0.1</f>
        <v>41.274999999999999</v>
      </c>
      <c r="W55" s="43" t="str">
        <f t="shared" si="19"/>
        <v>BAJA SIGNIFICANCIA</v>
      </c>
      <c r="X55" s="46"/>
      <c r="Y55" s="46" t="s">
        <v>238</v>
      </c>
      <c r="Z55" s="46"/>
      <c r="AA55" s="82"/>
      <c r="AB55" s="83" t="s">
        <v>242</v>
      </c>
    </row>
    <row r="56" spans="1:28" ht="108" hidden="1" customHeight="1" x14ac:dyDescent="0.2">
      <c r="A56" s="127"/>
      <c r="B56" s="51" t="s">
        <v>161</v>
      </c>
      <c r="C56" s="51" t="s">
        <v>162</v>
      </c>
      <c r="D56" s="51" t="s">
        <v>430</v>
      </c>
      <c r="E56" s="51" t="s">
        <v>112</v>
      </c>
      <c r="F56" s="51" t="s">
        <v>105</v>
      </c>
      <c r="G56" s="51" t="s">
        <v>508</v>
      </c>
      <c r="H56" s="51" t="s">
        <v>276</v>
      </c>
      <c r="I56" s="53" t="s">
        <v>113</v>
      </c>
      <c r="J56" s="53" t="s">
        <v>111</v>
      </c>
      <c r="K56" s="53" t="s">
        <v>151</v>
      </c>
      <c r="L56" s="53">
        <v>10</v>
      </c>
      <c r="M56" s="53">
        <v>5</v>
      </c>
      <c r="N56" s="54">
        <f t="shared" si="15"/>
        <v>50</v>
      </c>
      <c r="O56" s="53">
        <v>10</v>
      </c>
      <c r="P56" s="53">
        <v>5</v>
      </c>
      <c r="Q56" s="53">
        <v>1</v>
      </c>
      <c r="R56" s="54">
        <f t="shared" si="16"/>
        <v>55.5</v>
      </c>
      <c r="S56" s="53">
        <v>5</v>
      </c>
      <c r="T56" s="53">
        <v>1</v>
      </c>
      <c r="U56" s="54">
        <f t="shared" si="17"/>
        <v>5</v>
      </c>
      <c r="V56" s="55">
        <f t="shared" si="20"/>
        <v>47.975000000000001</v>
      </c>
      <c r="W56" s="51" t="str">
        <f t="shared" si="19"/>
        <v>MEDIA SIGNIFICANCIA</v>
      </c>
      <c r="X56" s="53" t="s">
        <v>355</v>
      </c>
      <c r="Y56" s="53" t="s">
        <v>315</v>
      </c>
      <c r="Z56" s="53"/>
      <c r="AA56" s="53" t="s">
        <v>490</v>
      </c>
      <c r="AB56" s="51" t="s">
        <v>491</v>
      </c>
    </row>
    <row r="57" spans="1:28" ht="73.900000000000006" hidden="1" customHeight="1" x14ac:dyDescent="0.2">
      <c r="A57" s="127"/>
      <c r="B57" s="51" t="s">
        <v>161</v>
      </c>
      <c r="C57" s="53" t="s">
        <v>168</v>
      </c>
      <c r="D57" s="51" t="s">
        <v>430</v>
      </c>
      <c r="E57" s="51" t="s">
        <v>169</v>
      </c>
      <c r="F57" s="51" t="s">
        <v>309</v>
      </c>
      <c r="G57" s="51" t="s">
        <v>131</v>
      </c>
      <c r="H57" s="51" t="s">
        <v>276</v>
      </c>
      <c r="I57" s="53" t="s">
        <v>310</v>
      </c>
      <c r="J57" s="51" t="s">
        <v>118</v>
      </c>
      <c r="K57" s="53" t="s">
        <v>311</v>
      </c>
      <c r="L57" s="53">
        <v>10</v>
      </c>
      <c r="M57" s="53">
        <v>5</v>
      </c>
      <c r="N57" s="54">
        <f t="shared" si="15"/>
        <v>50</v>
      </c>
      <c r="O57" s="53">
        <v>1</v>
      </c>
      <c r="P57" s="53">
        <v>5</v>
      </c>
      <c r="Q57" s="53">
        <v>1</v>
      </c>
      <c r="R57" s="54">
        <f t="shared" si="16"/>
        <v>24</v>
      </c>
      <c r="S57" s="53">
        <v>1</v>
      </c>
      <c r="T57" s="53">
        <v>1</v>
      </c>
      <c r="U57" s="54">
        <f t="shared" si="17"/>
        <v>1</v>
      </c>
      <c r="V57" s="55">
        <f t="shared" si="20"/>
        <v>33.4</v>
      </c>
      <c r="W57" s="51" t="str">
        <f t="shared" si="19"/>
        <v>NO SIGNIFICATIVO</v>
      </c>
      <c r="X57" s="53"/>
      <c r="Y57" s="53"/>
      <c r="Z57" s="53"/>
      <c r="AA57" s="53"/>
      <c r="AB57" s="57" t="s">
        <v>312</v>
      </c>
    </row>
    <row r="58" spans="1:28" ht="79.900000000000006" hidden="1" customHeight="1" x14ac:dyDescent="0.2">
      <c r="A58" s="127"/>
      <c r="B58" s="51" t="s">
        <v>161</v>
      </c>
      <c r="C58" s="51" t="s">
        <v>162</v>
      </c>
      <c r="D58" s="51" t="s">
        <v>430</v>
      </c>
      <c r="E58" s="51" t="s">
        <v>468</v>
      </c>
      <c r="F58" s="51" t="s">
        <v>264</v>
      </c>
      <c r="G58" s="53" t="s">
        <v>114</v>
      </c>
      <c r="H58" s="51" t="s">
        <v>276</v>
      </c>
      <c r="I58" s="51" t="s">
        <v>121</v>
      </c>
      <c r="J58" s="51" t="s">
        <v>181</v>
      </c>
      <c r="K58" s="51" t="s">
        <v>135</v>
      </c>
      <c r="L58" s="53">
        <v>10</v>
      </c>
      <c r="M58" s="53">
        <v>5</v>
      </c>
      <c r="N58" s="54">
        <f t="shared" si="15"/>
        <v>50</v>
      </c>
      <c r="O58" s="53">
        <v>10</v>
      </c>
      <c r="P58" s="53">
        <v>5</v>
      </c>
      <c r="Q58" s="53">
        <v>5</v>
      </c>
      <c r="R58" s="54">
        <f t="shared" si="16"/>
        <v>67.5</v>
      </c>
      <c r="S58" s="53">
        <v>5</v>
      </c>
      <c r="T58" s="53">
        <v>1</v>
      </c>
      <c r="U58" s="54">
        <f t="shared" si="17"/>
        <v>5</v>
      </c>
      <c r="V58" s="55">
        <f t="shared" si="20"/>
        <v>53.375</v>
      </c>
      <c r="W58" s="51" t="str">
        <f t="shared" si="19"/>
        <v>MEDIA SIGNIFICANCIA</v>
      </c>
      <c r="X58" s="53"/>
      <c r="Y58" s="53" t="s">
        <v>255</v>
      </c>
      <c r="Z58" s="53"/>
      <c r="AA58" s="53"/>
      <c r="AB58" s="56" t="s">
        <v>314</v>
      </c>
    </row>
    <row r="59" spans="1:28" ht="132.6" customHeight="1" x14ac:dyDescent="0.2">
      <c r="A59" s="127"/>
      <c r="B59" s="51" t="s">
        <v>161</v>
      </c>
      <c r="C59" s="51" t="s">
        <v>162</v>
      </c>
      <c r="D59" s="51" t="s">
        <v>430</v>
      </c>
      <c r="E59" s="51" t="s">
        <v>201</v>
      </c>
      <c r="F59" s="51" t="s">
        <v>280</v>
      </c>
      <c r="G59" s="53" t="s">
        <v>114</v>
      </c>
      <c r="H59" s="51" t="s">
        <v>276</v>
      </c>
      <c r="I59" s="53" t="s">
        <v>117</v>
      </c>
      <c r="J59" s="51" t="s">
        <v>183</v>
      </c>
      <c r="K59" s="53" t="s">
        <v>227</v>
      </c>
      <c r="L59" s="51">
        <v>10</v>
      </c>
      <c r="M59" s="51">
        <v>5</v>
      </c>
      <c r="N59" s="58">
        <f t="shared" si="15"/>
        <v>50</v>
      </c>
      <c r="O59" s="51">
        <v>10</v>
      </c>
      <c r="P59" s="51">
        <v>1</v>
      </c>
      <c r="Q59" s="51">
        <v>1</v>
      </c>
      <c r="R59" s="58">
        <f t="shared" si="16"/>
        <v>41.5</v>
      </c>
      <c r="S59" s="51">
        <v>5</v>
      </c>
      <c r="T59" s="51">
        <v>5</v>
      </c>
      <c r="U59" s="58">
        <f t="shared" si="17"/>
        <v>25</v>
      </c>
      <c r="V59" s="59">
        <f t="shared" si="20"/>
        <v>43.674999999999997</v>
      </c>
      <c r="W59" s="51" t="str">
        <f t="shared" si="19"/>
        <v>BAJA SIGNIFICANCIA</v>
      </c>
      <c r="X59" s="53"/>
      <c r="Y59" s="53" t="s">
        <v>238</v>
      </c>
      <c r="Z59" s="53"/>
      <c r="AA59" s="53"/>
      <c r="AB59" s="56" t="s">
        <v>242</v>
      </c>
    </row>
    <row r="60" spans="1:28" ht="118.15" hidden="1" customHeight="1" x14ac:dyDescent="0.2">
      <c r="A60" s="127"/>
      <c r="B60" s="51" t="s">
        <v>189</v>
      </c>
      <c r="C60" s="51" t="s">
        <v>162</v>
      </c>
      <c r="D60" s="51" t="s">
        <v>285</v>
      </c>
      <c r="E60" s="51" t="s">
        <v>112</v>
      </c>
      <c r="F60" s="51" t="s">
        <v>159</v>
      </c>
      <c r="G60" s="51" t="s">
        <v>94</v>
      </c>
      <c r="H60" s="51" t="s">
        <v>296</v>
      </c>
      <c r="I60" s="53" t="s">
        <v>113</v>
      </c>
      <c r="J60" s="53" t="s">
        <v>111</v>
      </c>
      <c r="K60" s="53" t="s">
        <v>151</v>
      </c>
      <c r="L60" s="53">
        <v>1</v>
      </c>
      <c r="M60" s="53">
        <v>1</v>
      </c>
      <c r="N60" s="54">
        <f t="shared" ref="N60:N85" si="21">+L60*M60</f>
        <v>1</v>
      </c>
      <c r="O60" s="53">
        <v>10</v>
      </c>
      <c r="P60" s="53">
        <v>1</v>
      </c>
      <c r="Q60" s="53">
        <v>1</v>
      </c>
      <c r="R60" s="54">
        <f t="shared" si="16"/>
        <v>41.5</v>
      </c>
      <c r="S60" s="53">
        <v>1</v>
      </c>
      <c r="T60" s="53">
        <v>1</v>
      </c>
      <c r="U60" s="54">
        <f t="shared" ref="U60:U87" si="22">+S60*T60</f>
        <v>1</v>
      </c>
      <c r="V60" s="55">
        <f t="shared" si="20"/>
        <v>19.225000000000001</v>
      </c>
      <c r="W60" s="51" t="str">
        <f t="shared" ref="W60:W88" si="23">IF(V60&lt;=39,"NO SIGNIFICATIVO", IF(V60&lt;=46,"BAJA SIGNIFICANCIA",IF(V60&lt;=70,"MEDIA SIGNIFICANCIA","ALTA SIGNIFICANCIA")))</f>
        <v>NO SIGNIFICATIVO</v>
      </c>
      <c r="X60" s="76" t="s">
        <v>421</v>
      </c>
      <c r="Y60" s="53" t="s">
        <v>238</v>
      </c>
      <c r="Z60" s="53"/>
      <c r="AA60" s="53"/>
      <c r="AB60" s="56" t="s">
        <v>243</v>
      </c>
    </row>
    <row r="61" spans="1:28" ht="136.15" customHeight="1" x14ac:dyDescent="0.2">
      <c r="A61" s="127"/>
      <c r="B61" s="51" t="s">
        <v>189</v>
      </c>
      <c r="C61" s="51" t="s">
        <v>162</v>
      </c>
      <c r="D61" s="51" t="s">
        <v>285</v>
      </c>
      <c r="E61" s="51" t="s">
        <v>124</v>
      </c>
      <c r="F61" s="51" t="s">
        <v>102</v>
      </c>
      <c r="G61" s="51" t="s">
        <v>42</v>
      </c>
      <c r="H61" s="51" t="s">
        <v>276</v>
      </c>
      <c r="I61" s="53" t="s">
        <v>110</v>
      </c>
      <c r="J61" s="53" t="s">
        <v>111</v>
      </c>
      <c r="K61" s="53" t="s">
        <v>123</v>
      </c>
      <c r="L61" s="53">
        <v>10</v>
      </c>
      <c r="M61" s="53">
        <v>5</v>
      </c>
      <c r="N61" s="54">
        <f t="shared" si="21"/>
        <v>50</v>
      </c>
      <c r="O61" s="53">
        <v>10</v>
      </c>
      <c r="P61" s="53">
        <v>1</v>
      </c>
      <c r="Q61" s="53">
        <v>1</v>
      </c>
      <c r="R61" s="54">
        <f t="shared" si="16"/>
        <v>41.5</v>
      </c>
      <c r="S61" s="53">
        <v>1</v>
      </c>
      <c r="T61" s="53">
        <v>1</v>
      </c>
      <c r="U61" s="54">
        <f t="shared" si="22"/>
        <v>1</v>
      </c>
      <c r="V61" s="55">
        <f t="shared" si="20"/>
        <v>41.274999999999999</v>
      </c>
      <c r="W61" s="51" t="str">
        <f t="shared" si="23"/>
        <v>BAJA SIGNIFICANCIA</v>
      </c>
      <c r="X61" s="53"/>
      <c r="Y61" s="53" t="s">
        <v>238</v>
      </c>
      <c r="Z61" s="53"/>
      <c r="AA61" s="53"/>
      <c r="AB61" s="56" t="s">
        <v>242</v>
      </c>
    </row>
    <row r="62" spans="1:28" ht="97.5" customHeight="1" x14ac:dyDescent="0.2">
      <c r="A62" s="127"/>
      <c r="B62" s="51" t="s">
        <v>190</v>
      </c>
      <c r="C62" s="51" t="s">
        <v>162</v>
      </c>
      <c r="D62" s="51" t="s">
        <v>285</v>
      </c>
      <c r="E62" s="51" t="s">
        <v>469</v>
      </c>
      <c r="F62" s="51" t="s">
        <v>191</v>
      </c>
      <c r="G62" s="53" t="s">
        <v>474</v>
      </c>
      <c r="H62" s="53" t="s">
        <v>180</v>
      </c>
      <c r="I62" s="51" t="s">
        <v>192</v>
      </c>
      <c r="J62" s="53" t="s">
        <v>111</v>
      </c>
      <c r="K62" s="51" t="s">
        <v>193</v>
      </c>
      <c r="L62" s="53">
        <v>10</v>
      </c>
      <c r="M62" s="53">
        <v>5</v>
      </c>
      <c r="N62" s="54">
        <f t="shared" si="21"/>
        <v>50</v>
      </c>
      <c r="O62" s="53">
        <v>10</v>
      </c>
      <c r="P62" s="53">
        <v>1</v>
      </c>
      <c r="Q62" s="53">
        <v>1</v>
      </c>
      <c r="R62" s="54">
        <f t="shared" si="16"/>
        <v>41.5</v>
      </c>
      <c r="S62" s="53">
        <v>5</v>
      </c>
      <c r="T62" s="53">
        <v>5</v>
      </c>
      <c r="U62" s="54">
        <f t="shared" si="22"/>
        <v>25</v>
      </c>
      <c r="V62" s="55">
        <f t="shared" si="20"/>
        <v>43.674999999999997</v>
      </c>
      <c r="W62" s="51" t="str">
        <f t="shared" si="23"/>
        <v>BAJA SIGNIFICANCIA</v>
      </c>
      <c r="X62" s="53"/>
      <c r="Y62" s="51" t="s">
        <v>556</v>
      </c>
      <c r="Z62" s="51"/>
      <c r="AA62" s="51"/>
      <c r="AB62" s="56" t="s">
        <v>558</v>
      </c>
    </row>
    <row r="63" spans="1:28" ht="78.75" hidden="1" customHeight="1" x14ac:dyDescent="0.2">
      <c r="A63" s="127"/>
      <c r="B63" s="51" t="s">
        <v>190</v>
      </c>
      <c r="C63" s="53" t="s">
        <v>168</v>
      </c>
      <c r="D63" s="51" t="s">
        <v>285</v>
      </c>
      <c r="E63" s="51" t="s">
        <v>169</v>
      </c>
      <c r="F63" s="51" t="s">
        <v>170</v>
      </c>
      <c r="G63" s="53" t="s">
        <v>475</v>
      </c>
      <c r="H63" s="51" t="s">
        <v>276</v>
      </c>
      <c r="I63" s="53" t="s">
        <v>188</v>
      </c>
      <c r="J63" s="53" t="s">
        <v>111</v>
      </c>
      <c r="K63" s="53" t="s">
        <v>172</v>
      </c>
      <c r="L63" s="53">
        <v>10</v>
      </c>
      <c r="M63" s="53">
        <v>5</v>
      </c>
      <c r="N63" s="54">
        <f t="shared" si="21"/>
        <v>50</v>
      </c>
      <c r="O63" s="53">
        <v>1</v>
      </c>
      <c r="P63" s="53">
        <v>5</v>
      </c>
      <c r="Q63" s="53">
        <v>1</v>
      </c>
      <c r="R63" s="54">
        <f t="shared" si="16"/>
        <v>24</v>
      </c>
      <c r="S63" s="53">
        <v>1</v>
      </c>
      <c r="T63" s="53">
        <v>1</v>
      </c>
      <c r="U63" s="54">
        <f t="shared" si="22"/>
        <v>1</v>
      </c>
      <c r="V63" s="55">
        <f t="shared" si="20"/>
        <v>33.4</v>
      </c>
      <c r="W63" s="51" t="str">
        <f t="shared" si="23"/>
        <v>NO SIGNIFICATIVO</v>
      </c>
      <c r="X63" s="53"/>
      <c r="Y63" s="53" t="s">
        <v>173</v>
      </c>
      <c r="Z63" s="53"/>
      <c r="AA63" s="53"/>
      <c r="AB63" s="57" t="s">
        <v>232</v>
      </c>
    </row>
    <row r="64" spans="1:28" ht="117" customHeight="1" x14ac:dyDescent="0.2">
      <c r="A64" s="127"/>
      <c r="B64" s="53" t="s">
        <v>394</v>
      </c>
      <c r="C64" s="51" t="s">
        <v>162</v>
      </c>
      <c r="D64" s="51" t="s">
        <v>393</v>
      </c>
      <c r="E64" s="51" t="s">
        <v>124</v>
      </c>
      <c r="F64" s="51" t="s">
        <v>136</v>
      </c>
      <c r="G64" s="51" t="s">
        <v>42</v>
      </c>
      <c r="H64" s="51" t="s">
        <v>276</v>
      </c>
      <c r="I64" s="53" t="s">
        <v>137</v>
      </c>
      <c r="J64" s="53" t="s">
        <v>111</v>
      </c>
      <c r="K64" s="53" t="s">
        <v>123</v>
      </c>
      <c r="L64" s="53">
        <v>10</v>
      </c>
      <c r="M64" s="53">
        <v>5</v>
      </c>
      <c r="N64" s="54">
        <f t="shared" si="21"/>
        <v>50</v>
      </c>
      <c r="O64" s="53">
        <v>10</v>
      </c>
      <c r="P64" s="53">
        <v>1</v>
      </c>
      <c r="Q64" s="53">
        <v>1</v>
      </c>
      <c r="R64" s="54">
        <f t="shared" si="16"/>
        <v>41.5</v>
      </c>
      <c r="S64" s="53">
        <v>5</v>
      </c>
      <c r="T64" s="53">
        <v>1</v>
      </c>
      <c r="U64" s="54">
        <f t="shared" si="22"/>
        <v>5</v>
      </c>
      <c r="V64" s="55">
        <f t="shared" si="20"/>
        <v>41.674999999999997</v>
      </c>
      <c r="W64" s="51" t="str">
        <f t="shared" si="23"/>
        <v>BAJA SIGNIFICANCIA</v>
      </c>
      <c r="X64" s="53"/>
      <c r="Y64" s="53" t="s">
        <v>238</v>
      </c>
      <c r="Z64" s="53"/>
      <c r="AA64" s="53"/>
      <c r="AB64" s="56" t="s">
        <v>242</v>
      </c>
    </row>
    <row r="65" spans="1:28" ht="39" customHeight="1" x14ac:dyDescent="0.2">
      <c r="A65" s="127"/>
      <c r="B65" s="53" t="s">
        <v>394</v>
      </c>
      <c r="C65" s="51" t="s">
        <v>162</v>
      </c>
      <c r="D65" s="51" t="s">
        <v>393</v>
      </c>
      <c r="E65" s="51" t="s">
        <v>32</v>
      </c>
      <c r="F65" s="100" t="s">
        <v>397</v>
      </c>
      <c r="G65" s="53" t="s">
        <v>103</v>
      </c>
      <c r="H65" s="53" t="s">
        <v>297</v>
      </c>
      <c r="I65" s="51" t="s">
        <v>133</v>
      </c>
      <c r="J65" s="51" t="s">
        <v>111</v>
      </c>
      <c r="K65" s="51" t="s">
        <v>233</v>
      </c>
      <c r="L65" s="53">
        <v>10</v>
      </c>
      <c r="M65" s="53">
        <v>5</v>
      </c>
      <c r="N65" s="58">
        <f t="shared" si="21"/>
        <v>50</v>
      </c>
      <c r="O65" s="51">
        <v>10</v>
      </c>
      <c r="P65" s="51">
        <v>1</v>
      </c>
      <c r="Q65" s="51">
        <v>1</v>
      </c>
      <c r="R65" s="58">
        <f t="shared" si="16"/>
        <v>41.5</v>
      </c>
      <c r="S65" s="51">
        <v>1</v>
      </c>
      <c r="T65" s="51">
        <v>1</v>
      </c>
      <c r="U65" s="58">
        <f t="shared" si="22"/>
        <v>1</v>
      </c>
      <c r="V65" s="55">
        <f t="shared" si="20"/>
        <v>41.274999999999999</v>
      </c>
      <c r="W65" s="51" t="str">
        <f t="shared" si="23"/>
        <v>BAJA SIGNIFICANCIA</v>
      </c>
      <c r="X65" s="53"/>
      <c r="Y65" s="53"/>
      <c r="Z65" s="53"/>
      <c r="AA65" s="53"/>
      <c r="AB65" s="56" t="s">
        <v>235</v>
      </c>
    </row>
    <row r="66" spans="1:28" ht="77.25" customHeight="1" x14ac:dyDescent="0.2">
      <c r="A66" s="127"/>
      <c r="B66" s="53" t="s">
        <v>394</v>
      </c>
      <c r="C66" s="53" t="s">
        <v>168</v>
      </c>
      <c r="D66" s="51" t="s">
        <v>393</v>
      </c>
      <c r="E66" s="51" t="s">
        <v>395</v>
      </c>
      <c r="F66" s="51" t="s">
        <v>396</v>
      </c>
      <c r="G66" s="53" t="s">
        <v>35</v>
      </c>
      <c r="H66" s="53" t="s">
        <v>180</v>
      </c>
      <c r="I66" s="51" t="s">
        <v>202</v>
      </c>
      <c r="J66" s="51" t="s">
        <v>140</v>
      </c>
      <c r="K66" s="53" t="s">
        <v>129</v>
      </c>
      <c r="L66" s="53">
        <v>10</v>
      </c>
      <c r="M66" s="53">
        <v>5</v>
      </c>
      <c r="N66" s="54">
        <f t="shared" si="21"/>
        <v>50</v>
      </c>
      <c r="O66" s="53">
        <v>10</v>
      </c>
      <c r="P66" s="53">
        <v>1</v>
      </c>
      <c r="Q66" s="53">
        <v>1</v>
      </c>
      <c r="R66" s="54">
        <f t="shared" si="16"/>
        <v>41.5</v>
      </c>
      <c r="S66" s="53">
        <v>1</v>
      </c>
      <c r="T66" s="53">
        <v>1</v>
      </c>
      <c r="U66" s="54">
        <f t="shared" si="22"/>
        <v>1</v>
      </c>
      <c r="V66" s="55">
        <f t="shared" si="20"/>
        <v>41.274999999999999</v>
      </c>
      <c r="W66" s="51" t="str">
        <f t="shared" si="23"/>
        <v>BAJA SIGNIFICANCIA</v>
      </c>
      <c r="X66" s="53" t="s">
        <v>549</v>
      </c>
      <c r="Y66" s="67" t="s">
        <v>255</v>
      </c>
      <c r="Z66" s="67"/>
      <c r="AA66" s="67"/>
      <c r="AB66" s="98" t="s">
        <v>313</v>
      </c>
    </row>
    <row r="67" spans="1:28" ht="52.15" hidden="1" customHeight="1" x14ac:dyDescent="0.2">
      <c r="A67" s="127"/>
      <c r="B67" s="51" t="s">
        <v>206</v>
      </c>
      <c r="C67" s="51" t="s">
        <v>162</v>
      </c>
      <c r="D67" s="78" t="s">
        <v>509</v>
      </c>
      <c r="E67" s="51" t="s">
        <v>203</v>
      </c>
      <c r="F67" s="51" t="s">
        <v>204</v>
      </c>
      <c r="G67" s="53" t="s">
        <v>470</v>
      </c>
      <c r="H67" s="53" t="s">
        <v>296</v>
      </c>
      <c r="I67" s="53" t="s">
        <v>111</v>
      </c>
      <c r="J67" s="53" t="s">
        <v>111</v>
      </c>
      <c r="K67" s="53" t="s">
        <v>111</v>
      </c>
      <c r="L67" s="53">
        <v>10</v>
      </c>
      <c r="M67" s="53">
        <v>5</v>
      </c>
      <c r="N67" s="54">
        <f t="shared" si="21"/>
        <v>50</v>
      </c>
      <c r="O67" s="53">
        <v>10</v>
      </c>
      <c r="P67" s="53">
        <v>5</v>
      </c>
      <c r="Q67" s="53">
        <v>5</v>
      </c>
      <c r="R67" s="54">
        <f t="shared" si="16"/>
        <v>67.5</v>
      </c>
      <c r="S67" s="53">
        <v>10</v>
      </c>
      <c r="T67" s="53">
        <v>5</v>
      </c>
      <c r="U67" s="54">
        <f t="shared" si="22"/>
        <v>50</v>
      </c>
      <c r="V67" s="55">
        <f t="shared" si="20"/>
        <v>57.875</v>
      </c>
      <c r="W67" s="51" t="str">
        <f t="shared" si="23"/>
        <v>MEDIA SIGNIFICANCIA</v>
      </c>
      <c r="X67" s="53"/>
      <c r="Y67" s="53"/>
      <c r="Z67" s="53"/>
      <c r="AA67" s="53"/>
      <c r="AB67" s="56" t="s">
        <v>567</v>
      </c>
    </row>
    <row r="68" spans="1:28" ht="58.15" hidden="1" customHeight="1" x14ac:dyDescent="0.2">
      <c r="A68" s="127"/>
      <c r="B68" s="51" t="s">
        <v>206</v>
      </c>
      <c r="C68" s="51" t="s">
        <v>162</v>
      </c>
      <c r="D68" s="51" t="s">
        <v>345</v>
      </c>
      <c r="E68" s="51" t="s">
        <v>565</v>
      </c>
      <c r="F68" s="51" t="s">
        <v>205</v>
      </c>
      <c r="G68" s="53" t="s">
        <v>470</v>
      </c>
      <c r="H68" s="53" t="s">
        <v>296</v>
      </c>
      <c r="I68" s="53" t="s">
        <v>111</v>
      </c>
      <c r="J68" s="53" t="s">
        <v>111</v>
      </c>
      <c r="K68" s="53" t="s">
        <v>111</v>
      </c>
      <c r="L68" s="53">
        <v>10</v>
      </c>
      <c r="M68" s="53">
        <v>5</v>
      </c>
      <c r="N68" s="54">
        <f t="shared" si="21"/>
        <v>50</v>
      </c>
      <c r="O68" s="53">
        <v>10</v>
      </c>
      <c r="P68" s="53">
        <v>5</v>
      </c>
      <c r="Q68" s="53">
        <v>5</v>
      </c>
      <c r="R68" s="54">
        <f t="shared" si="16"/>
        <v>67.5</v>
      </c>
      <c r="S68" s="53">
        <v>10</v>
      </c>
      <c r="T68" s="53">
        <v>5</v>
      </c>
      <c r="U68" s="54">
        <f t="shared" si="22"/>
        <v>50</v>
      </c>
      <c r="V68" s="55">
        <f t="shared" si="20"/>
        <v>57.875</v>
      </c>
      <c r="W68" s="51" t="str">
        <f t="shared" si="23"/>
        <v>MEDIA SIGNIFICANCIA</v>
      </c>
      <c r="X68" s="53"/>
      <c r="Y68" s="53"/>
      <c r="Z68" s="53"/>
      <c r="AA68" s="53"/>
      <c r="AB68" s="56" t="s">
        <v>566</v>
      </c>
    </row>
    <row r="69" spans="1:28" s="8" customFormat="1" ht="106.9" customHeight="1" x14ac:dyDescent="0.2">
      <c r="A69" s="127"/>
      <c r="B69" s="51" t="s">
        <v>308</v>
      </c>
      <c r="C69" s="51" t="s">
        <v>162</v>
      </c>
      <c r="D69" s="51" t="s">
        <v>345</v>
      </c>
      <c r="E69" s="51" t="s">
        <v>44</v>
      </c>
      <c r="F69" s="51" t="s">
        <v>265</v>
      </c>
      <c r="G69" s="51" t="s">
        <v>94</v>
      </c>
      <c r="H69" s="51" t="s">
        <v>276</v>
      </c>
      <c r="I69" s="51" t="s">
        <v>239</v>
      </c>
      <c r="J69" s="51" t="s">
        <v>140</v>
      </c>
      <c r="K69" s="51" t="s">
        <v>568</v>
      </c>
      <c r="L69" s="51">
        <v>10</v>
      </c>
      <c r="M69" s="51">
        <v>5</v>
      </c>
      <c r="N69" s="58">
        <f t="shared" si="21"/>
        <v>50</v>
      </c>
      <c r="O69" s="51">
        <v>1</v>
      </c>
      <c r="P69" s="51">
        <v>5</v>
      </c>
      <c r="Q69" s="51">
        <v>10</v>
      </c>
      <c r="R69" s="58">
        <f t="shared" si="16"/>
        <v>51</v>
      </c>
      <c r="S69" s="51">
        <v>1</v>
      </c>
      <c r="T69" s="51">
        <v>1</v>
      </c>
      <c r="U69" s="58">
        <f t="shared" si="22"/>
        <v>1</v>
      </c>
      <c r="V69" s="59">
        <f t="shared" si="20"/>
        <v>45.550000000000004</v>
      </c>
      <c r="W69" s="51" t="str">
        <f t="shared" si="23"/>
        <v>BAJA SIGNIFICANCIA</v>
      </c>
      <c r="X69" s="51" t="s">
        <v>570</v>
      </c>
      <c r="Y69" s="53" t="s">
        <v>238</v>
      </c>
      <c r="Z69" s="53"/>
      <c r="AA69" s="53"/>
      <c r="AB69" s="56" t="s">
        <v>569</v>
      </c>
    </row>
    <row r="70" spans="1:28" s="8" customFormat="1" ht="61.5" customHeight="1" x14ac:dyDescent="0.2">
      <c r="A70" s="127"/>
      <c r="B70" s="51" t="s">
        <v>308</v>
      </c>
      <c r="C70" s="51" t="s">
        <v>162</v>
      </c>
      <c r="D70" s="51" t="s">
        <v>345</v>
      </c>
      <c r="E70" s="51" t="s">
        <v>138</v>
      </c>
      <c r="F70" s="51" t="s">
        <v>141</v>
      </c>
      <c r="G70" s="51" t="s">
        <v>94</v>
      </c>
      <c r="H70" s="51" t="s">
        <v>276</v>
      </c>
      <c r="I70" s="51" t="s">
        <v>143</v>
      </c>
      <c r="J70" s="51" t="s">
        <v>111</v>
      </c>
      <c r="K70" s="51" t="s">
        <v>111</v>
      </c>
      <c r="L70" s="51">
        <v>10</v>
      </c>
      <c r="M70" s="51">
        <v>5</v>
      </c>
      <c r="N70" s="58">
        <f t="shared" si="21"/>
        <v>50</v>
      </c>
      <c r="O70" s="51">
        <v>5</v>
      </c>
      <c r="P70" s="51">
        <v>5</v>
      </c>
      <c r="Q70" s="51">
        <v>5</v>
      </c>
      <c r="R70" s="58">
        <f t="shared" si="16"/>
        <v>50</v>
      </c>
      <c r="S70" s="51">
        <v>1</v>
      </c>
      <c r="T70" s="51">
        <v>1</v>
      </c>
      <c r="U70" s="58">
        <f t="shared" si="22"/>
        <v>1</v>
      </c>
      <c r="V70" s="59">
        <f t="shared" si="20"/>
        <v>45.1</v>
      </c>
      <c r="W70" s="51" t="str">
        <f t="shared" si="23"/>
        <v>BAJA SIGNIFICANCIA</v>
      </c>
      <c r="X70" s="51"/>
      <c r="Y70" s="51"/>
      <c r="Z70" s="51"/>
      <c r="AA70" s="51"/>
      <c r="AB70" s="56" t="s">
        <v>569</v>
      </c>
    </row>
    <row r="71" spans="1:28" s="8" customFormat="1" ht="108" hidden="1" customHeight="1" x14ac:dyDescent="0.2">
      <c r="A71" s="127"/>
      <c r="B71" s="51" t="s">
        <v>308</v>
      </c>
      <c r="C71" s="51" t="s">
        <v>162</v>
      </c>
      <c r="D71" s="51" t="s">
        <v>345</v>
      </c>
      <c r="E71" s="51" t="s">
        <v>153</v>
      </c>
      <c r="F71" s="51" t="s">
        <v>266</v>
      </c>
      <c r="G71" s="51" t="s">
        <v>94</v>
      </c>
      <c r="H71" s="51" t="s">
        <v>296</v>
      </c>
      <c r="I71" s="51" t="s">
        <v>139</v>
      </c>
      <c r="J71" s="51" t="s">
        <v>111</v>
      </c>
      <c r="K71" s="51" t="s">
        <v>151</v>
      </c>
      <c r="L71" s="51">
        <v>10</v>
      </c>
      <c r="M71" s="51">
        <v>5</v>
      </c>
      <c r="N71" s="58">
        <f t="shared" si="21"/>
        <v>50</v>
      </c>
      <c r="O71" s="51">
        <v>10</v>
      </c>
      <c r="P71" s="51">
        <v>5</v>
      </c>
      <c r="Q71" s="51">
        <v>5</v>
      </c>
      <c r="R71" s="58">
        <f t="shared" si="16"/>
        <v>67.5</v>
      </c>
      <c r="S71" s="51">
        <v>1</v>
      </c>
      <c r="T71" s="51">
        <v>1</v>
      </c>
      <c r="U71" s="58">
        <f t="shared" si="22"/>
        <v>1</v>
      </c>
      <c r="V71" s="59">
        <f t="shared" si="20"/>
        <v>52.975000000000001</v>
      </c>
      <c r="W71" s="51" t="str">
        <f t="shared" si="23"/>
        <v>MEDIA SIGNIFICANCIA</v>
      </c>
      <c r="X71" s="51"/>
      <c r="Y71" s="51" t="s">
        <v>238</v>
      </c>
      <c r="Z71" s="51"/>
      <c r="AA71" s="51"/>
      <c r="AB71" s="56" t="s">
        <v>569</v>
      </c>
    </row>
    <row r="72" spans="1:28" s="8" customFormat="1" ht="75" hidden="1" customHeight="1" x14ac:dyDescent="0.2">
      <c r="A72" s="127"/>
      <c r="B72" s="51" t="s">
        <v>308</v>
      </c>
      <c r="C72" s="51" t="s">
        <v>162</v>
      </c>
      <c r="D72" s="51" t="s">
        <v>345</v>
      </c>
      <c r="E72" s="51" t="s">
        <v>175</v>
      </c>
      <c r="F72" s="51" t="s">
        <v>538</v>
      </c>
      <c r="G72" s="53" t="s">
        <v>114</v>
      </c>
      <c r="H72" s="51" t="s">
        <v>276</v>
      </c>
      <c r="I72" s="51" t="s">
        <v>121</v>
      </c>
      <c r="J72" s="51" t="s">
        <v>126</v>
      </c>
      <c r="K72" s="51" t="s">
        <v>135</v>
      </c>
      <c r="L72" s="51">
        <v>10</v>
      </c>
      <c r="M72" s="51">
        <v>5</v>
      </c>
      <c r="N72" s="58">
        <f t="shared" si="21"/>
        <v>50</v>
      </c>
      <c r="O72" s="51">
        <v>1</v>
      </c>
      <c r="P72" s="51">
        <v>5</v>
      </c>
      <c r="Q72" s="51">
        <v>5</v>
      </c>
      <c r="R72" s="58">
        <f t="shared" si="16"/>
        <v>36</v>
      </c>
      <c r="S72" s="51">
        <v>1</v>
      </c>
      <c r="T72" s="51">
        <v>1</v>
      </c>
      <c r="U72" s="58">
        <f t="shared" si="22"/>
        <v>1</v>
      </c>
      <c r="V72" s="59">
        <f t="shared" si="20"/>
        <v>38.800000000000004</v>
      </c>
      <c r="W72" s="51" t="str">
        <f t="shared" si="23"/>
        <v>NO SIGNIFICATIVO</v>
      </c>
      <c r="X72" s="51"/>
      <c r="Y72" s="51"/>
      <c r="Z72" s="51"/>
      <c r="AA72" s="51"/>
      <c r="AB72" s="56" t="s">
        <v>237</v>
      </c>
    </row>
    <row r="73" spans="1:28" s="8" customFormat="1" ht="190.9" customHeight="1" thickBot="1" x14ac:dyDescent="0.25">
      <c r="A73" s="127"/>
      <c r="B73" s="51" t="s">
        <v>308</v>
      </c>
      <c r="C73" s="51" t="s">
        <v>162</v>
      </c>
      <c r="D73" s="51" t="s">
        <v>345</v>
      </c>
      <c r="E73" s="51" t="s">
        <v>43</v>
      </c>
      <c r="F73" s="51" t="s">
        <v>77</v>
      </c>
      <c r="G73" s="51" t="s">
        <v>42</v>
      </c>
      <c r="H73" s="51" t="s">
        <v>276</v>
      </c>
      <c r="I73" s="51" t="s">
        <v>147</v>
      </c>
      <c r="J73" s="51" t="s">
        <v>148</v>
      </c>
      <c r="K73" s="51" t="s">
        <v>149</v>
      </c>
      <c r="L73" s="51">
        <v>10</v>
      </c>
      <c r="M73" s="51">
        <v>5</v>
      </c>
      <c r="N73" s="58">
        <f t="shared" si="21"/>
        <v>50</v>
      </c>
      <c r="O73" s="51">
        <v>5</v>
      </c>
      <c r="P73" s="51">
        <v>5</v>
      </c>
      <c r="Q73" s="51">
        <v>1</v>
      </c>
      <c r="R73" s="58">
        <f t="shared" si="16"/>
        <v>38</v>
      </c>
      <c r="S73" s="51">
        <v>1</v>
      </c>
      <c r="T73" s="51">
        <v>1</v>
      </c>
      <c r="U73" s="58">
        <f t="shared" si="22"/>
        <v>1</v>
      </c>
      <c r="V73" s="59">
        <f t="shared" si="20"/>
        <v>39.700000000000003</v>
      </c>
      <c r="W73" s="51" t="str">
        <f t="shared" si="23"/>
        <v>BAJA SIGNIFICANCIA</v>
      </c>
      <c r="X73" s="51" t="s">
        <v>572</v>
      </c>
      <c r="Y73" s="63" t="s">
        <v>173</v>
      </c>
      <c r="Z73" s="51"/>
      <c r="AA73" s="51"/>
      <c r="AB73" s="56" t="s">
        <v>571</v>
      </c>
    </row>
    <row r="74" spans="1:28" s="8" customFormat="1" ht="175.9" customHeight="1" thickBot="1" x14ac:dyDescent="0.25">
      <c r="A74" s="128"/>
      <c r="B74" s="61" t="s">
        <v>308</v>
      </c>
      <c r="C74" s="63" t="s">
        <v>168</v>
      </c>
      <c r="D74" s="51" t="s">
        <v>345</v>
      </c>
      <c r="E74" s="61" t="s">
        <v>169</v>
      </c>
      <c r="F74" s="61" t="s">
        <v>372</v>
      </c>
      <c r="G74" s="61" t="s">
        <v>131</v>
      </c>
      <c r="H74" s="61" t="s">
        <v>276</v>
      </c>
      <c r="I74" s="61" t="s">
        <v>145</v>
      </c>
      <c r="J74" s="61" t="s">
        <v>146</v>
      </c>
      <c r="K74" s="63" t="s">
        <v>318</v>
      </c>
      <c r="L74" s="61">
        <v>10</v>
      </c>
      <c r="M74" s="61">
        <v>5</v>
      </c>
      <c r="N74" s="84">
        <f t="shared" si="21"/>
        <v>50</v>
      </c>
      <c r="O74" s="61">
        <v>1</v>
      </c>
      <c r="P74" s="61">
        <v>5</v>
      </c>
      <c r="Q74" s="61">
        <v>10</v>
      </c>
      <c r="R74" s="84">
        <f t="shared" si="16"/>
        <v>51</v>
      </c>
      <c r="S74" s="61">
        <v>5</v>
      </c>
      <c r="T74" s="61">
        <v>1</v>
      </c>
      <c r="U74" s="84">
        <f t="shared" si="22"/>
        <v>5</v>
      </c>
      <c r="V74" s="85">
        <f t="shared" si="20"/>
        <v>45.95</v>
      </c>
      <c r="W74" s="61" t="str">
        <f t="shared" si="23"/>
        <v>BAJA SIGNIFICANCIA</v>
      </c>
      <c r="X74" s="61" t="s">
        <v>573</v>
      </c>
      <c r="Y74" s="63" t="s">
        <v>173</v>
      </c>
      <c r="Z74" s="63"/>
      <c r="AA74" s="63"/>
      <c r="AB74" s="69" t="s">
        <v>232</v>
      </c>
    </row>
    <row r="75" spans="1:28" s="8" customFormat="1" ht="84" hidden="1" customHeight="1" x14ac:dyDescent="0.2">
      <c r="A75" s="116" t="s">
        <v>402</v>
      </c>
      <c r="B75" s="43" t="s">
        <v>174</v>
      </c>
      <c r="C75" s="43" t="s">
        <v>162</v>
      </c>
      <c r="D75" s="43" t="s">
        <v>207</v>
      </c>
      <c r="E75" s="43" t="s">
        <v>32</v>
      </c>
      <c r="F75" s="43" t="s">
        <v>208</v>
      </c>
      <c r="G75" s="43" t="s">
        <v>471</v>
      </c>
      <c r="H75" s="43" t="s">
        <v>209</v>
      </c>
      <c r="I75" s="43" t="s">
        <v>209</v>
      </c>
      <c r="J75" s="43" t="s">
        <v>111</v>
      </c>
      <c r="K75" s="43" t="s">
        <v>210</v>
      </c>
      <c r="L75" s="43">
        <v>10</v>
      </c>
      <c r="M75" s="43">
        <v>5</v>
      </c>
      <c r="N75" s="86">
        <f t="shared" si="21"/>
        <v>50</v>
      </c>
      <c r="O75" s="43">
        <v>10</v>
      </c>
      <c r="P75" s="43">
        <v>1</v>
      </c>
      <c r="Q75" s="43">
        <v>5</v>
      </c>
      <c r="R75" s="86">
        <f t="shared" ref="R75:R85" si="24">+O75*3.5+P75*3.5+Q75*3</f>
        <v>53.5</v>
      </c>
      <c r="S75" s="43">
        <v>10</v>
      </c>
      <c r="T75" s="43">
        <v>5</v>
      </c>
      <c r="U75" s="86">
        <f t="shared" si="22"/>
        <v>50</v>
      </c>
      <c r="V75" s="87">
        <f t="shared" si="20"/>
        <v>51.575000000000003</v>
      </c>
      <c r="W75" s="43" t="str">
        <f t="shared" si="23"/>
        <v>MEDIA SIGNIFICANCIA</v>
      </c>
      <c r="X75" s="43"/>
      <c r="Y75" s="43" t="s">
        <v>236</v>
      </c>
      <c r="Z75" s="43"/>
      <c r="AA75" s="43"/>
      <c r="AB75" s="49" t="s">
        <v>574</v>
      </c>
    </row>
    <row r="76" spans="1:28" s="8" customFormat="1" ht="129" customHeight="1" x14ac:dyDescent="0.2">
      <c r="A76" s="117"/>
      <c r="B76" s="51" t="s">
        <v>174</v>
      </c>
      <c r="C76" s="51" t="s">
        <v>162</v>
      </c>
      <c r="D76" s="51" t="s">
        <v>207</v>
      </c>
      <c r="E76" s="51" t="s">
        <v>201</v>
      </c>
      <c r="F76" s="51" t="s">
        <v>208</v>
      </c>
      <c r="G76" s="51" t="s">
        <v>178</v>
      </c>
      <c r="H76" s="51" t="s">
        <v>276</v>
      </c>
      <c r="I76" s="51" t="s">
        <v>211</v>
      </c>
      <c r="J76" s="51" t="s">
        <v>111</v>
      </c>
      <c r="K76" s="51" t="s">
        <v>210</v>
      </c>
      <c r="L76" s="51">
        <v>10</v>
      </c>
      <c r="M76" s="51">
        <v>5</v>
      </c>
      <c r="N76" s="58">
        <f t="shared" si="21"/>
        <v>50</v>
      </c>
      <c r="O76" s="51">
        <v>10</v>
      </c>
      <c r="P76" s="51">
        <v>1</v>
      </c>
      <c r="Q76" s="51">
        <v>1</v>
      </c>
      <c r="R76" s="58">
        <f t="shared" si="24"/>
        <v>41.5</v>
      </c>
      <c r="S76" s="51">
        <v>5</v>
      </c>
      <c r="T76" s="51">
        <v>5</v>
      </c>
      <c r="U76" s="58">
        <f t="shared" si="22"/>
        <v>25</v>
      </c>
      <c r="V76" s="59">
        <f t="shared" si="20"/>
        <v>43.674999999999997</v>
      </c>
      <c r="W76" s="51" t="str">
        <f t="shared" si="23"/>
        <v>BAJA SIGNIFICANCIA</v>
      </c>
      <c r="X76" s="51" t="s">
        <v>575</v>
      </c>
      <c r="Y76" s="53" t="s">
        <v>238</v>
      </c>
      <c r="Z76" s="53"/>
      <c r="AA76" s="53" t="s">
        <v>576</v>
      </c>
      <c r="AB76" s="56" t="s">
        <v>242</v>
      </c>
    </row>
    <row r="77" spans="1:28" s="8" customFormat="1" ht="102.6" customHeight="1" x14ac:dyDescent="0.2">
      <c r="A77" s="117"/>
      <c r="B77" s="51" t="s">
        <v>174</v>
      </c>
      <c r="C77" s="53" t="s">
        <v>168</v>
      </c>
      <c r="D77" s="51" t="s">
        <v>207</v>
      </c>
      <c r="E77" s="51" t="s">
        <v>217</v>
      </c>
      <c r="F77" s="51" t="s">
        <v>170</v>
      </c>
      <c r="G77" s="53" t="s">
        <v>472</v>
      </c>
      <c r="H77" s="51" t="s">
        <v>276</v>
      </c>
      <c r="I77" s="53" t="s">
        <v>188</v>
      </c>
      <c r="J77" s="53" t="s">
        <v>111</v>
      </c>
      <c r="K77" s="53" t="s">
        <v>577</v>
      </c>
      <c r="L77" s="53">
        <v>10</v>
      </c>
      <c r="M77" s="53">
        <v>5</v>
      </c>
      <c r="N77" s="54">
        <f t="shared" si="21"/>
        <v>50</v>
      </c>
      <c r="O77" s="53">
        <v>5</v>
      </c>
      <c r="P77" s="53">
        <v>5</v>
      </c>
      <c r="Q77" s="53">
        <v>1</v>
      </c>
      <c r="R77" s="54">
        <f t="shared" si="24"/>
        <v>38</v>
      </c>
      <c r="S77" s="53">
        <v>10</v>
      </c>
      <c r="T77" s="53">
        <v>5</v>
      </c>
      <c r="U77" s="54">
        <f t="shared" si="22"/>
        <v>50</v>
      </c>
      <c r="V77" s="55">
        <f t="shared" si="20"/>
        <v>44.6</v>
      </c>
      <c r="W77" s="51" t="str">
        <f t="shared" si="23"/>
        <v>BAJA SIGNIFICANCIA</v>
      </c>
      <c r="X77" s="53"/>
      <c r="Y77" s="53" t="s">
        <v>173</v>
      </c>
      <c r="Z77" s="53" t="s">
        <v>260</v>
      </c>
      <c r="AA77" s="53" t="s">
        <v>578</v>
      </c>
      <c r="AB77" s="57" t="s">
        <v>579</v>
      </c>
    </row>
    <row r="78" spans="1:28" s="8" customFormat="1" ht="178.15" hidden="1" customHeight="1" x14ac:dyDescent="0.2">
      <c r="A78" s="117"/>
      <c r="B78" s="51" t="s">
        <v>366</v>
      </c>
      <c r="C78" s="53" t="s">
        <v>162</v>
      </c>
      <c r="D78" s="51" t="s">
        <v>207</v>
      </c>
      <c r="E78" s="51" t="s">
        <v>175</v>
      </c>
      <c r="F78" s="51" t="s">
        <v>38</v>
      </c>
      <c r="G78" s="53" t="s">
        <v>473</v>
      </c>
      <c r="H78" s="51" t="s">
        <v>276</v>
      </c>
      <c r="I78" s="51" t="s">
        <v>121</v>
      </c>
      <c r="J78" s="51" t="s">
        <v>126</v>
      </c>
      <c r="K78" s="51" t="s">
        <v>135</v>
      </c>
      <c r="L78" s="51">
        <v>10</v>
      </c>
      <c r="M78" s="51">
        <v>5</v>
      </c>
      <c r="N78" s="58">
        <f t="shared" si="21"/>
        <v>50</v>
      </c>
      <c r="O78" s="51">
        <v>10</v>
      </c>
      <c r="P78" s="51">
        <v>5</v>
      </c>
      <c r="Q78" s="51">
        <v>1</v>
      </c>
      <c r="R78" s="58">
        <f t="shared" si="24"/>
        <v>55.5</v>
      </c>
      <c r="S78" s="51">
        <v>5</v>
      </c>
      <c r="T78" s="51">
        <v>1</v>
      </c>
      <c r="U78" s="58">
        <f t="shared" si="22"/>
        <v>5</v>
      </c>
      <c r="V78" s="59">
        <f t="shared" si="20"/>
        <v>47.975000000000001</v>
      </c>
      <c r="W78" s="51" t="str">
        <f t="shared" si="23"/>
        <v>MEDIA SIGNIFICANCIA</v>
      </c>
      <c r="X78" s="51"/>
      <c r="Y78" s="51" t="s">
        <v>580</v>
      </c>
      <c r="Z78" s="51"/>
      <c r="AA78" s="51"/>
      <c r="AB78" s="56" t="s">
        <v>237</v>
      </c>
    </row>
    <row r="79" spans="1:28" s="8" customFormat="1" ht="64.900000000000006" hidden="1" customHeight="1" x14ac:dyDescent="0.2">
      <c r="A79" s="117"/>
      <c r="B79" s="51" t="s">
        <v>366</v>
      </c>
      <c r="C79" s="51" t="s">
        <v>162</v>
      </c>
      <c r="D79" s="51" t="s">
        <v>207</v>
      </c>
      <c r="E79" s="51" t="s">
        <v>277</v>
      </c>
      <c r="F79" s="51" t="s">
        <v>356</v>
      </c>
      <c r="G79" s="53" t="s">
        <v>31</v>
      </c>
      <c r="H79" s="53" t="s">
        <v>209</v>
      </c>
      <c r="I79" s="51" t="s">
        <v>278</v>
      </c>
      <c r="J79" s="51" t="s">
        <v>111</v>
      </c>
      <c r="K79" s="51" t="s">
        <v>279</v>
      </c>
      <c r="L79" s="51">
        <v>10</v>
      </c>
      <c r="M79" s="51">
        <v>5</v>
      </c>
      <c r="N79" s="58">
        <f t="shared" si="21"/>
        <v>50</v>
      </c>
      <c r="O79" s="51">
        <v>10</v>
      </c>
      <c r="P79" s="51">
        <v>10</v>
      </c>
      <c r="Q79" s="51">
        <v>10</v>
      </c>
      <c r="R79" s="58">
        <f t="shared" si="24"/>
        <v>100</v>
      </c>
      <c r="S79" s="51">
        <v>10</v>
      </c>
      <c r="T79" s="51">
        <v>5</v>
      </c>
      <c r="U79" s="58">
        <f t="shared" si="22"/>
        <v>50</v>
      </c>
      <c r="V79" s="59">
        <f t="shared" si="20"/>
        <v>72.5</v>
      </c>
      <c r="W79" s="51" t="str">
        <f t="shared" si="23"/>
        <v>ALTA SIGNIFICANCIA</v>
      </c>
      <c r="X79" s="51" t="s">
        <v>379</v>
      </c>
      <c r="Y79" s="51" t="s">
        <v>581</v>
      </c>
      <c r="Z79" s="51" t="s">
        <v>582</v>
      </c>
      <c r="AA79" s="51"/>
      <c r="AB79" s="56" t="s">
        <v>583</v>
      </c>
    </row>
    <row r="80" spans="1:28" s="8" customFormat="1" ht="76.5" hidden="1" customHeight="1" x14ac:dyDescent="0.2">
      <c r="A80" s="117"/>
      <c r="B80" s="51" t="s">
        <v>366</v>
      </c>
      <c r="C80" s="51" t="s">
        <v>162</v>
      </c>
      <c r="D80" s="51" t="s">
        <v>207</v>
      </c>
      <c r="E80" s="51" t="s">
        <v>431</v>
      </c>
      <c r="F80" s="51" t="s">
        <v>320</v>
      </c>
      <c r="G80" s="53" t="s">
        <v>472</v>
      </c>
      <c r="H80" s="51" t="s">
        <v>276</v>
      </c>
      <c r="I80" s="53" t="s">
        <v>188</v>
      </c>
      <c r="J80" s="53" t="s">
        <v>111</v>
      </c>
      <c r="K80" s="53" t="s">
        <v>577</v>
      </c>
      <c r="L80" s="53">
        <v>10</v>
      </c>
      <c r="M80" s="53">
        <v>5</v>
      </c>
      <c r="N80" s="54">
        <f t="shared" si="21"/>
        <v>50</v>
      </c>
      <c r="O80" s="53">
        <v>10</v>
      </c>
      <c r="P80" s="53">
        <v>5</v>
      </c>
      <c r="Q80" s="53">
        <v>1</v>
      </c>
      <c r="R80" s="54">
        <f t="shared" si="24"/>
        <v>55.5</v>
      </c>
      <c r="S80" s="53">
        <v>10</v>
      </c>
      <c r="T80" s="53">
        <v>5</v>
      </c>
      <c r="U80" s="54">
        <f t="shared" si="22"/>
        <v>50</v>
      </c>
      <c r="V80" s="55">
        <f t="shared" si="20"/>
        <v>52.475000000000001</v>
      </c>
      <c r="W80" s="51" t="str">
        <f t="shared" si="23"/>
        <v>MEDIA SIGNIFICANCIA</v>
      </c>
      <c r="X80" s="53" t="s">
        <v>380</v>
      </c>
      <c r="Y80" s="53" t="s">
        <v>173</v>
      </c>
      <c r="Z80" s="53" t="s">
        <v>260</v>
      </c>
      <c r="AA80" s="53"/>
      <c r="AB80" s="57" t="s">
        <v>232</v>
      </c>
    </row>
    <row r="81" spans="1:28" s="8" customFormat="1" ht="190.9" hidden="1" customHeight="1" x14ac:dyDescent="0.2">
      <c r="A81" s="117"/>
      <c r="B81" s="51" t="s">
        <v>366</v>
      </c>
      <c r="C81" s="51" t="s">
        <v>162</v>
      </c>
      <c r="D81" s="51" t="s">
        <v>207</v>
      </c>
      <c r="E81" s="51" t="s">
        <v>44</v>
      </c>
      <c r="F81" s="51" t="s">
        <v>510</v>
      </c>
      <c r="G81" s="51" t="s">
        <v>94</v>
      </c>
      <c r="H81" s="51" t="s">
        <v>296</v>
      </c>
      <c r="I81" s="51" t="s">
        <v>142</v>
      </c>
      <c r="J81" s="51" t="s">
        <v>140</v>
      </c>
      <c r="K81" s="51" t="s">
        <v>144</v>
      </c>
      <c r="L81" s="51">
        <v>10</v>
      </c>
      <c r="M81" s="51">
        <v>5</v>
      </c>
      <c r="N81" s="58">
        <f t="shared" si="21"/>
        <v>50</v>
      </c>
      <c r="O81" s="51">
        <v>5</v>
      </c>
      <c r="P81" s="51">
        <v>5</v>
      </c>
      <c r="Q81" s="51">
        <v>10</v>
      </c>
      <c r="R81" s="58">
        <f t="shared" si="24"/>
        <v>65</v>
      </c>
      <c r="S81" s="51">
        <v>1</v>
      </c>
      <c r="T81" s="51">
        <v>1</v>
      </c>
      <c r="U81" s="58">
        <f t="shared" si="22"/>
        <v>1</v>
      </c>
      <c r="V81" s="59">
        <f t="shared" si="20"/>
        <v>51.85</v>
      </c>
      <c r="W81" s="51" t="str">
        <f t="shared" si="23"/>
        <v>MEDIA SIGNIFICANCIA</v>
      </c>
      <c r="X81" s="51" t="s">
        <v>256</v>
      </c>
      <c r="Y81" s="53" t="s">
        <v>584</v>
      </c>
      <c r="Z81" s="53"/>
      <c r="AA81" s="53"/>
      <c r="AB81" s="56" t="s">
        <v>585</v>
      </c>
    </row>
    <row r="82" spans="1:28" s="8" customFormat="1" ht="151.9" customHeight="1" x14ac:dyDescent="0.2">
      <c r="A82" s="117"/>
      <c r="B82" s="51" t="s">
        <v>366</v>
      </c>
      <c r="C82" s="51" t="s">
        <v>162</v>
      </c>
      <c r="D82" s="51" t="s">
        <v>207</v>
      </c>
      <c r="E82" s="51" t="s">
        <v>138</v>
      </c>
      <c r="F82" s="51" t="s">
        <v>141</v>
      </c>
      <c r="G82" s="51" t="s">
        <v>94</v>
      </c>
      <c r="H82" s="51" t="s">
        <v>296</v>
      </c>
      <c r="I82" s="51" t="s">
        <v>143</v>
      </c>
      <c r="J82" s="51" t="s">
        <v>111</v>
      </c>
      <c r="K82" s="51" t="s">
        <v>111</v>
      </c>
      <c r="L82" s="51">
        <v>10</v>
      </c>
      <c r="M82" s="51">
        <v>5</v>
      </c>
      <c r="N82" s="58">
        <f t="shared" si="21"/>
        <v>50</v>
      </c>
      <c r="O82" s="51">
        <v>5</v>
      </c>
      <c r="P82" s="51">
        <v>5</v>
      </c>
      <c r="Q82" s="51">
        <v>1</v>
      </c>
      <c r="R82" s="58">
        <f t="shared" si="24"/>
        <v>38</v>
      </c>
      <c r="S82" s="51">
        <v>5</v>
      </c>
      <c r="T82" s="51">
        <v>5</v>
      </c>
      <c r="U82" s="58">
        <f t="shared" si="22"/>
        <v>25</v>
      </c>
      <c r="V82" s="59">
        <f t="shared" si="20"/>
        <v>42.1</v>
      </c>
      <c r="W82" s="51" t="str">
        <f t="shared" si="23"/>
        <v>BAJA SIGNIFICANCIA</v>
      </c>
      <c r="X82" s="51" t="s">
        <v>256</v>
      </c>
      <c r="Y82" s="53" t="s">
        <v>584</v>
      </c>
      <c r="Z82" s="51"/>
      <c r="AA82" s="51"/>
      <c r="AB82" s="56" t="s">
        <v>156</v>
      </c>
    </row>
    <row r="83" spans="1:28" s="8" customFormat="1" ht="118.5" hidden="1" customHeight="1" x14ac:dyDescent="0.2">
      <c r="A83" s="117"/>
      <c r="B83" s="51" t="s">
        <v>366</v>
      </c>
      <c r="C83" s="51" t="s">
        <v>162</v>
      </c>
      <c r="D83" s="51" t="s">
        <v>207</v>
      </c>
      <c r="E83" s="51" t="s">
        <v>511</v>
      </c>
      <c r="F83" s="51" t="s">
        <v>266</v>
      </c>
      <c r="G83" s="51" t="s">
        <v>94</v>
      </c>
      <c r="H83" s="51" t="s">
        <v>296</v>
      </c>
      <c r="I83" s="51" t="s">
        <v>139</v>
      </c>
      <c r="J83" s="51" t="s">
        <v>111</v>
      </c>
      <c r="K83" s="51" t="s">
        <v>151</v>
      </c>
      <c r="L83" s="51">
        <v>10</v>
      </c>
      <c r="M83" s="51">
        <v>5</v>
      </c>
      <c r="N83" s="58">
        <f t="shared" si="21"/>
        <v>50</v>
      </c>
      <c r="O83" s="51">
        <v>10</v>
      </c>
      <c r="P83" s="51">
        <v>5</v>
      </c>
      <c r="Q83" s="51">
        <v>5</v>
      </c>
      <c r="R83" s="58">
        <f t="shared" si="24"/>
        <v>67.5</v>
      </c>
      <c r="S83" s="51">
        <v>1</v>
      </c>
      <c r="T83" s="51">
        <v>1</v>
      </c>
      <c r="U83" s="58">
        <f t="shared" si="22"/>
        <v>1</v>
      </c>
      <c r="V83" s="59">
        <f t="shared" si="20"/>
        <v>52.975000000000001</v>
      </c>
      <c r="W83" s="51" t="str">
        <f t="shared" si="23"/>
        <v>MEDIA SIGNIFICANCIA</v>
      </c>
      <c r="X83" s="51"/>
      <c r="Y83" s="51" t="s">
        <v>238</v>
      </c>
      <c r="Z83" s="53"/>
      <c r="AA83" s="51" t="s">
        <v>490</v>
      </c>
      <c r="AB83" s="56" t="s">
        <v>586</v>
      </c>
    </row>
    <row r="84" spans="1:28" s="8" customFormat="1" ht="111.6" customHeight="1" x14ac:dyDescent="0.2">
      <c r="A84" s="117"/>
      <c r="B84" s="51" t="s">
        <v>366</v>
      </c>
      <c r="C84" s="51" t="s">
        <v>162</v>
      </c>
      <c r="D84" s="51" t="s">
        <v>207</v>
      </c>
      <c r="E84" s="51" t="s">
        <v>229</v>
      </c>
      <c r="F84" s="51" t="s">
        <v>589</v>
      </c>
      <c r="G84" s="53" t="s">
        <v>35</v>
      </c>
      <c r="H84" s="53" t="s">
        <v>180</v>
      </c>
      <c r="I84" s="51" t="s">
        <v>202</v>
      </c>
      <c r="J84" s="51" t="s">
        <v>111</v>
      </c>
      <c r="K84" s="53" t="s">
        <v>588</v>
      </c>
      <c r="L84" s="53">
        <v>10</v>
      </c>
      <c r="M84" s="53">
        <v>5</v>
      </c>
      <c r="N84" s="54">
        <f t="shared" si="21"/>
        <v>50</v>
      </c>
      <c r="O84" s="53">
        <v>10</v>
      </c>
      <c r="P84" s="53">
        <v>1</v>
      </c>
      <c r="Q84" s="53">
        <v>1</v>
      </c>
      <c r="R84" s="54">
        <f t="shared" si="24"/>
        <v>41.5</v>
      </c>
      <c r="S84" s="53">
        <v>1</v>
      </c>
      <c r="T84" s="53">
        <v>1</v>
      </c>
      <c r="U84" s="54">
        <f t="shared" si="22"/>
        <v>1</v>
      </c>
      <c r="V84" s="55">
        <f t="shared" si="20"/>
        <v>41.274999999999999</v>
      </c>
      <c r="W84" s="51" t="str">
        <f t="shared" si="23"/>
        <v>BAJA SIGNIFICANCIA</v>
      </c>
      <c r="X84" s="53" t="s">
        <v>590</v>
      </c>
      <c r="Y84" s="53" t="s">
        <v>182</v>
      </c>
      <c r="Z84" s="53"/>
      <c r="AA84" s="53"/>
      <c r="AB84" s="57" t="s">
        <v>591</v>
      </c>
    </row>
    <row r="85" spans="1:28" s="8" customFormat="1" ht="86.25" hidden="1" customHeight="1" x14ac:dyDescent="0.2">
      <c r="A85" s="117"/>
      <c r="B85" s="51" t="s">
        <v>366</v>
      </c>
      <c r="C85" s="53" t="s">
        <v>168</v>
      </c>
      <c r="D85" s="51" t="s">
        <v>432</v>
      </c>
      <c r="E85" s="51" t="s">
        <v>321</v>
      </c>
      <c r="F85" s="51" t="s">
        <v>592</v>
      </c>
      <c r="G85" s="53" t="s">
        <v>304</v>
      </c>
      <c r="H85" s="53" t="s">
        <v>298</v>
      </c>
      <c r="I85" s="51" t="s">
        <v>305</v>
      </c>
      <c r="J85" s="88" t="s">
        <v>132</v>
      </c>
      <c r="K85" s="51" t="s">
        <v>306</v>
      </c>
      <c r="L85" s="51">
        <v>10</v>
      </c>
      <c r="M85" s="51">
        <v>5</v>
      </c>
      <c r="N85" s="54">
        <f t="shared" si="21"/>
        <v>50</v>
      </c>
      <c r="O85" s="51">
        <v>5</v>
      </c>
      <c r="P85" s="51">
        <v>10</v>
      </c>
      <c r="Q85" s="51">
        <v>1</v>
      </c>
      <c r="R85" s="54">
        <f t="shared" si="24"/>
        <v>55.5</v>
      </c>
      <c r="S85" s="51">
        <v>5</v>
      </c>
      <c r="T85" s="51">
        <v>5</v>
      </c>
      <c r="U85" s="58">
        <f t="shared" si="22"/>
        <v>25</v>
      </c>
      <c r="V85" s="59">
        <f t="shared" si="20"/>
        <v>49.975000000000001</v>
      </c>
      <c r="W85" s="70" t="str">
        <f t="shared" si="23"/>
        <v>MEDIA SIGNIFICANCIA</v>
      </c>
      <c r="X85" s="51" t="s">
        <v>593</v>
      </c>
      <c r="Y85" s="53" t="s">
        <v>381</v>
      </c>
      <c r="Z85" s="53" t="s">
        <v>260</v>
      </c>
      <c r="AA85" s="53"/>
      <c r="AB85" s="56" t="s">
        <v>241</v>
      </c>
    </row>
    <row r="86" spans="1:28" ht="65.25" hidden="1" customHeight="1" x14ac:dyDescent="0.2">
      <c r="A86" s="117"/>
      <c r="B86" s="51" t="s">
        <v>366</v>
      </c>
      <c r="C86" s="51" t="s">
        <v>168</v>
      </c>
      <c r="D86" s="53" t="s">
        <v>207</v>
      </c>
      <c r="E86" s="51" t="s">
        <v>212</v>
      </c>
      <c r="F86" s="51" t="s">
        <v>214</v>
      </c>
      <c r="G86" s="53" t="s">
        <v>213</v>
      </c>
      <c r="H86" s="53" t="s">
        <v>180</v>
      </c>
      <c r="I86" s="53" t="s">
        <v>202</v>
      </c>
      <c r="J86" s="53" t="s">
        <v>111</v>
      </c>
      <c r="K86" s="53" t="s">
        <v>587</v>
      </c>
      <c r="L86" s="53">
        <v>10</v>
      </c>
      <c r="M86" s="53">
        <v>5</v>
      </c>
      <c r="N86" s="54">
        <f t="shared" ref="N86:N105" si="25">+L86*M86</f>
        <v>50</v>
      </c>
      <c r="O86" s="53">
        <v>10</v>
      </c>
      <c r="P86" s="53">
        <v>5</v>
      </c>
      <c r="Q86" s="53">
        <v>1</v>
      </c>
      <c r="R86" s="54">
        <f t="shared" ref="R86:R108" si="26">+O86*3.5+P86*3.5+Q86*3</f>
        <v>55.5</v>
      </c>
      <c r="S86" s="53">
        <v>5</v>
      </c>
      <c r="T86" s="53">
        <v>5</v>
      </c>
      <c r="U86" s="54">
        <f t="shared" si="22"/>
        <v>25</v>
      </c>
      <c r="V86" s="55">
        <f t="shared" si="20"/>
        <v>49.975000000000001</v>
      </c>
      <c r="W86" s="53" t="str">
        <f t="shared" si="23"/>
        <v>MEDIA SIGNIFICANCIA</v>
      </c>
      <c r="X86" s="53" t="s">
        <v>382</v>
      </c>
      <c r="Y86" s="53"/>
      <c r="Z86" s="53"/>
      <c r="AA86" s="53"/>
      <c r="AB86" s="57" t="s">
        <v>234</v>
      </c>
    </row>
    <row r="87" spans="1:28" s="8" customFormat="1" ht="62.45" customHeight="1" x14ac:dyDescent="0.2">
      <c r="A87" s="117"/>
      <c r="B87" s="51" t="s">
        <v>366</v>
      </c>
      <c r="C87" s="53" t="s">
        <v>162</v>
      </c>
      <c r="D87" s="51" t="s">
        <v>207</v>
      </c>
      <c r="E87" s="51" t="s">
        <v>215</v>
      </c>
      <c r="F87" s="51" t="s">
        <v>214</v>
      </c>
      <c r="G87" s="51" t="s">
        <v>216</v>
      </c>
      <c r="H87" s="51" t="s">
        <v>297</v>
      </c>
      <c r="I87" s="51" t="s">
        <v>202</v>
      </c>
      <c r="J87" s="51" t="s">
        <v>111</v>
      </c>
      <c r="K87" s="53" t="s">
        <v>594</v>
      </c>
      <c r="L87" s="51">
        <v>10</v>
      </c>
      <c r="M87" s="51">
        <v>5</v>
      </c>
      <c r="N87" s="58">
        <f t="shared" si="25"/>
        <v>50</v>
      </c>
      <c r="O87" s="51">
        <v>10</v>
      </c>
      <c r="P87" s="51">
        <v>1</v>
      </c>
      <c r="Q87" s="51">
        <v>1</v>
      </c>
      <c r="R87" s="58">
        <f t="shared" si="26"/>
        <v>41.5</v>
      </c>
      <c r="S87" s="51">
        <v>1</v>
      </c>
      <c r="T87" s="51">
        <v>1</v>
      </c>
      <c r="U87" s="58">
        <f t="shared" si="22"/>
        <v>1</v>
      </c>
      <c r="V87" s="59">
        <f t="shared" si="20"/>
        <v>41.274999999999999</v>
      </c>
      <c r="W87" s="51" t="str">
        <f t="shared" si="23"/>
        <v>BAJA SIGNIFICANCIA</v>
      </c>
      <c r="X87" s="51" t="s">
        <v>595</v>
      </c>
      <c r="Y87" s="51"/>
      <c r="Z87" s="51"/>
      <c r="AA87" s="51"/>
      <c r="AB87" s="56" t="s">
        <v>234</v>
      </c>
    </row>
    <row r="88" spans="1:28" ht="87.75" hidden="1" customHeight="1" x14ac:dyDescent="0.2">
      <c r="A88" s="117"/>
      <c r="B88" s="51" t="s">
        <v>366</v>
      </c>
      <c r="C88" s="51" t="s">
        <v>162</v>
      </c>
      <c r="D88" s="53" t="s">
        <v>207</v>
      </c>
      <c r="E88" s="51" t="s">
        <v>217</v>
      </c>
      <c r="F88" s="51" t="s">
        <v>319</v>
      </c>
      <c r="G88" s="53" t="s">
        <v>472</v>
      </c>
      <c r="H88" s="53" t="s">
        <v>596</v>
      </c>
      <c r="I88" s="53" t="s">
        <v>597</v>
      </c>
      <c r="J88" s="53" t="s">
        <v>111</v>
      </c>
      <c r="K88" s="53" t="s">
        <v>172</v>
      </c>
      <c r="L88" s="53">
        <v>10</v>
      </c>
      <c r="M88" s="53">
        <v>5</v>
      </c>
      <c r="N88" s="54">
        <f t="shared" si="25"/>
        <v>50</v>
      </c>
      <c r="O88" s="53">
        <v>10</v>
      </c>
      <c r="P88" s="53">
        <v>5</v>
      </c>
      <c r="Q88" s="53">
        <v>1</v>
      </c>
      <c r="R88" s="54">
        <f t="shared" si="26"/>
        <v>55.5</v>
      </c>
      <c r="S88" s="53">
        <v>10</v>
      </c>
      <c r="T88" s="53">
        <v>5</v>
      </c>
      <c r="U88" s="54">
        <f t="shared" ref="U88:U132" si="27">+S88*T88</f>
        <v>50</v>
      </c>
      <c r="V88" s="55">
        <f t="shared" si="20"/>
        <v>52.475000000000001</v>
      </c>
      <c r="W88" s="53" t="str">
        <f t="shared" si="23"/>
        <v>MEDIA SIGNIFICANCIA</v>
      </c>
      <c r="X88" s="53" t="s">
        <v>383</v>
      </c>
      <c r="Y88" s="53" t="s">
        <v>173</v>
      </c>
      <c r="Z88" s="53" t="s">
        <v>260</v>
      </c>
      <c r="AA88" s="53"/>
      <c r="AB88" s="57" t="s">
        <v>232</v>
      </c>
    </row>
    <row r="89" spans="1:28" s="8" customFormat="1" ht="78.75" hidden="1" customHeight="1" x14ac:dyDescent="0.2">
      <c r="A89" s="117"/>
      <c r="B89" s="51" t="s">
        <v>366</v>
      </c>
      <c r="C89" s="53" t="s">
        <v>168</v>
      </c>
      <c r="D89" s="51" t="s">
        <v>207</v>
      </c>
      <c r="E89" s="51" t="s">
        <v>226</v>
      </c>
      <c r="F89" s="51" t="s">
        <v>601</v>
      </c>
      <c r="G89" s="51" t="s">
        <v>218</v>
      </c>
      <c r="H89" s="51" t="s">
        <v>171</v>
      </c>
      <c r="I89" s="53" t="s">
        <v>171</v>
      </c>
      <c r="J89" s="53" t="s">
        <v>111</v>
      </c>
      <c r="K89" s="53" t="s">
        <v>598</v>
      </c>
      <c r="L89" s="53">
        <v>10</v>
      </c>
      <c r="M89" s="53">
        <v>5</v>
      </c>
      <c r="N89" s="54">
        <f t="shared" si="25"/>
        <v>50</v>
      </c>
      <c r="O89" s="53">
        <v>5</v>
      </c>
      <c r="P89" s="53">
        <v>5</v>
      </c>
      <c r="Q89" s="53">
        <v>5</v>
      </c>
      <c r="R89" s="54">
        <f t="shared" si="26"/>
        <v>50</v>
      </c>
      <c r="S89" s="53">
        <v>10</v>
      </c>
      <c r="T89" s="53">
        <v>5</v>
      </c>
      <c r="U89" s="54">
        <f t="shared" si="27"/>
        <v>50</v>
      </c>
      <c r="V89" s="55">
        <f t="shared" si="20"/>
        <v>50</v>
      </c>
      <c r="W89" s="51" t="str">
        <f t="shared" ref="W89:W133" si="28">IF(V89&lt;=39,"NO SIGNIFICATIVO", IF(V89&lt;=46,"BAJA SIGNIFICANCIA",IF(V89&lt;=70,"MEDIA SIGNIFICANCIA","ALTA SIGNIFICANCIA")))</f>
        <v>MEDIA SIGNIFICANCIA</v>
      </c>
      <c r="X89" s="53" t="s">
        <v>599</v>
      </c>
      <c r="Y89" s="53" t="s">
        <v>512</v>
      </c>
      <c r="Z89" s="53"/>
      <c r="AA89" s="53"/>
      <c r="AB89" s="57" t="s">
        <v>600</v>
      </c>
    </row>
    <row r="90" spans="1:28" s="8" customFormat="1" ht="39" customHeight="1" x14ac:dyDescent="0.2">
      <c r="A90" s="117"/>
      <c r="B90" s="51" t="s">
        <v>366</v>
      </c>
      <c r="C90" s="53" t="s">
        <v>168</v>
      </c>
      <c r="D90" s="53" t="s">
        <v>207</v>
      </c>
      <c r="E90" s="51" t="s">
        <v>395</v>
      </c>
      <c r="F90" s="51" t="s">
        <v>601</v>
      </c>
      <c r="G90" s="53" t="s">
        <v>434</v>
      </c>
      <c r="H90" s="53" t="s">
        <v>484</v>
      </c>
      <c r="I90" s="53" t="s">
        <v>485</v>
      </c>
      <c r="J90" s="53" t="s">
        <v>181</v>
      </c>
      <c r="K90" s="53" t="s">
        <v>433</v>
      </c>
      <c r="L90" s="53">
        <v>10</v>
      </c>
      <c r="M90" s="53">
        <v>5</v>
      </c>
      <c r="N90" s="54">
        <f t="shared" si="25"/>
        <v>50</v>
      </c>
      <c r="O90" s="53">
        <v>10</v>
      </c>
      <c r="P90" s="53">
        <v>1</v>
      </c>
      <c r="Q90" s="53">
        <v>1</v>
      </c>
      <c r="R90" s="54">
        <f t="shared" si="26"/>
        <v>41.5</v>
      </c>
      <c r="S90" s="53">
        <v>5</v>
      </c>
      <c r="T90" s="53">
        <v>5</v>
      </c>
      <c r="U90" s="54">
        <f t="shared" si="27"/>
        <v>25</v>
      </c>
      <c r="V90" s="55">
        <f t="shared" si="20"/>
        <v>43.674999999999997</v>
      </c>
      <c r="W90" s="89" t="str">
        <f t="shared" si="28"/>
        <v>BAJA SIGNIFICANCIA</v>
      </c>
      <c r="X90" s="53" t="s">
        <v>435</v>
      </c>
      <c r="Y90" s="53" t="s">
        <v>602</v>
      </c>
      <c r="Z90" s="53"/>
      <c r="AA90" s="53"/>
      <c r="AB90" s="57" t="s">
        <v>603</v>
      </c>
    </row>
    <row r="91" spans="1:28" s="8" customFormat="1" ht="102.75" hidden="1" customHeight="1" x14ac:dyDescent="0.2">
      <c r="A91" s="117"/>
      <c r="B91" s="51" t="s">
        <v>366</v>
      </c>
      <c r="C91" s="51" t="s">
        <v>162</v>
      </c>
      <c r="D91" s="53" t="s">
        <v>207</v>
      </c>
      <c r="E91" s="51" t="s">
        <v>436</v>
      </c>
      <c r="F91" s="51" t="s">
        <v>601</v>
      </c>
      <c r="G91" s="53" t="s">
        <v>513</v>
      </c>
      <c r="H91" s="53" t="s">
        <v>482</v>
      </c>
      <c r="I91" s="53" t="s">
        <v>437</v>
      </c>
      <c r="J91" s="53" t="s">
        <v>111</v>
      </c>
      <c r="K91" s="53" t="s">
        <v>604</v>
      </c>
      <c r="L91" s="53">
        <v>10</v>
      </c>
      <c r="M91" s="53">
        <v>5</v>
      </c>
      <c r="N91" s="54">
        <f t="shared" si="25"/>
        <v>50</v>
      </c>
      <c r="O91" s="53">
        <v>10</v>
      </c>
      <c r="P91" s="53">
        <v>5</v>
      </c>
      <c r="Q91" s="53">
        <v>5</v>
      </c>
      <c r="R91" s="54">
        <f t="shared" si="26"/>
        <v>67.5</v>
      </c>
      <c r="S91" s="53">
        <v>10</v>
      </c>
      <c r="T91" s="53">
        <v>5</v>
      </c>
      <c r="U91" s="54">
        <f t="shared" si="27"/>
        <v>50</v>
      </c>
      <c r="V91" s="55">
        <f t="shared" si="20"/>
        <v>57.875</v>
      </c>
      <c r="W91" s="89" t="str">
        <f t="shared" si="28"/>
        <v>MEDIA SIGNIFICANCIA</v>
      </c>
      <c r="X91" s="53" t="s">
        <v>362</v>
      </c>
      <c r="Y91" s="53" t="s">
        <v>605</v>
      </c>
      <c r="Z91" s="53"/>
      <c r="AA91" s="53"/>
      <c r="AB91" s="57" t="s">
        <v>606</v>
      </c>
    </row>
    <row r="92" spans="1:28" s="8" customFormat="1" ht="121.9" hidden="1" customHeight="1" x14ac:dyDescent="0.2">
      <c r="A92" s="117"/>
      <c r="B92" s="51" t="s">
        <v>366</v>
      </c>
      <c r="C92" s="51" t="s">
        <v>162</v>
      </c>
      <c r="D92" s="53" t="s">
        <v>207</v>
      </c>
      <c r="E92" s="51" t="s">
        <v>286</v>
      </c>
      <c r="F92" s="51" t="s">
        <v>287</v>
      </c>
      <c r="G92" s="53" t="s">
        <v>154</v>
      </c>
      <c r="H92" s="53" t="s">
        <v>482</v>
      </c>
      <c r="I92" s="53" t="s">
        <v>111</v>
      </c>
      <c r="J92" s="53" t="s">
        <v>118</v>
      </c>
      <c r="K92" s="53" t="s">
        <v>361</v>
      </c>
      <c r="L92" s="53">
        <v>10</v>
      </c>
      <c r="M92" s="53">
        <v>5</v>
      </c>
      <c r="N92" s="53">
        <f t="shared" si="25"/>
        <v>50</v>
      </c>
      <c r="O92" s="53">
        <v>5</v>
      </c>
      <c r="P92" s="53">
        <v>5</v>
      </c>
      <c r="Q92" s="53">
        <v>5</v>
      </c>
      <c r="R92" s="53">
        <f t="shared" si="26"/>
        <v>50</v>
      </c>
      <c r="S92" s="53">
        <v>10</v>
      </c>
      <c r="T92" s="53">
        <v>5</v>
      </c>
      <c r="U92" s="53">
        <f t="shared" si="27"/>
        <v>50</v>
      </c>
      <c r="V92" s="55">
        <f>0.3*N92+0.55*R92+0.15*U92</f>
        <v>50</v>
      </c>
      <c r="W92" s="52" t="str">
        <f t="shared" si="28"/>
        <v>MEDIA SIGNIFICANCIA</v>
      </c>
      <c r="X92" s="53" t="s">
        <v>362</v>
      </c>
      <c r="Y92" s="53" t="s">
        <v>607</v>
      </c>
      <c r="Z92" s="53"/>
      <c r="AA92" s="53"/>
      <c r="AB92" s="57" t="s">
        <v>606</v>
      </c>
    </row>
    <row r="93" spans="1:28" s="8" customFormat="1" ht="145.15" hidden="1" customHeight="1" x14ac:dyDescent="0.2">
      <c r="A93" s="117"/>
      <c r="B93" s="51" t="s">
        <v>366</v>
      </c>
      <c r="C93" s="53" t="s">
        <v>168</v>
      </c>
      <c r="D93" s="53" t="s">
        <v>207</v>
      </c>
      <c r="E93" s="51" t="s">
        <v>360</v>
      </c>
      <c r="F93" s="51" t="s">
        <v>338</v>
      </c>
      <c r="G93" s="53" t="s">
        <v>339</v>
      </c>
      <c r="H93" s="53" t="s">
        <v>209</v>
      </c>
      <c r="I93" s="53" t="s">
        <v>340</v>
      </c>
      <c r="J93" s="53" t="s">
        <v>118</v>
      </c>
      <c r="K93" s="53" t="s">
        <v>361</v>
      </c>
      <c r="L93" s="53">
        <v>10</v>
      </c>
      <c r="M93" s="53">
        <v>5</v>
      </c>
      <c r="N93" s="53">
        <f t="shared" si="25"/>
        <v>50</v>
      </c>
      <c r="O93" s="53">
        <v>5</v>
      </c>
      <c r="P93" s="53">
        <v>10</v>
      </c>
      <c r="Q93" s="53">
        <v>10</v>
      </c>
      <c r="R93" s="53">
        <f t="shared" si="26"/>
        <v>82.5</v>
      </c>
      <c r="S93" s="53">
        <v>10</v>
      </c>
      <c r="T93" s="53">
        <v>5</v>
      </c>
      <c r="U93" s="53">
        <f t="shared" si="27"/>
        <v>50</v>
      </c>
      <c r="V93" s="55">
        <f>0.3*N93+0.55*R93+0.15*U93</f>
        <v>67.875</v>
      </c>
      <c r="W93" s="52" t="str">
        <f t="shared" si="28"/>
        <v>MEDIA SIGNIFICANCIA</v>
      </c>
      <c r="X93" s="53" t="s">
        <v>362</v>
      </c>
      <c r="Y93" s="53" t="s">
        <v>608</v>
      </c>
      <c r="Z93" s="53" t="s">
        <v>609</v>
      </c>
      <c r="AA93" s="53"/>
      <c r="AB93" s="57" t="s">
        <v>610</v>
      </c>
    </row>
    <row r="94" spans="1:28" s="8" customFormat="1" ht="268.14999999999998" hidden="1" customHeight="1" x14ac:dyDescent="0.2">
      <c r="A94" s="117"/>
      <c r="B94" s="51" t="s">
        <v>366</v>
      </c>
      <c r="C94" s="53" t="s">
        <v>168</v>
      </c>
      <c r="D94" s="53" t="s">
        <v>207</v>
      </c>
      <c r="E94" s="51" t="s">
        <v>288</v>
      </c>
      <c r="F94" s="51" t="s">
        <v>289</v>
      </c>
      <c r="G94" s="53" t="s">
        <v>477</v>
      </c>
      <c r="H94" s="53" t="s">
        <v>482</v>
      </c>
      <c r="I94" s="53" t="s">
        <v>293</v>
      </c>
      <c r="J94" s="53" t="s">
        <v>118</v>
      </c>
      <c r="K94" s="53" t="s">
        <v>292</v>
      </c>
      <c r="L94" s="53">
        <v>10</v>
      </c>
      <c r="M94" s="53">
        <v>5</v>
      </c>
      <c r="N94" s="53">
        <f t="shared" si="25"/>
        <v>50</v>
      </c>
      <c r="O94" s="53">
        <v>5</v>
      </c>
      <c r="P94" s="53">
        <v>5</v>
      </c>
      <c r="Q94" s="53">
        <v>5</v>
      </c>
      <c r="R94" s="53">
        <f t="shared" si="26"/>
        <v>50</v>
      </c>
      <c r="S94" s="53">
        <v>5</v>
      </c>
      <c r="T94" s="53">
        <v>5</v>
      </c>
      <c r="U94" s="53">
        <f t="shared" si="27"/>
        <v>25</v>
      </c>
      <c r="V94" s="55">
        <f>0.3*N94+0.55*R94+0.15*U94</f>
        <v>46.25</v>
      </c>
      <c r="W94" s="52" t="str">
        <f t="shared" si="28"/>
        <v>MEDIA SIGNIFICANCIA</v>
      </c>
      <c r="X94" s="53" t="s">
        <v>611</v>
      </c>
      <c r="Y94" s="53" t="s">
        <v>612</v>
      </c>
      <c r="Z94" s="53"/>
      <c r="AA94" s="53"/>
      <c r="AB94" s="57" t="s">
        <v>613</v>
      </c>
    </row>
    <row r="95" spans="1:28" ht="185.45" hidden="1" customHeight="1" x14ac:dyDescent="0.2">
      <c r="A95" s="117"/>
      <c r="B95" s="51" t="s">
        <v>366</v>
      </c>
      <c r="C95" s="53" t="s">
        <v>168</v>
      </c>
      <c r="D95" s="53" t="s">
        <v>207</v>
      </c>
      <c r="E95" s="51" t="s">
        <v>336</v>
      </c>
      <c r="F95" s="51" t="s">
        <v>290</v>
      </c>
      <c r="G95" s="53" t="s">
        <v>476</v>
      </c>
      <c r="H95" s="53" t="s">
        <v>482</v>
      </c>
      <c r="I95" s="53" t="s">
        <v>294</v>
      </c>
      <c r="J95" s="53" t="s">
        <v>118</v>
      </c>
      <c r="K95" s="53" t="s">
        <v>292</v>
      </c>
      <c r="L95" s="53">
        <v>10</v>
      </c>
      <c r="M95" s="53">
        <v>5</v>
      </c>
      <c r="N95" s="53">
        <f t="shared" si="25"/>
        <v>50</v>
      </c>
      <c r="O95" s="53">
        <v>5</v>
      </c>
      <c r="P95" s="53">
        <v>5</v>
      </c>
      <c r="Q95" s="53">
        <v>5</v>
      </c>
      <c r="R95" s="53">
        <f t="shared" si="26"/>
        <v>50</v>
      </c>
      <c r="S95" s="53">
        <v>5</v>
      </c>
      <c r="T95" s="53">
        <v>5</v>
      </c>
      <c r="U95" s="53">
        <f t="shared" si="27"/>
        <v>25</v>
      </c>
      <c r="V95" s="55">
        <f>0.3*N95+0.55*R95+0.15*U95</f>
        <v>46.25</v>
      </c>
      <c r="W95" s="53" t="str">
        <f t="shared" si="28"/>
        <v>MEDIA SIGNIFICANCIA</v>
      </c>
      <c r="X95" s="53" t="s">
        <v>614</v>
      </c>
      <c r="Y95" s="53" t="s">
        <v>375</v>
      </c>
      <c r="Z95" s="53"/>
      <c r="AA95" s="53"/>
      <c r="AB95" s="57" t="s">
        <v>613</v>
      </c>
    </row>
    <row r="96" spans="1:28" ht="227.45" customHeight="1" x14ac:dyDescent="0.2">
      <c r="A96" s="117"/>
      <c r="B96" s="51" t="s">
        <v>366</v>
      </c>
      <c r="C96" s="53" t="s">
        <v>168</v>
      </c>
      <c r="D96" s="53" t="s">
        <v>207</v>
      </c>
      <c r="E96" s="51" t="s">
        <v>337</v>
      </c>
      <c r="F96" s="51" t="s">
        <v>291</v>
      </c>
      <c r="G96" s="53" t="s">
        <v>42</v>
      </c>
      <c r="H96" s="53" t="s">
        <v>482</v>
      </c>
      <c r="I96" s="53" t="s">
        <v>299</v>
      </c>
      <c r="J96" s="53" t="s">
        <v>118</v>
      </c>
      <c r="K96" s="53" t="s">
        <v>295</v>
      </c>
      <c r="L96" s="53">
        <v>10</v>
      </c>
      <c r="M96" s="53">
        <v>5</v>
      </c>
      <c r="N96" s="53">
        <f t="shared" si="25"/>
        <v>50</v>
      </c>
      <c r="O96" s="53">
        <v>5</v>
      </c>
      <c r="P96" s="53">
        <v>5</v>
      </c>
      <c r="Q96" s="53">
        <v>1</v>
      </c>
      <c r="R96" s="53">
        <f t="shared" si="26"/>
        <v>38</v>
      </c>
      <c r="S96" s="53">
        <v>5</v>
      </c>
      <c r="T96" s="53">
        <v>5</v>
      </c>
      <c r="U96" s="53">
        <f t="shared" si="27"/>
        <v>25</v>
      </c>
      <c r="V96" s="55">
        <f>0.3*N96+0.55*R96+0.15*U96</f>
        <v>39.650000000000006</v>
      </c>
      <c r="W96" s="53" t="str">
        <f t="shared" si="28"/>
        <v>BAJA SIGNIFICANCIA</v>
      </c>
      <c r="X96" s="53" t="s">
        <v>615</v>
      </c>
      <c r="Y96" s="53" t="s">
        <v>616</v>
      </c>
      <c r="Z96" s="53"/>
      <c r="AA96" s="53"/>
      <c r="AB96" s="57" t="s">
        <v>617</v>
      </c>
    </row>
    <row r="97" spans="1:28" s="8" customFormat="1" ht="133.9" hidden="1" customHeight="1" x14ac:dyDescent="0.2">
      <c r="A97" s="117"/>
      <c r="B97" s="51" t="s">
        <v>366</v>
      </c>
      <c r="C97" s="53" t="s">
        <v>168</v>
      </c>
      <c r="D97" s="51" t="s">
        <v>207</v>
      </c>
      <c r="E97" s="51" t="s">
        <v>39</v>
      </c>
      <c r="F97" s="51" t="s">
        <v>214</v>
      </c>
      <c r="G97" s="51" t="s">
        <v>40</v>
      </c>
      <c r="H97" s="51" t="s">
        <v>180</v>
      </c>
      <c r="I97" s="53" t="s">
        <v>225</v>
      </c>
      <c r="J97" s="53" t="s">
        <v>384</v>
      </c>
      <c r="K97" s="53" t="s">
        <v>385</v>
      </c>
      <c r="L97" s="53">
        <v>10</v>
      </c>
      <c r="M97" s="53">
        <v>5</v>
      </c>
      <c r="N97" s="54">
        <f t="shared" si="25"/>
        <v>50</v>
      </c>
      <c r="O97" s="53">
        <v>10</v>
      </c>
      <c r="P97" s="53">
        <v>5</v>
      </c>
      <c r="Q97" s="53">
        <v>5</v>
      </c>
      <c r="R97" s="54">
        <f t="shared" si="26"/>
        <v>67.5</v>
      </c>
      <c r="S97" s="53">
        <v>10</v>
      </c>
      <c r="T97" s="53">
        <v>5</v>
      </c>
      <c r="U97" s="54">
        <f t="shared" si="27"/>
        <v>50</v>
      </c>
      <c r="V97" s="55">
        <f t="shared" ref="V97:V116" si="29">+N97*0.45+R97*0.45+U97*0.1</f>
        <v>57.875</v>
      </c>
      <c r="W97" s="51" t="str">
        <f t="shared" si="28"/>
        <v>MEDIA SIGNIFICANCIA</v>
      </c>
      <c r="X97" s="53" t="s">
        <v>618</v>
      </c>
      <c r="Y97" s="53"/>
      <c r="Z97" s="53"/>
      <c r="AA97" s="53"/>
      <c r="AB97" s="57" t="s">
        <v>244</v>
      </c>
    </row>
    <row r="98" spans="1:28" s="8" customFormat="1" ht="102" customHeight="1" x14ac:dyDescent="0.2">
      <c r="A98" s="117"/>
      <c r="B98" s="51" t="s">
        <v>364</v>
      </c>
      <c r="C98" s="51" t="s">
        <v>162</v>
      </c>
      <c r="D98" s="51" t="s">
        <v>207</v>
      </c>
      <c r="E98" s="51" t="s">
        <v>219</v>
      </c>
      <c r="F98" s="51" t="s">
        <v>221</v>
      </c>
      <c r="G98" s="51" t="s">
        <v>220</v>
      </c>
      <c r="H98" s="51" t="s">
        <v>483</v>
      </c>
      <c r="I98" s="51" t="s">
        <v>111</v>
      </c>
      <c r="J98" s="51" t="s">
        <v>111</v>
      </c>
      <c r="K98" s="51" t="s">
        <v>222</v>
      </c>
      <c r="L98" s="51">
        <v>10</v>
      </c>
      <c r="M98" s="51">
        <v>5</v>
      </c>
      <c r="N98" s="58">
        <f t="shared" si="25"/>
        <v>50</v>
      </c>
      <c r="O98" s="51">
        <v>10</v>
      </c>
      <c r="P98" s="51">
        <v>1</v>
      </c>
      <c r="Q98" s="51">
        <v>1</v>
      </c>
      <c r="R98" s="58">
        <f t="shared" si="26"/>
        <v>41.5</v>
      </c>
      <c r="S98" s="51">
        <v>5</v>
      </c>
      <c r="T98" s="51">
        <v>5</v>
      </c>
      <c r="U98" s="58">
        <f t="shared" si="27"/>
        <v>25</v>
      </c>
      <c r="V98" s="59">
        <f t="shared" si="29"/>
        <v>43.674999999999997</v>
      </c>
      <c r="W98" s="51" t="str">
        <f t="shared" si="28"/>
        <v>BAJA SIGNIFICANCIA</v>
      </c>
      <c r="X98" s="51" t="s">
        <v>619</v>
      </c>
      <c r="Y98" s="51" t="s">
        <v>375</v>
      </c>
      <c r="Z98" s="51"/>
      <c r="AA98" s="51"/>
      <c r="AB98" s="56" t="s">
        <v>620</v>
      </c>
    </row>
    <row r="99" spans="1:28" s="8" customFormat="1" ht="81" customHeight="1" x14ac:dyDescent="0.2">
      <c r="A99" s="117"/>
      <c r="B99" s="53" t="s">
        <v>363</v>
      </c>
      <c r="C99" s="51" t="s">
        <v>162</v>
      </c>
      <c r="D99" s="53" t="s">
        <v>207</v>
      </c>
      <c r="E99" s="51" t="s">
        <v>219</v>
      </c>
      <c r="F99" s="51" t="s">
        <v>223</v>
      </c>
      <c r="G99" s="51" t="s">
        <v>220</v>
      </c>
      <c r="H99" s="53" t="s">
        <v>171</v>
      </c>
      <c r="I99" s="53" t="s">
        <v>224</v>
      </c>
      <c r="J99" s="53" t="s">
        <v>111</v>
      </c>
      <c r="K99" s="53" t="s">
        <v>218</v>
      </c>
      <c r="L99" s="53">
        <v>10</v>
      </c>
      <c r="M99" s="53">
        <v>5</v>
      </c>
      <c r="N99" s="54">
        <f t="shared" si="25"/>
        <v>50</v>
      </c>
      <c r="O99" s="53">
        <v>10</v>
      </c>
      <c r="P99" s="53">
        <v>1</v>
      </c>
      <c r="Q99" s="53">
        <v>1</v>
      </c>
      <c r="R99" s="54">
        <f t="shared" si="26"/>
        <v>41.5</v>
      </c>
      <c r="S99" s="53">
        <v>5</v>
      </c>
      <c r="T99" s="53">
        <v>5</v>
      </c>
      <c r="U99" s="54">
        <f t="shared" si="27"/>
        <v>25</v>
      </c>
      <c r="V99" s="55">
        <f t="shared" si="29"/>
        <v>43.674999999999997</v>
      </c>
      <c r="W99" s="89" t="str">
        <f t="shared" si="28"/>
        <v>BAJA SIGNIFICANCIA</v>
      </c>
      <c r="X99" s="53" t="s">
        <v>621</v>
      </c>
      <c r="Y99" s="53" t="s">
        <v>514</v>
      </c>
      <c r="Z99" s="53"/>
      <c r="AA99" s="53"/>
      <c r="AB99" s="57" t="s">
        <v>622</v>
      </c>
    </row>
    <row r="100" spans="1:28" s="8" customFormat="1" ht="72" customHeight="1" x14ac:dyDescent="0.2">
      <c r="A100" s="117"/>
      <c r="B100" s="53" t="s">
        <v>363</v>
      </c>
      <c r="C100" s="51" t="s">
        <v>162</v>
      </c>
      <c r="D100" s="53" t="s">
        <v>207</v>
      </c>
      <c r="E100" s="51" t="s">
        <v>267</v>
      </c>
      <c r="F100" s="51" t="s">
        <v>268</v>
      </c>
      <c r="G100" s="51" t="s">
        <v>220</v>
      </c>
      <c r="H100" s="51" t="s">
        <v>483</v>
      </c>
      <c r="I100" s="53" t="s">
        <v>478</v>
      </c>
      <c r="J100" s="53" t="s">
        <v>111</v>
      </c>
      <c r="K100" s="53" t="s">
        <v>269</v>
      </c>
      <c r="L100" s="53">
        <v>10</v>
      </c>
      <c r="M100" s="53">
        <v>5</v>
      </c>
      <c r="N100" s="54">
        <f t="shared" si="25"/>
        <v>50</v>
      </c>
      <c r="O100" s="53">
        <v>10</v>
      </c>
      <c r="P100" s="53">
        <v>1</v>
      </c>
      <c r="Q100" s="53">
        <v>1</v>
      </c>
      <c r="R100" s="54">
        <f t="shared" si="26"/>
        <v>41.5</v>
      </c>
      <c r="S100" s="53">
        <v>5</v>
      </c>
      <c r="T100" s="53">
        <v>5</v>
      </c>
      <c r="U100" s="54">
        <f t="shared" si="27"/>
        <v>25</v>
      </c>
      <c r="V100" s="55">
        <f t="shared" si="29"/>
        <v>43.674999999999997</v>
      </c>
      <c r="W100" s="51" t="str">
        <f t="shared" si="28"/>
        <v>BAJA SIGNIFICANCIA</v>
      </c>
      <c r="X100" s="53" t="s">
        <v>623</v>
      </c>
      <c r="Y100" s="53"/>
      <c r="Z100" s="53" t="s">
        <v>625</v>
      </c>
      <c r="AA100" s="53"/>
      <c r="AB100" s="57" t="s">
        <v>624</v>
      </c>
    </row>
    <row r="101" spans="1:28" s="8" customFormat="1" ht="57" customHeight="1" x14ac:dyDescent="0.2">
      <c r="A101" s="117"/>
      <c r="B101" s="53" t="s">
        <v>363</v>
      </c>
      <c r="C101" s="51" t="s">
        <v>162</v>
      </c>
      <c r="D101" s="53" t="s">
        <v>207</v>
      </c>
      <c r="E101" s="51" t="s">
        <v>270</v>
      </c>
      <c r="F101" s="51" t="s">
        <v>271</v>
      </c>
      <c r="G101" s="53" t="s">
        <v>272</v>
      </c>
      <c r="H101" s="51" t="s">
        <v>297</v>
      </c>
      <c r="I101" s="53" t="s">
        <v>479</v>
      </c>
      <c r="J101" s="53" t="s">
        <v>111</v>
      </c>
      <c r="K101" s="53" t="s">
        <v>273</v>
      </c>
      <c r="L101" s="53">
        <v>10</v>
      </c>
      <c r="M101" s="53">
        <v>5</v>
      </c>
      <c r="N101" s="54">
        <f t="shared" si="25"/>
        <v>50</v>
      </c>
      <c r="O101" s="53">
        <v>5</v>
      </c>
      <c r="P101" s="53">
        <v>5</v>
      </c>
      <c r="Q101" s="53">
        <v>1</v>
      </c>
      <c r="R101" s="54">
        <f t="shared" si="26"/>
        <v>38</v>
      </c>
      <c r="S101" s="53">
        <v>10</v>
      </c>
      <c r="T101" s="53">
        <v>5</v>
      </c>
      <c r="U101" s="54">
        <f t="shared" si="27"/>
        <v>50</v>
      </c>
      <c r="V101" s="55">
        <f t="shared" si="29"/>
        <v>44.6</v>
      </c>
      <c r="W101" s="51" t="str">
        <f t="shared" si="28"/>
        <v>BAJA SIGNIFICANCIA</v>
      </c>
      <c r="X101" s="53" t="s">
        <v>626</v>
      </c>
      <c r="Y101" s="53"/>
      <c r="Z101" s="53" t="s">
        <v>274</v>
      </c>
      <c r="AA101" s="53"/>
      <c r="AB101" s="57" t="s">
        <v>627</v>
      </c>
    </row>
    <row r="102" spans="1:28" s="8" customFormat="1" ht="39" hidden="1" customHeight="1" x14ac:dyDescent="0.2">
      <c r="A102" s="117"/>
      <c r="B102" s="53" t="s">
        <v>628</v>
      </c>
      <c r="C102" s="51" t="s">
        <v>162</v>
      </c>
      <c r="D102" s="53" t="s">
        <v>207</v>
      </c>
      <c r="E102" s="51" t="s">
        <v>301</v>
      </c>
      <c r="F102" s="51" t="s">
        <v>223</v>
      </c>
      <c r="G102" s="53" t="s">
        <v>218</v>
      </c>
      <c r="H102" s="53" t="s">
        <v>171</v>
      </c>
      <c r="I102" s="53" t="s">
        <v>224</v>
      </c>
      <c r="J102" s="53" t="s">
        <v>111</v>
      </c>
      <c r="K102" s="53" t="s">
        <v>218</v>
      </c>
      <c r="L102" s="53">
        <v>10</v>
      </c>
      <c r="M102" s="53">
        <v>5</v>
      </c>
      <c r="N102" s="54">
        <f t="shared" si="25"/>
        <v>50</v>
      </c>
      <c r="O102" s="53">
        <v>10</v>
      </c>
      <c r="P102" s="53">
        <v>10</v>
      </c>
      <c r="Q102" s="53">
        <v>1</v>
      </c>
      <c r="R102" s="54">
        <f t="shared" si="26"/>
        <v>73</v>
      </c>
      <c r="S102" s="53">
        <v>10</v>
      </c>
      <c r="T102" s="53">
        <v>5</v>
      </c>
      <c r="U102" s="54">
        <f t="shared" si="27"/>
        <v>50</v>
      </c>
      <c r="V102" s="55">
        <f t="shared" si="29"/>
        <v>60.35</v>
      </c>
      <c r="W102" s="89" t="str">
        <f t="shared" si="28"/>
        <v>MEDIA SIGNIFICANCIA</v>
      </c>
      <c r="X102" s="53" t="s">
        <v>386</v>
      </c>
      <c r="Y102" s="53"/>
      <c r="Z102" s="53"/>
      <c r="AA102" s="53"/>
      <c r="AB102" s="57" t="s">
        <v>629</v>
      </c>
    </row>
    <row r="103" spans="1:28" s="8" customFormat="1" ht="76.5" hidden="1" customHeight="1" x14ac:dyDescent="0.2">
      <c r="A103" s="117"/>
      <c r="B103" s="53" t="s">
        <v>628</v>
      </c>
      <c r="C103" s="51" t="s">
        <v>162</v>
      </c>
      <c r="D103" s="53" t="s">
        <v>207</v>
      </c>
      <c r="E103" s="51" t="s">
        <v>300</v>
      </c>
      <c r="F103" s="51" t="s">
        <v>186</v>
      </c>
      <c r="G103" s="53" t="s">
        <v>35</v>
      </c>
      <c r="H103" s="53" t="s">
        <v>180</v>
      </c>
      <c r="I103" s="51" t="s">
        <v>119</v>
      </c>
      <c r="J103" s="51" t="s">
        <v>183</v>
      </c>
      <c r="K103" s="53" t="s">
        <v>184</v>
      </c>
      <c r="L103" s="53">
        <v>10</v>
      </c>
      <c r="M103" s="53">
        <v>5</v>
      </c>
      <c r="N103" s="54">
        <f t="shared" si="25"/>
        <v>50</v>
      </c>
      <c r="O103" s="53">
        <v>10</v>
      </c>
      <c r="P103" s="53">
        <v>1</v>
      </c>
      <c r="Q103" s="53">
        <v>1</v>
      </c>
      <c r="R103" s="54">
        <f t="shared" si="26"/>
        <v>41.5</v>
      </c>
      <c r="S103" s="53">
        <v>10</v>
      </c>
      <c r="T103" s="53">
        <v>5</v>
      </c>
      <c r="U103" s="54">
        <f t="shared" si="27"/>
        <v>50</v>
      </c>
      <c r="V103" s="55">
        <f t="shared" si="29"/>
        <v>46.174999999999997</v>
      </c>
      <c r="W103" s="51" t="str">
        <f t="shared" si="28"/>
        <v>MEDIA SIGNIFICANCIA</v>
      </c>
      <c r="X103" s="51" t="s">
        <v>630</v>
      </c>
      <c r="Y103" s="53" t="s">
        <v>375</v>
      </c>
      <c r="Z103" s="53"/>
      <c r="AA103" s="53"/>
      <c r="AB103" s="56" t="s">
        <v>234</v>
      </c>
    </row>
    <row r="104" spans="1:28" s="8" customFormat="1" ht="80.25" customHeight="1" x14ac:dyDescent="0.2">
      <c r="A104" s="117"/>
      <c r="B104" s="53" t="s">
        <v>628</v>
      </c>
      <c r="C104" s="51" t="s">
        <v>162</v>
      </c>
      <c r="D104" s="53" t="s">
        <v>207</v>
      </c>
      <c r="E104" s="51" t="s">
        <v>215</v>
      </c>
      <c r="F104" s="51" t="s">
        <v>214</v>
      </c>
      <c r="G104" s="51" t="s">
        <v>216</v>
      </c>
      <c r="H104" s="51" t="s">
        <v>297</v>
      </c>
      <c r="I104" s="51" t="s">
        <v>119</v>
      </c>
      <c r="J104" s="51" t="s">
        <v>183</v>
      </c>
      <c r="K104" s="51" t="s">
        <v>218</v>
      </c>
      <c r="L104" s="51">
        <v>10</v>
      </c>
      <c r="M104" s="51">
        <v>5</v>
      </c>
      <c r="N104" s="58">
        <f t="shared" si="25"/>
        <v>50</v>
      </c>
      <c r="O104" s="51">
        <v>5</v>
      </c>
      <c r="P104" s="51">
        <v>5</v>
      </c>
      <c r="Q104" s="51">
        <v>1</v>
      </c>
      <c r="R104" s="58">
        <f t="shared" si="26"/>
        <v>38</v>
      </c>
      <c r="S104" s="51">
        <v>5</v>
      </c>
      <c r="T104" s="51">
        <v>5</v>
      </c>
      <c r="U104" s="58">
        <f t="shared" si="27"/>
        <v>25</v>
      </c>
      <c r="V104" s="59">
        <f t="shared" si="29"/>
        <v>42.1</v>
      </c>
      <c r="W104" s="51" t="str">
        <f t="shared" si="28"/>
        <v>BAJA SIGNIFICANCIA</v>
      </c>
      <c r="X104" s="51" t="s">
        <v>307</v>
      </c>
      <c r="Y104" s="51" t="s">
        <v>375</v>
      </c>
      <c r="Z104" s="51"/>
      <c r="AA104" s="51"/>
      <c r="AB104" s="56" t="s">
        <v>234</v>
      </c>
    </row>
    <row r="105" spans="1:28" s="8" customFormat="1" ht="81.75" customHeight="1" x14ac:dyDescent="0.2">
      <c r="A105" s="117"/>
      <c r="B105" s="53" t="s">
        <v>628</v>
      </c>
      <c r="C105" s="51" t="s">
        <v>162</v>
      </c>
      <c r="D105" s="53" t="s">
        <v>207</v>
      </c>
      <c r="E105" s="51" t="s">
        <v>177</v>
      </c>
      <c r="F105" s="51" t="s">
        <v>92</v>
      </c>
      <c r="G105" s="51" t="s">
        <v>93</v>
      </c>
      <c r="H105" s="51" t="s">
        <v>180</v>
      </c>
      <c r="I105" s="51" t="s">
        <v>119</v>
      </c>
      <c r="J105" s="88" t="s">
        <v>127</v>
      </c>
      <c r="K105" s="51" t="s">
        <v>631</v>
      </c>
      <c r="L105" s="51">
        <v>10</v>
      </c>
      <c r="M105" s="51">
        <v>5</v>
      </c>
      <c r="N105" s="58">
        <f t="shared" si="25"/>
        <v>50</v>
      </c>
      <c r="O105" s="51">
        <v>10</v>
      </c>
      <c r="P105" s="51">
        <v>1</v>
      </c>
      <c r="Q105" s="51">
        <v>1</v>
      </c>
      <c r="R105" s="58">
        <f t="shared" si="26"/>
        <v>41.5</v>
      </c>
      <c r="S105" s="51">
        <v>1</v>
      </c>
      <c r="T105" s="51">
        <v>1</v>
      </c>
      <c r="U105" s="58">
        <f t="shared" si="27"/>
        <v>1</v>
      </c>
      <c r="V105" s="59">
        <f t="shared" si="29"/>
        <v>41.274999999999999</v>
      </c>
      <c r="W105" s="70" t="str">
        <f t="shared" si="28"/>
        <v>BAJA SIGNIFICANCIA</v>
      </c>
      <c r="X105" s="51" t="s">
        <v>307</v>
      </c>
      <c r="Y105" s="51"/>
      <c r="Z105" s="51"/>
      <c r="AA105" s="51"/>
      <c r="AB105" s="56" t="s">
        <v>241</v>
      </c>
    </row>
    <row r="106" spans="1:28" s="8" customFormat="1" ht="127.9" hidden="1" customHeight="1" x14ac:dyDescent="0.2">
      <c r="A106" s="117"/>
      <c r="B106" s="53" t="s">
        <v>628</v>
      </c>
      <c r="C106" s="51" t="s">
        <v>162</v>
      </c>
      <c r="D106" s="53" t="s">
        <v>207</v>
      </c>
      <c r="E106" s="51" t="s">
        <v>447</v>
      </c>
      <c r="F106" s="51" t="s">
        <v>214</v>
      </c>
      <c r="G106" s="51" t="s">
        <v>40</v>
      </c>
      <c r="H106" s="51" t="s">
        <v>180</v>
      </c>
      <c r="I106" s="53" t="s">
        <v>225</v>
      </c>
      <c r="J106" s="53" t="s">
        <v>384</v>
      </c>
      <c r="K106" s="53" t="s">
        <v>385</v>
      </c>
      <c r="L106" s="53">
        <v>10</v>
      </c>
      <c r="M106" s="53">
        <v>5</v>
      </c>
      <c r="N106" s="54">
        <f t="shared" ref="N106:N108" si="30">+L106*M106</f>
        <v>50</v>
      </c>
      <c r="O106" s="53">
        <v>10</v>
      </c>
      <c r="P106" s="53">
        <v>5</v>
      </c>
      <c r="Q106" s="53">
        <v>5</v>
      </c>
      <c r="R106" s="54">
        <f t="shared" ref="R106:R107" si="31">+O106*3.5+P106*3.5+Q106*3</f>
        <v>67.5</v>
      </c>
      <c r="S106" s="53">
        <v>10</v>
      </c>
      <c r="T106" s="53">
        <v>5</v>
      </c>
      <c r="U106" s="54">
        <f t="shared" ref="U106:U107" si="32">+S106*T106</f>
        <v>50</v>
      </c>
      <c r="V106" s="55">
        <f t="shared" ref="V106:V107" si="33">+N106*0.45+R106*0.45+U106*0.1</f>
        <v>57.875</v>
      </c>
      <c r="W106" s="51" t="str">
        <f t="shared" ref="W106:W107" si="34">IF(V106&lt;=39,"NO SIGNIFICATIVO", IF(V106&lt;=46,"BAJA SIGNIFICANCIA",IF(V106&lt;=70,"MEDIA SIGNIFICANCIA","ALTA SIGNIFICANCIA")))</f>
        <v>MEDIA SIGNIFICANCIA</v>
      </c>
      <c r="X106" s="53" t="s">
        <v>618</v>
      </c>
      <c r="Y106" s="53"/>
      <c r="Z106" s="53"/>
      <c r="AA106" s="53"/>
      <c r="AB106" s="57" t="s">
        <v>244</v>
      </c>
    </row>
    <row r="107" spans="1:28" s="8" customFormat="1" ht="142.9" customHeight="1" x14ac:dyDescent="0.2">
      <c r="A107" s="117"/>
      <c r="B107" s="53" t="s">
        <v>628</v>
      </c>
      <c r="C107" s="51" t="s">
        <v>162</v>
      </c>
      <c r="D107" s="51" t="s">
        <v>207</v>
      </c>
      <c r="E107" s="51" t="s">
        <v>446</v>
      </c>
      <c r="F107" s="51" t="s">
        <v>632</v>
      </c>
      <c r="G107" s="53" t="s">
        <v>35</v>
      </c>
      <c r="H107" s="53" t="s">
        <v>180</v>
      </c>
      <c r="I107" s="51" t="s">
        <v>202</v>
      </c>
      <c r="J107" s="51" t="s">
        <v>111</v>
      </c>
      <c r="K107" s="53" t="s">
        <v>633</v>
      </c>
      <c r="L107" s="53">
        <v>10</v>
      </c>
      <c r="M107" s="53">
        <v>5</v>
      </c>
      <c r="N107" s="54">
        <f t="shared" si="30"/>
        <v>50</v>
      </c>
      <c r="O107" s="53">
        <v>10</v>
      </c>
      <c r="P107" s="53">
        <v>1</v>
      </c>
      <c r="Q107" s="53">
        <v>1</v>
      </c>
      <c r="R107" s="54">
        <f t="shared" si="31"/>
        <v>41.5</v>
      </c>
      <c r="S107" s="53">
        <v>5</v>
      </c>
      <c r="T107" s="53">
        <v>1</v>
      </c>
      <c r="U107" s="54">
        <f t="shared" si="32"/>
        <v>5</v>
      </c>
      <c r="V107" s="55">
        <f t="shared" si="33"/>
        <v>41.674999999999997</v>
      </c>
      <c r="W107" s="51" t="str">
        <f t="shared" si="34"/>
        <v>BAJA SIGNIFICANCIA</v>
      </c>
      <c r="X107" s="53" t="s">
        <v>634</v>
      </c>
      <c r="Y107" s="53" t="s">
        <v>182</v>
      </c>
      <c r="Z107" s="53"/>
      <c r="AA107" s="53"/>
      <c r="AB107" s="57" t="s">
        <v>635</v>
      </c>
    </row>
    <row r="108" spans="1:28" s="8" customFormat="1" ht="145.15" customHeight="1" x14ac:dyDescent="0.2">
      <c r="A108" s="117"/>
      <c r="B108" s="53" t="s">
        <v>628</v>
      </c>
      <c r="C108" s="51" t="s">
        <v>168</v>
      </c>
      <c r="D108" s="51" t="s">
        <v>207</v>
      </c>
      <c r="E108" s="51" t="s">
        <v>302</v>
      </c>
      <c r="F108" s="51" t="s">
        <v>303</v>
      </c>
      <c r="G108" s="51" t="s">
        <v>304</v>
      </c>
      <c r="H108" s="51" t="s">
        <v>276</v>
      </c>
      <c r="I108" s="51" t="s">
        <v>636</v>
      </c>
      <c r="J108" s="88" t="s">
        <v>132</v>
      </c>
      <c r="K108" s="51" t="s">
        <v>306</v>
      </c>
      <c r="L108" s="51">
        <v>10</v>
      </c>
      <c r="M108" s="51">
        <v>5</v>
      </c>
      <c r="N108" s="54">
        <f t="shared" si="30"/>
        <v>50</v>
      </c>
      <c r="O108" s="51">
        <v>5</v>
      </c>
      <c r="P108" s="51">
        <v>5</v>
      </c>
      <c r="Q108" s="51">
        <v>1</v>
      </c>
      <c r="R108" s="58">
        <f t="shared" si="26"/>
        <v>38</v>
      </c>
      <c r="S108" s="51">
        <v>5</v>
      </c>
      <c r="T108" s="51">
        <v>5</v>
      </c>
      <c r="U108" s="58">
        <f t="shared" si="27"/>
        <v>25</v>
      </c>
      <c r="V108" s="59">
        <f t="shared" si="29"/>
        <v>42.1</v>
      </c>
      <c r="W108" s="51" t="str">
        <f t="shared" si="28"/>
        <v>BAJA SIGNIFICANCIA</v>
      </c>
      <c r="X108" s="51" t="s">
        <v>637</v>
      </c>
      <c r="Y108" s="51" t="s">
        <v>387</v>
      </c>
      <c r="Z108" s="51"/>
      <c r="AA108" s="51"/>
      <c r="AB108" s="56" t="s">
        <v>241</v>
      </c>
    </row>
    <row r="109" spans="1:28" s="8" customFormat="1" ht="114" customHeight="1" x14ac:dyDescent="0.2">
      <c r="A109" s="117"/>
      <c r="B109" s="51" t="s">
        <v>36</v>
      </c>
      <c r="C109" s="51" t="s">
        <v>168</v>
      </c>
      <c r="D109" s="51" t="s">
        <v>207</v>
      </c>
      <c r="E109" s="51" t="s">
        <v>227</v>
      </c>
      <c r="F109" s="51" t="s">
        <v>141</v>
      </c>
      <c r="G109" s="51" t="s">
        <v>94</v>
      </c>
      <c r="H109" s="51" t="s">
        <v>276</v>
      </c>
      <c r="I109" s="51" t="s">
        <v>143</v>
      </c>
      <c r="J109" s="51" t="s">
        <v>111</v>
      </c>
      <c r="K109" s="53" t="s">
        <v>638</v>
      </c>
      <c r="L109" s="51">
        <v>10</v>
      </c>
      <c r="M109" s="51">
        <v>5</v>
      </c>
      <c r="N109" s="58">
        <f t="shared" ref="N109:N134" si="35">+L109*M109</f>
        <v>50</v>
      </c>
      <c r="O109" s="51">
        <v>5</v>
      </c>
      <c r="P109" s="51">
        <v>5</v>
      </c>
      <c r="Q109" s="51">
        <v>1</v>
      </c>
      <c r="R109" s="58">
        <f t="shared" ref="R109:R134" si="36">+O109*3.5+P109*3.5+Q109*3</f>
        <v>38</v>
      </c>
      <c r="S109" s="51">
        <v>5</v>
      </c>
      <c r="T109" s="51">
        <v>5</v>
      </c>
      <c r="U109" s="58">
        <f t="shared" si="27"/>
        <v>25</v>
      </c>
      <c r="V109" s="59">
        <f t="shared" si="29"/>
        <v>42.1</v>
      </c>
      <c r="W109" s="51" t="str">
        <f t="shared" si="28"/>
        <v>BAJA SIGNIFICANCIA</v>
      </c>
      <c r="X109" s="51"/>
      <c r="Y109" s="53" t="s">
        <v>639</v>
      </c>
      <c r="Z109" s="53"/>
      <c r="AA109" s="53"/>
      <c r="AB109" s="56" t="s">
        <v>242</v>
      </c>
    </row>
    <row r="110" spans="1:28" s="8" customFormat="1" ht="39" customHeight="1" x14ac:dyDescent="0.2">
      <c r="A110" s="117"/>
      <c r="B110" s="51" t="s">
        <v>365</v>
      </c>
      <c r="C110" s="51" t="s">
        <v>162</v>
      </c>
      <c r="D110" s="51" t="s">
        <v>228</v>
      </c>
      <c r="E110" s="51" t="s">
        <v>28</v>
      </c>
      <c r="F110" s="51" t="s">
        <v>214</v>
      </c>
      <c r="G110" s="51" t="s">
        <v>216</v>
      </c>
      <c r="H110" s="51" t="s">
        <v>297</v>
      </c>
      <c r="I110" s="51" t="s">
        <v>390</v>
      </c>
      <c r="J110" s="51" t="s">
        <v>183</v>
      </c>
      <c r="K110" s="51" t="s">
        <v>641</v>
      </c>
      <c r="L110" s="51">
        <v>10</v>
      </c>
      <c r="M110" s="51">
        <v>5</v>
      </c>
      <c r="N110" s="58">
        <f t="shared" si="35"/>
        <v>50</v>
      </c>
      <c r="O110" s="51">
        <v>5</v>
      </c>
      <c r="P110" s="51">
        <v>5</v>
      </c>
      <c r="Q110" s="51">
        <v>1</v>
      </c>
      <c r="R110" s="58">
        <f t="shared" si="36"/>
        <v>38</v>
      </c>
      <c r="S110" s="51">
        <v>5</v>
      </c>
      <c r="T110" s="51">
        <v>5</v>
      </c>
      <c r="U110" s="58">
        <f t="shared" si="27"/>
        <v>25</v>
      </c>
      <c r="V110" s="59">
        <f t="shared" si="29"/>
        <v>42.1</v>
      </c>
      <c r="W110" s="51" t="str">
        <f t="shared" si="28"/>
        <v>BAJA SIGNIFICANCIA</v>
      </c>
      <c r="X110" s="53" t="s">
        <v>389</v>
      </c>
      <c r="Y110" s="53"/>
      <c r="Z110" s="53"/>
      <c r="AA110" s="53"/>
      <c r="AB110" s="56" t="s">
        <v>388</v>
      </c>
    </row>
    <row r="111" spans="1:28" s="8" customFormat="1" ht="105" customHeight="1" x14ac:dyDescent="0.2">
      <c r="A111" s="117"/>
      <c r="B111" s="51" t="s">
        <v>365</v>
      </c>
      <c r="C111" s="51" t="s">
        <v>162</v>
      </c>
      <c r="D111" s="51" t="s">
        <v>228</v>
      </c>
      <c r="E111" s="51" t="s">
        <v>229</v>
      </c>
      <c r="F111" s="51" t="s">
        <v>214</v>
      </c>
      <c r="G111" s="51" t="s">
        <v>641</v>
      </c>
      <c r="H111" s="51" t="s">
        <v>642</v>
      </c>
      <c r="I111" s="51" t="s">
        <v>119</v>
      </c>
      <c r="J111" s="51" t="s">
        <v>183</v>
      </c>
      <c r="K111" s="51" t="s">
        <v>640</v>
      </c>
      <c r="L111" s="51">
        <v>10</v>
      </c>
      <c r="M111" s="51">
        <v>5</v>
      </c>
      <c r="N111" s="58">
        <f t="shared" si="35"/>
        <v>50</v>
      </c>
      <c r="O111" s="51">
        <v>5</v>
      </c>
      <c r="P111" s="51">
        <v>5</v>
      </c>
      <c r="Q111" s="51">
        <v>1</v>
      </c>
      <c r="R111" s="58">
        <f t="shared" si="36"/>
        <v>38</v>
      </c>
      <c r="S111" s="51">
        <v>5</v>
      </c>
      <c r="T111" s="51">
        <v>5</v>
      </c>
      <c r="U111" s="58">
        <f t="shared" si="27"/>
        <v>25</v>
      </c>
      <c r="V111" s="59">
        <f t="shared" si="29"/>
        <v>42.1</v>
      </c>
      <c r="W111" s="51" t="str">
        <f t="shared" si="28"/>
        <v>BAJA SIGNIFICANCIA</v>
      </c>
      <c r="X111" s="51" t="s">
        <v>643</v>
      </c>
      <c r="Y111" s="53" t="s">
        <v>182</v>
      </c>
      <c r="Z111" s="53"/>
      <c r="AA111" s="53"/>
      <c r="AB111" s="57" t="s">
        <v>635</v>
      </c>
    </row>
    <row r="112" spans="1:28" s="8" customFormat="1" ht="39" customHeight="1" x14ac:dyDescent="0.2">
      <c r="A112" s="117"/>
      <c r="B112" s="51" t="s">
        <v>365</v>
      </c>
      <c r="C112" s="53" t="s">
        <v>162</v>
      </c>
      <c r="D112" s="51" t="s">
        <v>228</v>
      </c>
      <c r="E112" s="51" t="s">
        <v>212</v>
      </c>
      <c r="F112" s="51" t="s">
        <v>214</v>
      </c>
      <c r="G112" s="51" t="s">
        <v>213</v>
      </c>
      <c r="H112" s="51" t="s">
        <v>180</v>
      </c>
      <c r="I112" s="51" t="s">
        <v>119</v>
      </c>
      <c r="J112" s="51" t="s">
        <v>183</v>
      </c>
      <c r="K112" s="51" t="s">
        <v>213</v>
      </c>
      <c r="L112" s="51">
        <v>10</v>
      </c>
      <c r="M112" s="51">
        <v>5</v>
      </c>
      <c r="N112" s="58">
        <f t="shared" si="35"/>
        <v>50</v>
      </c>
      <c r="O112" s="51">
        <v>5</v>
      </c>
      <c r="P112" s="51">
        <v>5</v>
      </c>
      <c r="Q112" s="51">
        <v>1</v>
      </c>
      <c r="R112" s="58">
        <f t="shared" si="36"/>
        <v>38</v>
      </c>
      <c r="S112" s="51">
        <v>5</v>
      </c>
      <c r="T112" s="51">
        <v>5</v>
      </c>
      <c r="U112" s="58">
        <f t="shared" si="27"/>
        <v>25</v>
      </c>
      <c r="V112" s="59">
        <f t="shared" si="29"/>
        <v>42.1</v>
      </c>
      <c r="W112" s="51" t="str">
        <f t="shared" si="28"/>
        <v>BAJA SIGNIFICANCIA</v>
      </c>
      <c r="X112" s="53" t="s">
        <v>389</v>
      </c>
      <c r="Y112" s="51"/>
      <c r="Z112" s="51"/>
      <c r="AA112" s="51"/>
      <c r="AB112" s="56" t="s">
        <v>234</v>
      </c>
    </row>
    <row r="113" spans="1:28" s="8" customFormat="1" ht="39" customHeight="1" x14ac:dyDescent="0.2">
      <c r="A113" s="117"/>
      <c r="B113" s="51" t="s">
        <v>365</v>
      </c>
      <c r="C113" s="51" t="s">
        <v>162</v>
      </c>
      <c r="D113" s="51" t="s">
        <v>228</v>
      </c>
      <c r="E113" s="51" t="s">
        <v>215</v>
      </c>
      <c r="F113" s="51" t="s">
        <v>214</v>
      </c>
      <c r="G113" s="51" t="s">
        <v>216</v>
      </c>
      <c r="H113" s="51" t="s">
        <v>297</v>
      </c>
      <c r="I113" s="51" t="s">
        <v>119</v>
      </c>
      <c r="J113" s="51" t="s">
        <v>183</v>
      </c>
      <c r="K113" s="51" t="s">
        <v>213</v>
      </c>
      <c r="L113" s="51">
        <v>10</v>
      </c>
      <c r="M113" s="51">
        <v>5</v>
      </c>
      <c r="N113" s="58">
        <f t="shared" si="35"/>
        <v>50</v>
      </c>
      <c r="O113" s="51">
        <v>5</v>
      </c>
      <c r="P113" s="51">
        <v>5</v>
      </c>
      <c r="Q113" s="51">
        <v>1</v>
      </c>
      <c r="R113" s="58">
        <f t="shared" si="36"/>
        <v>38</v>
      </c>
      <c r="S113" s="51">
        <v>5</v>
      </c>
      <c r="T113" s="51">
        <v>5</v>
      </c>
      <c r="U113" s="58">
        <f t="shared" si="27"/>
        <v>25</v>
      </c>
      <c r="V113" s="59">
        <f t="shared" si="29"/>
        <v>42.1</v>
      </c>
      <c r="W113" s="51" t="str">
        <f t="shared" si="28"/>
        <v>BAJA SIGNIFICANCIA</v>
      </c>
      <c r="X113" s="53" t="s">
        <v>389</v>
      </c>
      <c r="Y113" s="51"/>
      <c r="Z113" s="51"/>
      <c r="AA113" s="51"/>
      <c r="AB113" s="56" t="s">
        <v>234</v>
      </c>
    </row>
    <row r="114" spans="1:28" s="8" customFormat="1" ht="82.5" customHeight="1" x14ac:dyDescent="0.2">
      <c r="A114" s="117"/>
      <c r="B114" s="51" t="s">
        <v>365</v>
      </c>
      <c r="C114" s="51" t="s">
        <v>162</v>
      </c>
      <c r="D114" s="51" t="s">
        <v>228</v>
      </c>
      <c r="E114" s="51" t="s">
        <v>217</v>
      </c>
      <c r="F114" s="51" t="s">
        <v>214</v>
      </c>
      <c r="G114" s="51" t="s">
        <v>218</v>
      </c>
      <c r="H114" s="51" t="s">
        <v>171</v>
      </c>
      <c r="I114" s="51" t="s">
        <v>119</v>
      </c>
      <c r="J114" s="51" t="s">
        <v>183</v>
      </c>
      <c r="K114" s="51" t="s">
        <v>218</v>
      </c>
      <c r="L114" s="51">
        <v>10</v>
      </c>
      <c r="M114" s="51">
        <v>5</v>
      </c>
      <c r="N114" s="58">
        <f t="shared" si="35"/>
        <v>50</v>
      </c>
      <c r="O114" s="51">
        <v>5</v>
      </c>
      <c r="P114" s="51">
        <v>5</v>
      </c>
      <c r="Q114" s="51">
        <v>1</v>
      </c>
      <c r="R114" s="58">
        <f t="shared" si="36"/>
        <v>38</v>
      </c>
      <c r="S114" s="51">
        <v>5</v>
      </c>
      <c r="T114" s="51">
        <v>5</v>
      </c>
      <c r="U114" s="58">
        <f t="shared" si="27"/>
        <v>25</v>
      </c>
      <c r="V114" s="59">
        <f t="shared" si="29"/>
        <v>42.1</v>
      </c>
      <c r="W114" s="51" t="str">
        <f t="shared" si="28"/>
        <v>BAJA SIGNIFICANCIA</v>
      </c>
      <c r="X114" s="51" t="s">
        <v>644</v>
      </c>
      <c r="Y114" s="53" t="s">
        <v>173</v>
      </c>
      <c r="Z114" s="53"/>
      <c r="AA114" s="53"/>
      <c r="AB114" s="57" t="s">
        <v>232</v>
      </c>
    </row>
    <row r="115" spans="1:28" s="8" customFormat="1" ht="116.45" customHeight="1" x14ac:dyDescent="0.2">
      <c r="A115" s="117"/>
      <c r="B115" s="51" t="s">
        <v>365</v>
      </c>
      <c r="C115" s="53" t="s">
        <v>168</v>
      </c>
      <c r="D115" s="51" t="s">
        <v>228</v>
      </c>
      <c r="E115" s="51" t="s">
        <v>230</v>
      </c>
      <c r="F115" s="51" t="s">
        <v>231</v>
      </c>
      <c r="G115" s="51" t="s">
        <v>178</v>
      </c>
      <c r="H115" s="51" t="s">
        <v>297</v>
      </c>
      <c r="I115" s="51" t="s">
        <v>119</v>
      </c>
      <c r="J115" s="51" t="s">
        <v>183</v>
      </c>
      <c r="K115" s="51" t="s">
        <v>218</v>
      </c>
      <c r="L115" s="51">
        <v>10</v>
      </c>
      <c r="M115" s="51">
        <v>5</v>
      </c>
      <c r="N115" s="58">
        <f t="shared" si="35"/>
        <v>50</v>
      </c>
      <c r="O115" s="51">
        <v>5</v>
      </c>
      <c r="P115" s="51">
        <v>5</v>
      </c>
      <c r="Q115" s="51">
        <v>1</v>
      </c>
      <c r="R115" s="58">
        <f t="shared" si="36"/>
        <v>38</v>
      </c>
      <c r="S115" s="51">
        <v>5</v>
      </c>
      <c r="T115" s="51">
        <v>5</v>
      </c>
      <c r="U115" s="58">
        <f t="shared" si="27"/>
        <v>25</v>
      </c>
      <c r="V115" s="59">
        <f t="shared" si="29"/>
        <v>42.1</v>
      </c>
      <c r="W115" s="51" t="str">
        <f t="shared" si="28"/>
        <v>BAJA SIGNIFICANCIA</v>
      </c>
      <c r="X115" s="51" t="s">
        <v>389</v>
      </c>
      <c r="Y115" s="53" t="s">
        <v>238</v>
      </c>
      <c r="Z115" s="53"/>
      <c r="AA115" s="53"/>
      <c r="AB115" s="56" t="s">
        <v>242</v>
      </c>
    </row>
    <row r="116" spans="1:28" s="8" customFormat="1" ht="96.75" customHeight="1" x14ac:dyDescent="0.2">
      <c r="A116" s="117"/>
      <c r="B116" s="51" t="s">
        <v>365</v>
      </c>
      <c r="C116" s="51" t="s">
        <v>167</v>
      </c>
      <c r="D116" s="51" t="s">
        <v>228</v>
      </c>
      <c r="E116" s="51" t="s">
        <v>39</v>
      </c>
      <c r="F116" s="51" t="s">
        <v>214</v>
      </c>
      <c r="G116" s="51" t="s">
        <v>40</v>
      </c>
      <c r="H116" s="51" t="s">
        <v>180</v>
      </c>
      <c r="I116" s="51" t="s">
        <v>119</v>
      </c>
      <c r="J116" s="51" t="s">
        <v>183</v>
      </c>
      <c r="K116" s="51" t="s">
        <v>218</v>
      </c>
      <c r="L116" s="51">
        <v>10</v>
      </c>
      <c r="M116" s="51">
        <v>5</v>
      </c>
      <c r="N116" s="58">
        <f t="shared" si="35"/>
        <v>50</v>
      </c>
      <c r="O116" s="51">
        <v>5</v>
      </c>
      <c r="P116" s="51">
        <v>5</v>
      </c>
      <c r="Q116" s="51">
        <v>1</v>
      </c>
      <c r="R116" s="58">
        <f t="shared" si="36"/>
        <v>38</v>
      </c>
      <c r="S116" s="51">
        <v>5</v>
      </c>
      <c r="T116" s="51">
        <v>5</v>
      </c>
      <c r="U116" s="58">
        <f t="shared" si="27"/>
        <v>25</v>
      </c>
      <c r="V116" s="59">
        <f t="shared" si="29"/>
        <v>42.1</v>
      </c>
      <c r="W116" s="51" t="str">
        <f t="shared" si="28"/>
        <v>BAJA SIGNIFICANCIA</v>
      </c>
      <c r="X116" s="51"/>
      <c r="Y116" s="53" t="s">
        <v>238</v>
      </c>
      <c r="Z116" s="53"/>
      <c r="AA116" s="53"/>
      <c r="AB116" s="56" t="s">
        <v>242</v>
      </c>
    </row>
    <row r="117" spans="1:28" s="8" customFormat="1" ht="96.75" customHeight="1" x14ac:dyDescent="0.2">
      <c r="A117" s="117"/>
      <c r="B117" s="90" t="s">
        <v>515</v>
      </c>
      <c r="C117" s="51" t="s">
        <v>162</v>
      </c>
      <c r="D117" s="53" t="s">
        <v>207</v>
      </c>
      <c r="E117" s="51" t="s">
        <v>300</v>
      </c>
      <c r="F117" s="51" t="s">
        <v>186</v>
      </c>
      <c r="G117" s="53" t="s">
        <v>35</v>
      </c>
      <c r="H117" s="53" t="s">
        <v>180</v>
      </c>
      <c r="I117" s="51" t="s">
        <v>119</v>
      </c>
      <c r="J117" s="51" t="s">
        <v>183</v>
      </c>
      <c r="K117" s="53" t="s">
        <v>184</v>
      </c>
      <c r="L117" s="53">
        <v>10</v>
      </c>
      <c r="M117" s="53">
        <v>5</v>
      </c>
      <c r="N117" s="54">
        <f t="shared" si="35"/>
        <v>50</v>
      </c>
      <c r="O117" s="53">
        <v>5</v>
      </c>
      <c r="P117" s="53">
        <v>5</v>
      </c>
      <c r="Q117" s="53">
        <v>1</v>
      </c>
      <c r="R117" s="54">
        <f t="shared" si="36"/>
        <v>38</v>
      </c>
      <c r="S117" s="53">
        <v>10</v>
      </c>
      <c r="T117" s="53">
        <v>5</v>
      </c>
      <c r="U117" s="54">
        <f t="shared" ref="U117:U122" si="37">+S117*T117</f>
        <v>50</v>
      </c>
      <c r="V117" s="55">
        <f t="shared" ref="V117:V122" si="38">+N117*0.45+R117*0.45+U117*0.1</f>
        <v>44.6</v>
      </c>
      <c r="W117" s="51" t="str">
        <f t="shared" ref="W117:W122" si="39">IF(V117&lt;=39,"NO SIGNIFICATIVO", IF(V117&lt;=46,"BAJA SIGNIFICANCIA",IF(V117&lt;=70,"MEDIA SIGNIFICANCIA","ALTA SIGNIFICANCIA")))</f>
        <v>BAJA SIGNIFICANCIA</v>
      </c>
      <c r="X117" s="51" t="s">
        <v>517</v>
      </c>
      <c r="Y117" s="53" t="s">
        <v>645</v>
      </c>
      <c r="Z117" s="53"/>
      <c r="AA117" s="53"/>
      <c r="AB117" s="56" t="s">
        <v>646</v>
      </c>
    </row>
    <row r="118" spans="1:28" s="8" customFormat="1" ht="96.75" customHeight="1" x14ac:dyDescent="0.2">
      <c r="A118" s="117"/>
      <c r="B118" s="90" t="s">
        <v>515</v>
      </c>
      <c r="C118" s="90" t="s">
        <v>162</v>
      </c>
      <c r="D118" s="53" t="s">
        <v>207</v>
      </c>
      <c r="E118" s="51" t="s">
        <v>215</v>
      </c>
      <c r="F118" s="51" t="s">
        <v>214</v>
      </c>
      <c r="G118" s="51" t="s">
        <v>216</v>
      </c>
      <c r="H118" s="51" t="s">
        <v>297</v>
      </c>
      <c r="I118" s="51" t="s">
        <v>119</v>
      </c>
      <c r="J118" s="51" t="s">
        <v>183</v>
      </c>
      <c r="K118" s="51" t="s">
        <v>218</v>
      </c>
      <c r="L118" s="51">
        <v>10</v>
      </c>
      <c r="M118" s="51">
        <v>5</v>
      </c>
      <c r="N118" s="58">
        <f t="shared" si="35"/>
        <v>50</v>
      </c>
      <c r="O118" s="51">
        <v>5</v>
      </c>
      <c r="P118" s="51">
        <v>5</v>
      </c>
      <c r="Q118" s="51">
        <v>1</v>
      </c>
      <c r="R118" s="58">
        <f t="shared" si="36"/>
        <v>38</v>
      </c>
      <c r="S118" s="51">
        <v>10</v>
      </c>
      <c r="T118" s="51">
        <v>5</v>
      </c>
      <c r="U118" s="58">
        <f t="shared" si="37"/>
        <v>50</v>
      </c>
      <c r="V118" s="59">
        <f t="shared" si="38"/>
        <v>44.6</v>
      </c>
      <c r="W118" s="51" t="str">
        <f t="shared" si="39"/>
        <v>BAJA SIGNIFICANCIA</v>
      </c>
      <c r="X118" s="51" t="s">
        <v>517</v>
      </c>
      <c r="Y118" s="51"/>
      <c r="Z118" s="51"/>
      <c r="AA118" s="51"/>
      <c r="AB118" s="56" t="s">
        <v>647</v>
      </c>
    </row>
    <row r="119" spans="1:28" s="8" customFormat="1" ht="96.75" customHeight="1" x14ac:dyDescent="0.2">
      <c r="A119" s="117"/>
      <c r="B119" s="90" t="s">
        <v>515</v>
      </c>
      <c r="C119" s="51" t="s">
        <v>162</v>
      </c>
      <c r="D119" s="53" t="s">
        <v>207</v>
      </c>
      <c r="E119" s="51" t="s">
        <v>177</v>
      </c>
      <c r="F119" s="51" t="s">
        <v>92</v>
      </c>
      <c r="G119" s="51" t="s">
        <v>93</v>
      </c>
      <c r="H119" s="51" t="s">
        <v>180</v>
      </c>
      <c r="I119" s="51" t="s">
        <v>119</v>
      </c>
      <c r="J119" s="88" t="s">
        <v>127</v>
      </c>
      <c r="K119" s="51" t="s">
        <v>128</v>
      </c>
      <c r="L119" s="51">
        <v>10</v>
      </c>
      <c r="M119" s="51">
        <v>5</v>
      </c>
      <c r="N119" s="58">
        <f t="shared" si="35"/>
        <v>50</v>
      </c>
      <c r="O119" s="51">
        <v>10</v>
      </c>
      <c r="P119" s="51">
        <v>1</v>
      </c>
      <c r="Q119" s="51">
        <v>1</v>
      </c>
      <c r="R119" s="58">
        <f t="shared" si="36"/>
        <v>41.5</v>
      </c>
      <c r="S119" s="51">
        <v>1</v>
      </c>
      <c r="T119" s="51">
        <v>1</v>
      </c>
      <c r="U119" s="58">
        <f t="shared" si="37"/>
        <v>1</v>
      </c>
      <c r="V119" s="59">
        <f t="shared" si="38"/>
        <v>41.274999999999999</v>
      </c>
      <c r="W119" s="70" t="str">
        <f t="shared" si="39"/>
        <v>BAJA SIGNIFICANCIA</v>
      </c>
      <c r="X119" s="51" t="s">
        <v>517</v>
      </c>
      <c r="Y119" s="51"/>
      <c r="Z119" s="51"/>
      <c r="AA119" s="51"/>
      <c r="AB119" s="56" t="s">
        <v>647</v>
      </c>
    </row>
    <row r="120" spans="1:28" s="8" customFormat="1" ht="96.75" customHeight="1" x14ac:dyDescent="0.2">
      <c r="A120" s="117"/>
      <c r="B120" s="90" t="s">
        <v>515</v>
      </c>
      <c r="C120" s="51" t="s">
        <v>162</v>
      </c>
      <c r="D120" s="53" t="s">
        <v>207</v>
      </c>
      <c r="E120" s="51" t="s">
        <v>447</v>
      </c>
      <c r="F120" s="51" t="s">
        <v>214</v>
      </c>
      <c r="G120" s="51" t="s">
        <v>40</v>
      </c>
      <c r="H120" s="51" t="s">
        <v>180</v>
      </c>
      <c r="I120" s="53" t="s">
        <v>225</v>
      </c>
      <c r="J120" s="53" t="s">
        <v>384</v>
      </c>
      <c r="K120" s="53" t="s">
        <v>385</v>
      </c>
      <c r="L120" s="53">
        <v>10</v>
      </c>
      <c r="M120" s="53">
        <v>5</v>
      </c>
      <c r="N120" s="54">
        <f t="shared" si="35"/>
        <v>50</v>
      </c>
      <c r="O120" s="53">
        <v>10</v>
      </c>
      <c r="P120" s="53">
        <v>1</v>
      </c>
      <c r="Q120" s="53">
        <v>1</v>
      </c>
      <c r="R120" s="54">
        <f t="shared" si="36"/>
        <v>41.5</v>
      </c>
      <c r="S120" s="53">
        <v>5</v>
      </c>
      <c r="T120" s="53">
        <v>1</v>
      </c>
      <c r="U120" s="54">
        <f t="shared" si="37"/>
        <v>5</v>
      </c>
      <c r="V120" s="55">
        <f t="shared" si="38"/>
        <v>41.674999999999997</v>
      </c>
      <c r="W120" s="51" t="str">
        <f t="shared" si="39"/>
        <v>BAJA SIGNIFICANCIA</v>
      </c>
      <c r="X120" s="53" t="s">
        <v>259</v>
      </c>
      <c r="Y120" s="53"/>
      <c r="Z120" s="53"/>
      <c r="AA120" s="53"/>
      <c r="AB120" s="57" t="s">
        <v>244</v>
      </c>
    </row>
    <row r="121" spans="1:28" s="8" customFormat="1" ht="96.75" hidden="1" customHeight="1" x14ac:dyDescent="0.2">
      <c r="A121" s="117"/>
      <c r="B121" s="90" t="s">
        <v>515</v>
      </c>
      <c r="C121" s="51" t="s">
        <v>162</v>
      </c>
      <c r="D121" s="51" t="s">
        <v>207</v>
      </c>
      <c r="E121" s="51" t="s">
        <v>446</v>
      </c>
      <c r="F121" s="51" t="s">
        <v>519</v>
      </c>
      <c r="G121" s="53" t="s">
        <v>35</v>
      </c>
      <c r="H121" s="53" t="s">
        <v>180</v>
      </c>
      <c r="I121" s="51" t="s">
        <v>202</v>
      </c>
      <c r="J121" s="51" t="s">
        <v>111</v>
      </c>
      <c r="K121" s="53" t="s">
        <v>196</v>
      </c>
      <c r="L121" s="53">
        <v>10</v>
      </c>
      <c r="M121" s="53">
        <v>5</v>
      </c>
      <c r="N121" s="54">
        <f t="shared" si="35"/>
        <v>50</v>
      </c>
      <c r="O121" s="53">
        <v>10</v>
      </c>
      <c r="P121" s="53">
        <v>5</v>
      </c>
      <c r="Q121" s="53">
        <v>1</v>
      </c>
      <c r="R121" s="54">
        <f t="shared" si="36"/>
        <v>55.5</v>
      </c>
      <c r="S121" s="53">
        <v>5</v>
      </c>
      <c r="T121" s="53">
        <v>1</v>
      </c>
      <c r="U121" s="54">
        <f t="shared" si="37"/>
        <v>5</v>
      </c>
      <c r="V121" s="55">
        <f t="shared" si="38"/>
        <v>47.975000000000001</v>
      </c>
      <c r="W121" s="51" t="str">
        <f t="shared" si="39"/>
        <v>MEDIA SIGNIFICANCIA</v>
      </c>
      <c r="X121" s="53" t="s">
        <v>648</v>
      </c>
      <c r="Y121" s="53" t="s">
        <v>375</v>
      </c>
      <c r="Z121" s="53"/>
      <c r="AA121" s="53"/>
      <c r="AB121" s="57" t="s">
        <v>516</v>
      </c>
    </row>
    <row r="122" spans="1:28" s="8" customFormat="1" ht="96.75" hidden="1" customHeight="1" x14ac:dyDescent="0.2">
      <c r="A122" s="117"/>
      <c r="B122" s="90" t="s">
        <v>515</v>
      </c>
      <c r="C122" s="51" t="s">
        <v>168</v>
      </c>
      <c r="D122" s="51" t="s">
        <v>207</v>
      </c>
      <c r="E122" s="51" t="s">
        <v>528</v>
      </c>
      <c r="F122" s="51" t="s">
        <v>518</v>
      </c>
      <c r="G122" s="51" t="s">
        <v>304</v>
      </c>
      <c r="H122" s="51" t="s">
        <v>276</v>
      </c>
      <c r="I122" s="51" t="s">
        <v>531</v>
      </c>
      <c r="J122" s="88" t="s">
        <v>132</v>
      </c>
      <c r="K122" s="51" t="s">
        <v>306</v>
      </c>
      <c r="L122" s="51">
        <v>10</v>
      </c>
      <c r="M122" s="51">
        <v>5</v>
      </c>
      <c r="N122" s="54">
        <f t="shared" si="35"/>
        <v>50</v>
      </c>
      <c r="O122" s="51">
        <v>10</v>
      </c>
      <c r="P122" s="51">
        <v>5</v>
      </c>
      <c r="Q122" s="51">
        <v>1</v>
      </c>
      <c r="R122" s="58">
        <f t="shared" si="36"/>
        <v>55.5</v>
      </c>
      <c r="S122" s="51">
        <v>10</v>
      </c>
      <c r="T122" s="51">
        <v>5</v>
      </c>
      <c r="U122" s="58">
        <f t="shared" si="37"/>
        <v>50</v>
      </c>
      <c r="V122" s="59">
        <f t="shared" si="38"/>
        <v>52.475000000000001</v>
      </c>
      <c r="W122" s="51" t="str">
        <f t="shared" si="39"/>
        <v>MEDIA SIGNIFICANCIA</v>
      </c>
      <c r="X122" s="51" t="s">
        <v>517</v>
      </c>
      <c r="Y122" s="51" t="s">
        <v>387</v>
      </c>
      <c r="Z122" s="51"/>
      <c r="AA122" s="51"/>
      <c r="AB122" s="56" t="s">
        <v>649</v>
      </c>
    </row>
    <row r="123" spans="1:28" s="8" customFormat="1" ht="96.75" hidden="1" customHeight="1" x14ac:dyDescent="0.2">
      <c r="A123" s="117"/>
      <c r="B123" s="90" t="s">
        <v>530</v>
      </c>
      <c r="C123" s="51" t="s">
        <v>168</v>
      </c>
      <c r="D123" s="51" t="s">
        <v>207</v>
      </c>
      <c r="E123" s="51" t="s">
        <v>528</v>
      </c>
      <c r="F123" s="51" t="s">
        <v>529</v>
      </c>
      <c r="G123" s="51" t="s">
        <v>304</v>
      </c>
      <c r="H123" s="51" t="s">
        <v>276</v>
      </c>
      <c r="I123" s="51" t="s">
        <v>305</v>
      </c>
      <c r="J123" s="88" t="s">
        <v>132</v>
      </c>
      <c r="K123" s="51" t="s">
        <v>306</v>
      </c>
      <c r="L123" s="51">
        <v>10</v>
      </c>
      <c r="M123" s="51">
        <v>5</v>
      </c>
      <c r="N123" s="54">
        <f t="shared" ref="N123" si="40">+L123*M123</f>
        <v>50</v>
      </c>
      <c r="O123" s="51">
        <v>10</v>
      </c>
      <c r="P123" s="51">
        <v>5</v>
      </c>
      <c r="Q123" s="51">
        <v>1</v>
      </c>
      <c r="R123" s="58">
        <f t="shared" ref="R123" si="41">+O123*3.5+P123*3.5+Q123*3</f>
        <v>55.5</v>
      </c>
      <c r="S123" s="51">
        <v>10</v>
      </c>
      <c r="T123" s="51">
        <v>5</v>
      </c>
      <c r="U123" s="58">
        <f t="shared" ref="U123" si="42">+S123*T123</f>
        <v>50</v>
      </c>
      <c r="V123" s="59">
        <f t="shared" ref="V123" si="43">+N123*0.45+R123*0.45+U123*0.1</f>
        <v>52.475000000000001</v>
      </c>
      <c r="W123" s="51" t="str">
        <f t="shared" ref="W123" si="44">IF(V123&lt;=39,"NO SIGNIFICATIVO", IF(V123&lt;=46,"BAJA SIGNIFICANCIA",IF(V123&lt;=70,"MEDIA SIGNIFICANCIA","ALTA SIGNIFICANCIA")))</f>
        <v>MEDIA SIGNIFICANCIA</v>
      </c>
      <c r="X123" s="51" t="s">
        <v>535</v>
      </c>
      <c r="Y123" s="51" t="s">
        <v>387</v>
      </c>
      <c r="Z123" s="51"/>
      <c r="AA123" s="51"/>
      <c r="AB123" s="56" t="s">
        <v>536</v>
      </c>
    </row>
    <row r="124" spans="1:28" s="8" customFormat="1" ht="96.75" customHeight="1" x14ac:dyDescent="0.2">
      <c r="A124" s="117"/>
      <c r="B124" s="90" t="s">
        <v>520</v>
      </c>
      <c r="C124" s="51" t="s">
        <v>162</v>
      </c>
      <c r="D124" s="53" t="s">
        <v>207</v>
      </c>
      <c r="E124" s="51" t="s">
        <v>300</v>
      </c>
      <c r="F124" s="51" t="s">
        <v>186</v>
      </c>
      <c r="G124" s="53" t="s">
        <v>35</v>
      </c>
      <c r="H124" s="53" t="s">
        <v>180</v>
      </c>
      <c r="I124" s="51" t="s">
        <v>119</v>
      </c>
      <c r="J124" s="51" t="s">
        <v>183</v>
      </c>
      <c r="K124" s="53" t="s">
        <v>184</v>
      </c>
      <c r="L124" s="53">
        <v>10</v>
      </c>
      <c r="M124" s="53">
        <v>5</v>
      </c>
      <c r="N124" s="54">
        <f t="shared" ref="N124:N130" si="45">+L124*M124</f>
        <v>50</v>
      </c>
      <c r="O124" s="53">
        <v>5</v>
      </c>
      <c r="P124" s="53">
        <v>5</v>
      </c>
      <c r="Q124" s="53">
        <v>1</v>
      </c>
      <c r="R124" s="54">
        <f t="shared" ref="R124:R130" si="46">+O124*3.5+P124*3.5+Q124*3</f>
        <v>38</v>
      </c>
      <c r="S124" s="53">
        <v>10</v>
      </c>
      <c r="T124" s="53">
        <v>5</v>
      </c>
      <c r="U124" s="54">
        <f t="shared" ref="U124:U130" si="47">+S124*T124</f>
        <v>50</v>
      </c>
      <c r="V124" s="55">
        <f t="shared" ref="V124:V130" si="48">+N124*0.45+R124*0.45+U124*0.1</f>
        <v>44.6</v>
      </c>
      <c r="W124" s="51" t="str">
        <f t="shared" ref="W124:W130" si="49">IF(V124&lt;=39,"NO SIGNIFICATIVO", IF(V124&lt;=46,"BAJA SIGNIFICANCIA",IF(V124&lt;=70,"MEDIA SIGNIFICANCIA","ALTA SIGNIFICANCIA")))</f>
        <v>BAJA SIGNIFICANCIA</v>
      </c>
      <c r="X124" s="51" t="s">
        <v>650</v>
      </c>
      <c r="Y124" s="53"/>
      <c r="Z124" s="53"/>
      <c r="AA124" s="53"/>
      <c r="AB124" s="56" t="s">
        <v>234</v>
      </c>
    </row>
    <row r="125" spans="1:28" s="8" customFormat="1" ht="96.75" customHeight="1" x14ac:dyDescent="0.2">
      <c r="A125" s="117"/>
      <c r="B125" s="90" t="s">
        <v>520</v>
      </c>
      <c r="C125" s="90" t="s">
        <v>162</v>
      </c>
      <c r="D125" s="53" t="s">
        <v>207</v>
      </c>
      <c r="E125" s="51" t="s">
        <v>215</v>
      </c>
      <c r="F125" s="51" t="s">
        <v>214</v>
      </c>
      <c r="G125" s="51" t="s">
        <v>216</v>
      </c>
      <c r="H125" s="51" t="s">
        <v>297</v>
      </c>
      <c r="I125" s="51" t="s">
        <v>119</v>
      </c>
      <c r="J125" s="51" t="s">
        <v>183</v>
      </c>
      <c r="K125" s="51" t="s">
        <v>218</v>
      </c>
      <c r="L125" s="51">
        <v>10</v>
      </c>
      <c r="M125" s="51">
        <v>5</v>
      </c>
      <c r="N125" s="58">
        <f t="shared" si="45"/>
        <v>50</v>
      </c>
      <c r="O125" s="51">
        <v>5</v>
      </c>
      <c r="P125" s="51">
        <v>5</v>
      </c>
      <c r="Q125" s="51">
        <v>1</v>
      </c>
      <c r="R125" s="58">
        <f t="shared" si="46"/>
        <v>38</v>
      </c>
      <c r="S125" s="51">
        <v>10</v>
      </c>
      <c r="T125" s="51">
        <v>5</v>
      </c>
      <c r="U125" s="58">
        <f t="shared" si="47"/>
        <v>50</v>
      </c>
      <c r="V125" s="59">
        <f t="shared" si="48"/>
        <v>44.6</v>
      </c>
      <c r="W125" s="51" t="str">
        <f t="shared" si="49"/>
        <v>BAJA SIGNIFICANCIA</v>
      </c>
      <c r="X125" s="51" t="s">
        <v>517</v>
      </c>
      <c r="Y125" s="51"/>
      <c r="Z125" s="51"/>
      <c r="AA125" s="51"/>
      <c r="AB125" s="56" t="s">
        <v>234</v>
      </c>
    </row>
    <row r="126" spans="1:28" s="8" customFormat="1" ht="96.75" customHeight="1" x14ac:dyDescent="0.2">
      <c r="A126" s="117"/>
      <c r="B126" s="90" t="s">
        <v>520</v>
      </c>
      <c r="C126" s="51" t="s">
        <v>162</v>
      </c>
      <c r="D126" s="53" t="s">
        <v>207</v>
      </c>
      <c r="E126" s="51" t="s">
        <v>177</v>
      </c>
      <c r="F126" s="51" t="s">
        <v>92</v>
      </c>
      <c r="G126" s="51" t="s">
        <v>93</v>
      </c>
      <c r="H126" s="51" t="s">
        <v>180</v>
      </c>
      <c r="I126" s="51" t="s">
        <v>119</v>
      </c>
      <c r="J126" s="88" t="s">
        <v>127</v>
      </c>
      <c r="K126" s="51" t="s">
        <v>128</v>
      </c>
      <c r="L126" s="51">
        <v>10</v>
      </c>
      <c r="M126" s="51">
        <v>5</v>
      </c>
      <c r="N126" s="58">
        <f t="shared" si="45"/>
        <v>50</v>
      </c>
      <c r="O126" s="51">
        <v>10</v>
      </c>
      <c r="P126" s="51">
        <v>1</v>
      </c>
      <c r="Q126" s="51">
        <v>1</v>
      </c>
      <c r="R126" s="58">
        <f t="shared" si="46"/>
        <v>41.5</v>
      </c>
      <c r="S126" s="51">
        <v>1</v>
      </c>
      <c r="T126" s="51">
        <v>1</v>
      </c>
      <c r="U126" s="58">
        <f t="shared" si="47"/>
        <v>1</v>
      </c>
      <c r="V126" s="59">
        <f t="shared" si="48"/>
        <v>41.274999999999999</v>
      </c>
      <c r="W126" s="70" t="str">
        <f t="shared" si="49"/>
        <v>BAJA SIGNIFICANCIA</v>
      </c>
      <c r="X126" s="51" t="s">
        <v>517</v>
      </c>
      <c r="Y126" s="51"/>
      <c r="Z126" s="51"/>
      <c r="AA126" s="51"/>
      <c r="AB126" s="56" t="s">
        <v>241</v>
      </c>
    </row>
    <row r="127" spans="1:28" s="8" customFormat="1" ht="96.75" customHeight="1" x14ac:dyDescent="0.2">
      <c r="A127" s="117"/>
      <c r="B127" s="90" t="s">
        <v>520</v>
      </c>
      <c r="C127" s="51" t="s">
        <v>162</v>
      </c>
      <c r="D127" s="53" t="s">
        <v>207</v>
      </c>
      <c r="E127" s="51" t="s">
        <v>447</v>
      </c>
      <c r="F127" s="51" t="s">
        <v>214</v>
      </c>
      <c r="G127" s="51" t="s">
        <v>40</v>
      </c>
      <c r="H127" s="51" t="s">
        <v>180</v>
      </c>
      <c r="I127" s="53" t="s">
        <v>225</v>
      </c>
      <c r="J127" s="53" t="s">
        <v>384</v>
      </c>
      <c r="K127" s="53" t="s">
        <v>385</v>
      </c>
      <c r="L127" s="53">
        <v>10</v>
      </c>
      <c r="M127" s="53">
        <v>5</v>
      </c>
      <c r="N127" s="54">
        <f t="shared" si="45"/>
        <v>50</v>
      </c>
      <c r="O127" s="53">
        <v>10</v>
      </c>
      <c r="P127" s="53">
        <v>1</v>
      </c>
      <c r="Q127" s="53">
        <v>1</v>
      </c>
      <c r="R127" s="54">
        <f t="shared" si="46"/>
        <v>41.5</v>
      </c>
      <c r="S127" s="53">
        <v>5</v>
      </c>
      <c r="T127" s="53">
        <v>1</v>
      </c>
      <c r="U127" s="54">
        <f t="shared" si="47"/>
        <v>5</v>
      </c>
      <c r="V127" s="55">
        <f t="shared" si="48"/>
        <v>41.674999999999997</v>
      </c>
      <c r="W127" s="51" t="str">
        <f t="shared" si="49"/>
        <v>BAJA SIGNIFICANCIA</v>
      </c>
      <c r="X127" s="53" t="s">
        <v>259</v>
      </c>
      <c r="Y127" s="53"/>
      <c r="Z127" s="53"/>
      <c r="AA127" s="53"/>
      <c r="AB127" s="57" t="s">
        <v>244</v>
      </c>
    </row>
    <row r="128" spans="1:28" s="8" customFormat="1" ht="96.75" customHeight="1" x14ac:dyDescent="0.2">
      <c r="A128" s="117"/>
      <c r="B128" s="90" t="s">
        <v>520</v>
      </c>
      <c r="C128" s="51" t="s">
        <v>162</v>
      </c>
      <c r="D128" s="51" t="s">
        <v>207</v>
      </c>
      <c r="E128" s="51" t="s">
        <v>446</v>
      </c>
      <c r="F128" s="51" t="s">
        <v>527</v>
      </c>
      <c r="G128" s="53" t="s">
        <v>35</v>
      </c>
      <c r="H128" s="53" t="s">
        <v>180</v>
      </c>
      <c r="I128" s="51" t="s">
        <v>202</v>
      </c>
      <c r="J128" s="51" t="s">
        <v>111</v>
      </c>
      <c r="K128" s="53" t="s">
        <v>196</v>
      </c>
      <c r="L128" s="53">
        <v>10</v>
      </c>
      <c r="M128" s="53">
        <v>5</v>
      </c>
      <c r="N128" s="54">
        <f t="shared" si="45"/>
        <v>50</v>
      </c>
      <c r="O128" s="53">
        <v>5</v>
      </c>
      <c r="P128" s="53">
        <v>5</v>
      </c>
      <c r="Q128" s="53">
        <v>1</v>
      </c>
      <c r="R128" s="54">
        <f t="shared" si="46"/>
        <v>38</v>
      </c>
      <c r="S128" s="53">
        <v>5</v>
      </c>
      <c r="T128" s="53">
        <v>1</v>
      </c>
      <c r="U128" s="54">
        <f t="shared" si="47"/>
        <v>5</v>
      </c>
      <c r="V128" s="55">
        <f t="shared" si="48"/>
        <v>40.1</v>
      </c>
      <c r="W128" s="51" t="str">
        <f t="shared" si="49"/>
        <v>BAJA SIGNIFICANCIA</v>
      </c>
      <c r="X128" s="53"/>
      <c r="Y128" s="53" t="s">
        <v>182</v>
      </c>
      <c r="Z128" s="53"/>
      <c r="AA128" s="53"/>
      <c r="AB128" s="57" t="s">
        <v>516</v>
      </c>
    </row>
    <row r="129" spans="1:28" s="8" customFormat="1" ht="96.75" customHeight="1" thickBot="1" x14ac:dyDescent="0.25">
      <c r="A129" s="117"/>
      <c r="B129" s="90" t="s">
        <v>520</v>
      </c>
      <c r="C129" s="51" t="s">
        <v>168</v>
      </c>
      <c r="D129" s="51" t="s">
        <v>207</v>
      </c>
      <c r="E129" s="51" t="s">
        <v>526</v>
      </c>
      <c r="F129" s="51" t="s">
        <v>521</v>
      </c>
      <c r="G129" s="51" t="s">
        <v>304</v>
      </c>
      <c r="H129" s="51" t="s">
        <v>276</v>
      </c>
      <c r="I129" s="51" t="s">
        <v>532</v>
      </c>
      <c r="J129" s="88" t="s">
        <v>132</v>
      </c>
      <c r="K129" s="51" t="s">
        <v>306</v>
      </c>
      <c r="L129" s="51">
        <v>10</v>
      </c>
      <c r="M129" s="51">
        <v>5</v>
      </c>
      <c r="N129" s="54">
        <f t="shared" ref="N129" si="50">+L129*M129</f>
        <v>50</v>
      </c>
      <c r="O129" s="51">
        <v>5</v>
      </c>
      <c r="P129" s="51">
        <v>5</v>
      </c>
      <c r="Q129" s="51">
        <v>1</v>
      </c>
      <c r="R129" s="58">
        <f t="shared" ref="R129" si="51">+O129*3.5+P129*3.5+Q129*3</f>
        <v>38</v>
      </c>
      <c r="S129" s="51">
        <v>10</v>
      </c>
      <c r="T129" s="51">
        <v>5</v>
      </c>
      <c r="U129" s="58">
        <f t="shared" ref="U129" si="52">+S129*T129</f>
        <v>50</v>
      </c>
      <c r="V129" s="59">
        <f t="shared" ref="V129" si="53">+N129*0.45+R129*0.45+U129*0.1</f>
        <v>44.6</v>
      </c>
      <c r="W129" s="51" t="str">
        <f t="shared" ref="W129" si="54">IF(V129&lt;=39,"NO SIGNIFICATIVO", IF(V129&lt;=46,"BAJA SIGNIFICANCIA",IF(V129&lt;=70,"MEDIA SIGNIFICANCIA","ALTA SIGNIFICANCIA")))</f>
        <v>BAJA SIGNIFICANCIA</v>
      </c>
      <c r="X129" s="51" t="s">
        <v>517</v>
      </c>
      <c r="Y129" s="51" t="s">
        <v>387</v>
      </c>
      <c r="Z129" s="51"/>
      <c r="AA129" s="51"/>
      <c r="AB129" s="56" t="s">
        <v>241</v>
      </c>
    </row>
    <row r="130" spans="1:28" ht="78" hidden="1" customHeight="1" thickBot="1" x14ac:dyDescent="0.25">
      <c r="A130" s="117"/>
      <c r="B130" s="91" t="s">
        <v>335</v>
      </c>
      <c r="C130" s="90" t="s">
        <v>168</v>
      </c>
      <c r="D130" s="90" t="s">
        <v>207</v>
      </c>
      <c r="E130" s="90" t="s">
        <v>526</v>
      </c>
      <c r="F130" s="90" t="s">
        <v>522</v>
      </c>
      <c r="G130" s="90" t="s">
        <v>304</v>
      </c>
      <c r="H130" s="90" t="s">
        <v>276</v>
      </c>
      <c r="I130" s="90" t="s">
        <v>532</v>
      </c>
      <c r="J130" s="92" t="s">
        <v>132</v>
      </c>
      <c r="K130" s="90" t="s">
        <v>306</v>
      </c>
      <c r="L130" s="90">
        <v>10</v>
      </c>
      <c r="M130" s="90">
        <v>5</v>
      </c>
      <c r="N130" s="93">
        <f t="shared" si="45"/>
        <v>50</v>
      </c>
      <c r="O130" s="90">
        <v>10</v>
      </c>
      <c r="P130" s="90">
        <v>5</v>
      </c>
      <c r="Q130" s="90">
        <v>1</v>
      </c>
      <c r="R130" s="94">
        <f t="shared" si="46"/>
        <v>55.5</v>
      </c>
      <c r="S130" s="90">
        <v>10</v>
      </c>
      <c r="T130" s="90">
        <v>5</v>
      </c>
      <c r="U130" s="94">
        <f t="shared" si="47"/>
        <v>50</v>
      </c>
      <c r="V130" s="95">
        <f t="shared" si="48"/>
        <v>52.475000000000001</v>
      </c>
      <c r="W130" s="90" t="str">
        <f t="shared" si="49"/>
        <v>MEDIA SIGNIFICANCIA</v>
      </c>
      <c r="X130" s="90" t="s">
        <v>524</v>
      </c>
      <c r="Y130" s="90" t="s">
        <v>387</v>
      </c>
      <c r="Z130" s="91" t="s">
        <v>274</v>
      </c>
      <c r="AA130" s="90"/>
      <c r="AB130" s="96" t="s">
        <v>523</v>
      </c>
    </row>
    <row r="131" spans="1:28" ht="55.15" customHeight="1" x14ac:dyDescent="0.2">
      <c r="A131" s="116" t="s">
        <v>403</v>
      </c>
      <c r="B131" s="182" t="s">
        <v>341</v>
      </c>
      <c r="C131" s="182" t="s">
        <v>162</v>
      </c>
      <c r="D131" s="182" t="s">
        <v>345</v>
      </c>
      <c r="E131" s="182" t="s">
        <v>346</v>
      </c>
      <c r="F131" s="43" t="s">
        <v>449</v>
      </c>
      <c r="G131" s="46" t="s">
        <v>480</v>
      </c>
      <c r="H131" s="43" t="s">
        <v>481</v>
      </c>
      <c r="I131" s="46" t="s">
        <v>350</v>
      </c>
      <c r="J131" s="46" t="s">
        <v>132</v>
      </c>
      <c r="K131" s="46" t="s">
        <v>296</v>
      </c>
      <c r="L131" s="46">
        <v>10</v>
      </c>
      <c r="M131" s="46">
        <v>5</v>
      </c>
      <c r="N131" s="46">
        <f t="shared" si="35"/>
        <v>50</v>
      </c>
      <c r="O131" s="46">
        <v>10</v>
      </c>
      <c r="P131" s="46">
        <v>1</v>
      </c>
      <c r="Q131" s="46">
        <v>1</v>
      </c>
      <c r="R131" s="46">
        <f t="shared" si="36"/>
        <v>41.5</v>
      </c>
      <c r="S131" s="46">
        <v>10</v>
      </c>
      <c r="T131" s="46">
        <v>5</v>
      </c>
      <c r="U131" s="46">
        <f t="shared" si="27"/>
        <v>50</v>
      </c>
      <c r="V131" s="48">
        <f t="shared" ref="V131:V134" si="55">0.3*N131+0.55*R131+0.15*U131</f>
        <v>45.325000000000003</v>
      </c>
      <c r="W131" s="45" t="str">
        <f t="shared" si="28"/>
        <v>BAJA SIGNIFICANCIA</v>
      </c>
      <c r="X131" s="46" t="s">
        <v>448</v>
      </c>
      <c r="Y131" s="46"/>
      <c r="Z131" s="46"/>
      <c r="AA131" s="46"/>
      <c r="AB131" s="97" t="s">
        <v>359</v>
      </c>
    </row>
    <row r="132" spans="1:28" ht="39" customHeight="1" x14ac:dyDescent="0.2">
      <c r="A132" s="117"/>
      <c r="B132" s="183" t="s">
        <v>342</v>
      </c>
      <c r="C132" s="184" t="s">
        <v>162</v>
      </c>
      <c r="D132" s="183" t="s">
        <v>345</v>
      </c>
      <c r="E132" s="183" t="s">
        <v>347</v>
      </c>
      <c r="F132" s="51" t="s">
        <v>450</v>
      </c>
      <c r="G132" s="53" t="s">
        <v>480</v>
      </c>
      <c r="H132" s="51" t="s">
        <v>481</v>
      </c>
      <c r="I132" s="53" t="s">
        <v>351</v>
      </c>
      <c r="J132" s="53" t="s">
        <v>296</v>
      </c>
      <c r="K132" s="53" t="s">
        <v>296</v>
      </c>
      <c r="L132" s="53">
        <v>10</v>
      </c>
      <c r="M132" s="53">
        <v>5</v>
      </c>
      <c r="N132" s="53">
        <f t="shared" si="35"/>
        <v>50</v>
      </c>
      <c r="O132" s="53">
        <v>10</v>
      </c>
      <c r="P132" s="53">
        <v>1</v>
      </c>
      <c r="Q132" s="53">
        <v>1</v>
      </c>
      <c r="R132" s="53">
        <f t="shared" si="36"/>
        <v>41.5</v>
      </c>
      <c r="S132" s="53">
        <v>10</v>
      </c>
      <c r="T132" s="53">
        <v>5</v>
      </c>
      <c r="U132" s="53">
        <f t="shared" si="27"/>
        <v>50</v>
      </c>
      <c r="V132" s="55">
        <f t="shared" si="55"/>
        <v>45.325000000000003</v>
      </c>
      <c r="W132" s="52" t="str">
        <f t="shared" si="28"/>
        <v>BAJA SIGNIFICANCIA</v>
      </c>
      <c r="X132" s="53" t="s">
        <v>358</v>
      </c>
      <c r="Y132" s="53"/>
      <c r="Z132" s="53"/>
      <c r="AA132" s="53"/>
      <c r="AB132" s="57" t="s">
        <v>359</v>
      </c>
    </row>
    <row r="133" spans="1:28" ht="80.25" customHeight="1" x14ac:dyDescent="0.2">
      <c r="A133" s="117"/>
      <c r="B133" s="185" t="s">
        <v>343</v>
      </c>
      <c r="C133" s="183" t="s">
        <v>162</v>
      </c>
      <c r="D133" s="183" t="s">
        <v>345</v>
      </c>
      <c r="E133" s="183" t="s">
        <v>348</v>
      </c>
      <c r="F133" s="44" t="s">
        <v>651</v>
      </c>
      <c r="G133" s="53" t="s">
        <v>480</v>
      </c>
      <c r="H133" s="51" t="s">
        <v>481</v>
      </c>
      <c r="I133" s="53" t="s">
        <v>352</v>
      </c>
      <c r="J133" s="53" t="s">
        <v>296</v>
      </c>
      <c r="K133" s="53" t="s">
        <v>296</v>
      </c>
      <c r="L133" s="53">
        <v>10</v>
      </c>
      <c r="M133" s="53">
        <v>5</v>
      </c>
      <c r="N133" s="53">
        <f t="shared" si="35"/>
        <v>50</v>
      </c>
      <c r="O133" s="53">
        <v>10</v>
      </c>
      <c r="P133" s="53">
        <v>1</v>
      </c>
      <c r="Q133" s="53">
        <v>1</v>
      </c>
      <c r="R133" s="53">
        <f t="shared" si="36"/>
        <v>41.5</v>
      </c>
      <c r="S133" s="53">
        <v>10</v>
      </c>
      <c r="T133" s="53">
        <v>5</v>
      </c>
      <c r="U133" s="53">
        <f t="shared" ref="U133:U134" si="56">+S133*T133</f>
        <v>50</v>
      </c>
      <c r="V133" s="55">
        <f t="shared" si="55"/>
        <v>45.325000000000003</v>
      </c>
      <c r="W133" s="52" t="str">
        <f t="shared" si="28"/>
        <v>BAJA SIGNIFICANCIA</v>
      </c>
      <c r="X133" s="53" t="s">
        <v>357</v>
      </c>
      <c r="Y133" s="53"/>
      <c r="Z133" s="53"/>
      <c r="AA133" s="53" t="s">
        <v>525</v>
      </c>
      <c r="AB133" s="57" t="s">
        <v>359</v>
      </c>
    </row>
    <row r="134" spans="1:28" ht="72" thickBot="1" x14ac:dyDescent="0.25">
      <c r="A134" s="118"/>
      <c r="B134" s="186" t="s">
        <v>344</v>
      </c>
      <c r="C134" s="187" t="s">
        <v>162</v>
      </c>
      <c r="D134" s="186" t="s">
        <v>345</v>
      </c>
      <c r="E134" s="186" t="s">
        <v>349</v>
      </c>
      <c r="F134" s="61" t="s">
        <v>450</v>
      </c>
      <c r="G134" s="63" t="s">
        <v>480</v>
      </c>
      <c r="H134" s="61" t="s">
        <v>481</v>
      </c>
      <c r="I134" s="63" t="s">
        <v>353</v>
      </c>
      <c r="J134" s="63" t="s">
        <v>296</v>
      </c>
      <c r="K134" s="63" t="s">
        <v>652</v>
      </c>
      <c r="L134" s="63">
        <v>10</v>
      </c>
      <c r="M134" s="63">
        <v>5</v>
      </c>
      <c r="N134" s="63">
        <f t="shared" si="35"/>
        <v>50</v>
      </c>
      <c r="O134" s="63">
        <v>10</v>
      </c>
      <c r="P134" s="63">
        <v>1</v>
      </c>
      <c r="Q134" s="63">
        <v>1</v>
      </c>
      <c r="R134" s="63">
        <f t="shared" si="36"/>
        <v>41.5</v>
      </c>
      <c r="S134" s="63">
        <v>10</v>
      </c>
      <c r="T134" s="63">
        <v>5</v>
      </c>
      <c r="U134" s="63">
        <f t="shared" si="56"/>
        <v>50</v>
      </c>
      <c r="V134" s="65">
        <f t="shared" si="55"/>
        <v>45.325000000000003</v>
      </c>
      <c r="W134" s="62" t="str">
        <f t="shared" ref="W134" si="57">IF(V134&lt;=39,"NO SIGNIFICATIVO", IF(V134&lt;=46,"BAJA SIGNIFICANCIA",IF(V134&lt;=70,"MEDIA SIGNIFICANCIA","ALTA SIGNIFICANCIA")))</f>
        <v>BAJA SIGNIFICANCIA</v>
      </c>
      <c r="X134" s="63" t="s">
        <v>358</v>
      </c>
      <c r="Y134" s="63" t="s">
        <v>653</v>
      </c>
      <c r="Z134" s="63"/>
      <c r="AA134" s="63"/>
      <c r="AB134" s="69" t="s">
        <v>359</v>
      </c>
    </row>
    <row r="135" spans="1:28" ht="39" hidden="1" customHeight="1" x14ac:dyDescent="0.2">
      <c r="B135" s="1"/>
    </row>
    <row r="136" spans="1:28" ht="39" customHeight="1" x14ac:dyDescent="0.2">
      <c r="B136" s="1"/>
    </row>
    <row r="137" spans="1:28" ht="39" customHeight="1" x14ac:dyDescent="0.2">
      <c r="B137" s="1"/>
    </row>
    <row r="138" spans="1:28" ht="39" customHeight="1" x14ac:dyDescent="0.2">
      <c r="B138" s="1"/>
    </row>
    <row r="139" spans="1:28" ht="39" customHeight="1" x14ac:dyDescent="0.2">
      <c r="B139" s="1"/>
    </row>
    <row r="140" spans="1:28" ht="39" customHeight="1" x14ac:dyDescent="0.2">
      <c r="B140" s="1"/>
    </row>
    <row r="141" spans="1:28" ht="39" customHeight="1" x14ac:dyDescent="0.2">
      <c r="B141" s="1"/>
    </row>
    <row r="142" spans="1:28" ht="39" customHeight="1" x14ac:dyDescent="0.2">
      <c r="B142" s="1"/>
    </row>
    <row r="143" spans="1:28" ht="39" customHeight="1" x14ac:dyDescent="0.2">
      <c r="B143" s="1"/>
    </row>
    <row r="144" spans="1:28" ht="39" customHeight="1" x14ac:dyDescent="0.2">
      <c r="B144" s="1"/>
    </row>
    <row r="145" spans="2:2" ht="39" customHeight="1" x14ac:dyDescent="0.2">
      <c r="B145" s="1"/>
    </row>
    <row r="146" spans="2:2" ht="39" customHeight="1" x14ac:dyDescent="0.2">
      <c r="B146" s="1"/>
    </row>
    <row r="147" spans="2:2" ht="39" customHeight="1" x14ac:dyDescent="0.2">
      <c r="B147" s="1"/>
    </row>
    <row r="148" spans="2:2" ht="39" customHeight="1" x14ac:dyDescent="0.2">
      <c r="B148" s="1"/>
    </row>
    <row r="149" spans="2:2" ht="39" customHeight="1" x14ac:dyDescent="0.2">
      <c r="B149" s="1"/>
    </row>
    <row r="150" spans="2:2" ht="39" customHeight="1" x14ac:dyDescent="0.2">
      <c r="B150" s="1"/>
    </row>
    <row r="151" spans="2:2" ht="39" customHeight="1" x14ac:dyDescent="0.2">
      <c r="B151" s="1"/>
    </row>
    <row r="152" spans="2:2" ht="39" customHeight="1" x14ac:dyDescent="0.2">
      <c r="B152" s="1"/>
    </row>
    <row r="153" spans="2:2" ht="39" customHeight="1" x14ac:dyDescent="0.2">
      <c r="B153" s="1"/>
    </row>
    <row r="154" spans="2:2" ht="39" customHeight="1" x14ac:dyDescent="0.2">
      <c r="B154" s="1"/>
    </row>
    <row r="155" spans="2:2" ht="39" customHeight="1" x14ac:dyDescent="0.2">
      <c r="B155" s="1"/>
    </row>
    <row r="156" spans="2:2" ht="39" customHeight="1" x14ac:dyDescent="0.2">
      <c r="B156" s="1"/>
    </row>
    <row r="157" spans="2:2" ht="39" customHeight="1" x14ac:dyDescent="0.2">
      <c r="B157" s="1"/>
    </row>
    <row r="158" spans="2:2" ht="39" customHeight="1" x14ac:dyDescent="0.2">
      <c r="B158" s="1"/>
    </row>
    <row r="159" spans="2:2" ht="39" customHeight="1" x14ac:dyDescent="0.2">
      <c r="B159" s="1"/>
    </row>
    <row r="160" spans="2:2" ht="39" customHeight="1" x14ac:dyDescent="0.2">
      <c r="B160" s="1"/>
    </row>
    <row r="161" spans="2:2" ht="39" customHeight="1" x14ac:dyDescent="0.2">
      <c r="B161" s="1"/>
    </row>
    <row r="162" spans="2:2" ht="39" customHeight="1" x14ac:dyDescent="0.2">
      <c r="B162" s="1"/>
    </row>
    <row r="163" spans="2:2" ht="39" customHeight="1" x14ac:dyDescent="0.2">
      <c r="B163" s="1"/>
    </row>
    <row r="164" spans="2:2" ht="39" customHeight="1" x14ac:dyDescent="0.2">
      <c r="B164" s="1"/>
    </row>
    <row r="165" spans="2:2" ht="39" customHeight="1" x14ac:dyDescent="0.2">
      <c r="B165" s="1"/>
    </row>
    <row r="166" spans="2:2" ht="39" customHeight="1" x14ac:dyDescent="0.2">
      <c r="B166" s="1"/>
    </row>
    <row r="167" spans="2:2" ht="39" customHeight="1" x14ac:dyDescent="0.2">
      <c r="B167" s="1"/>
    </row>
    <row r="168" spans="2:2" ht="39" customHeight="1" x14ac:dyDescent="0.2">
      <c r="B168" s="1"/>
    </row>
    <row r="169" spans="2:2" ht="39" customHeight="1" x14ac:dyDescent="0.2">
      <c r="B169" s="1"/>
    </row>
    <row r="170" spans="2:2" ht="39" customHeight="1" x14ac:dyDescent="0.2">
      <c r="B170" s="1"/>
    </row>
    <row r="171" spans="2:2" ht="39" customHeight="1" x14ac:dyDescent="0.2">
      <c r="B171" s="1"/>
    </row>
    <row r="172" spans="2:2" ht="39" customHeight="1" x14ac:dyDescent="0.2">
      <c r="B172" s="1"/>
    </row>
    <row r="173" spans="2:2" ht="39" customHeight="1" x14ac:dyDescent="0.2">
      <c r="B173" s="1"/>
    </row>
    <row r="174" spans="2:2" ht="39" customHeight="1" x14ac:dyDescent="0.2">
      <c r="B174" s="1"/>
    </row>
    <row r="175" spans="2:2" ht="39" customHeight="1" x14ac:dyDescent="0.2">
      <c r="B175" s="1"/>
    </row>
    <row r="176" spans="2:2" ht="39" customHeight="1" x14ac:dyDescent="0.2">
      <c r="B176" s="1"/>
    </row>
    <row r="177" spans="2:2" ht="39" customHeight="1" x14ac:dyDescent="0.2">
      <c r="B177" s="1"/>
    </row>
    <row r="178" spans="2:2" ht="39" customHeight="1" x14ac:dyDescent="0.2">
      <c r="B178" s="1"/>
    </row>
    <row r="179" spans="2:2" ht="39" customHeight="1" x14ac:dyDescent="0.2">
      <c r="B179" s="1"/>
    </row>
    <row r="180" spans="2:2" ht="39" customHeight="1" x14ac:dyDescent="0.2">
      <c r="B180" s="1"/>
    </row>
    <row r="181" spans="2:2" ht="39" customHeight="1" x14ac:dyDescent="0.2">
      <c r="B181" s="1"/>
    </row>
    <row r="182" spans="2:2" ht="39" customHeight="1" x14ac:dyDescent="0.2">
      <c r="B182" s="1"/>
    </row>
    <row r="183" spans="2:2" ht="39" customHeight="1" x14ac:dyDescent="0.2">
      <c r="B183" s="1"/>
    </row>
    <row r="184" spans="2:2" ht="39" customHeight="1" x14ac:dyDescent="0.2">
      <c r="B184" s="1"/>
    </row>
    <row r="185" spans="2:2" ht="39" customHeight="1" x14ac:dyDescent="0.2">
      <c r="B185" s="1"/>
    </row>
    <row r="186" spans="2:2" ht="39" customHeight="1" x14ac:dyDescent="0.2">
      <c r="B186" s="1"/>
    </row>
    <row r="187" spans="2:2" ht="39" customHeight="1" x14ac:dyDescent="0.2">
      <c r="B187" s="1"/>
    </row>
    <row r="188" spans="2:2" ht="39" customHeight="1" x14ac:dyDescent="0.2">
      <c r="B188" s="1"/>
    </row>
    <row r="189" spans="2:2" ht="39" customHeight="1" x14ac:dyDescent="0.2">
      <c r="B189" s="1"/>
    </row>
    <row r="190" spans="2:2" ht="39" customHeight="1" x14ac:dyDescent="0.2">
      <c r="B190" s="1"/>
    </row>
    <row r="191" spans="2:2" ht="39" customHeight="1" x14ac:dyDescent="0.2">
      <c r="B191" s="1"/>
    </row>
    <row r="192" spans="2:2" ht="39" customHeight="1" x14ac:dyDescent="0.2">
      <c r="B192" s="1"/>
    </row>
    <row r="193" spans="2:2" ht="39" customHeight="1" x14ac:dyDescent="0.2">
      <c r="B193" s="1"/>
    </row>
    <row r="194" spans="2:2" ht="39" customHeight="1" x14ac:dyDescent="0.2">
      <c r="B194" s="1"/>
    </row>
    <row r="195" spans="2:2" ht="39" customHeight="1" x14ac:dyDescent="0.2">
      <c r="B195" s="1"/>
    </row>
    <row r="196" spans="2:2" ht="39" customHeight="1" x14ac:dyDescent="0.2">
      <c r="B196" s="1"/>
    </row>
    <row r="197" spans="2:2" ht="39" customHeight="1" x14ac:dyDescent="0.2">
      <c r="B197" s="1"/>
    </row>
    <row r="198" spans="2:2" ht="39" customHeight="1" x14ac:dyDescent="0.2">
      <c r="B198" s="1"/>
    </row>
    <row r="199" spans="2:2" ht="39" customHeight="1" x14ac:dyDescent="0.2">
      <c r="B199" s="1"/>
    </row>
    <row r="200" spans="2:2" ht="39" customHeight="1" x14ac:dyDescent="0.2">
      <c r="B200" s="1"/>
    </row>
    <row r="201" spans="2:2" ht="39" customHeight="1" x14ac:dyDescent="0.2">
      <c r="B201" s="1"/>
    </row>
    <row r="202" spans="2:2" ht="39" customHeight="1" x14ac:dyDescent="0.2">
      <c r="B202" s="1"/>
    </row>
    <row r="203" spans="2:2" ht="39" customHeight="1" x14ac:dyDescent="0.2">
      <c r="B203" s="1"/>
    </row>
    <row r="204" spans="2:2" ht="39" customHeight="1" x14ac:dyDescent="0.2">
      <c r="B204" s="1"/>
    </row>
    <row r="205" spans="2:2" ht="39" customHeight="1" x14ac:dyDescent="0.2">
      <c r="B205" s="1"/>
    </row>
    <row r="206" spans="2:2" ht="39" customHeight="1" x14ac:dyDescent="0.2">
      <c r="B206" s="1"/>
    </row>
    <row r="207" spans="2:2" ht="39" customHeight="1" x14ac:dyDescent="0.2">
      <c r="B207" s="1"/>
    </row>
    <row r="208" spans="2:2" ht="39" customHeight="1" x14ac:dyDescent="0.2">
      <c r="B208" s="1"/>
    </row>
    <row r="209" spans="2:2" ht="39" customHeight="1" x14ac:dyDescent="0.2">
      <c r="B209" s="1"/>
    </row>
    <row r="210" spans="2:2" ht="39" customHeight="1" x14ac:dyDescent="0.2">
      <c r="B210" s="1"/>
    </row>
    <row r="211" spans="2:2" ht="39" customHeight="1" x14ac:dyDescent="0.2">
      <c r="B211" s="1"/>
    </row>
    <row r="212" spans="2:2" ht="39" customHeight="1" x14ac:dyDescent="0.2">
      <c r="B212" s="1"/>
    </row>
    <row r="213" spans="2:2" ht="39" customHeight="1" x14ac:dyDescent="0.2">
      <c r="B213" s="1"/>
    </row>
    <row r="214" spans="2:2" ht="39" customHeight="1" x14ac:dyDescent="0.2">
      <c r="B214" s="1"/>
    </row>
    <row r="215" spans="2:2" ht="39" customHeight="1" x14ac:dyDescent="0.2">
      <c r="B215" s="1"/>
    </row>
    <row r="216" spans="2:2" ht="39" customHeight="1" x14ac:dyDescent="0.2">
      <c r="B216" s="1"/>
    </row>
    <row r="217" spans="2:2" ht="39" customHeight="1" x14ac:dyDescent="0.2">
      <c r="B217" s="1"/>
    </row>
    <row r="218" spans="2:2" ht="39" customHeight="1" x14ac:dyDescent="0.2">
      <c r="B218" s="1"/>
    </row>
    <row r="219" spans="2:2" ht="39" customHeight="1" x14ac:dyDescent="0.2">
      <c r="B219" s="1"/>
    </row>
    <row r="220" spans="2:2" ht="39" customHeight="1" x14ac:dyDescent="0.2">
      <c r="B220" s="1"/>
    </row>
    <row r="221" spans="2:2" ht="39" customHeight="1" x14ac:dyDescent="0.2">
      <c r="B221" s="1"/>
    </row>
    <row r="222" spans="2:2" ht="39" customHeight="1" x14ac:dyDescent="0.2">
      <c r="B222" s="1"/>
    </row>
    <row r="223" spans="2:2" ht="39" customHeight="1" x14ac:dyDescent="0.2">
      <c r="B223" s="1"/>
    </row>
    <row r="224" spans="2:2" ht="39" customHeight="1" x14ac:dyDescent="0.2">
      <c r="B224" s="1"/>
    </row>
    <row r="225" spans="2:2" ht="39" customHeight="1" x14ac:dyDescent="0.2">
      <c r="B225" s="1"/>
    </row>
    <row r="226" spans="2:2" ht="39" customHeight="1" x14ac:dyDescent="0.2">
      <c r="B226" s="1"/>
    </row>
    <row r="227" spans="2:2" ht="39" customHeight="1" x14ac:dyDescent="0.2">
      <c r="B227" s="1"/>
    </row>
    <row r="228" spans="2:2" ht="39" customHeight="1" x14ac:dyDescent="0.2">
      <c r="B228" s="1"/>
    </row>
    <row r="229" spans="2:2" ht="39" customHeight="1" x14ac:dyDescent="0.2">
      <c r="B229" s="1"/>
    </row>
    <row r="230" spans="2:2" ht="39" customHeight="1" x14ac:dyDescent="0.2">
      <c r="B230" s="1"/>
    </row>
    <row r="231" spans="2:2" ht="39" customHeight="1" x14ac:dyDescent="0.2">
      <c r="B231" s="1"/>
    </row>
    <row r="232" spans="2:2" ht="39" customHeight="1" x14ac:dyDescent="0.2">
      <c r="B232" s="1"/>
    </row>
    <row r="233" spans="2:2" ht="39" customHeight="1" x14ac:dyDescent="0.2">
      <c r="B233" s="1"/>
    </row>
    <row r="234" spans="2:2" ht="39" customHeight="1" x14ac:dyDescent="0.2">
      <c r="B234" s="1"/>
    </row>
    <row r="235" spans="2:2" ht="39" customHeight="1" x14ac:dyDescent="0.2">
      <c r="B235" s="1"/>
    </row>
    <row r="236" spans="2:2" ht="39" customHeight="1" x14ac:dyDescent="0.2">
      <c r="B236" s="1"/>
    </row>
    <row r="237" spans="2:2" ht="39" customHeight="1" x14ac:dyDescent="0.2">
      <c r="B237" s="1"/>
    </row>
    <row r="238" spans="2:2" ht="39" customHeight="1" x14ac:dyDescent="0.2">
      <c r="B238" s="1"/>
    </row>
    <row r="239" spans="2:2" ht="39" customHeight="1" x14ac:dyDescent="0.2">
      <c r="B239" s="1"/>
    </row>
    <row r="240" spans="2:2" ht="39" customHeight="1" x14ac:dyDescent="0.2">
      <c r="B240" s="1"/>
    </row>
    <row r="241" spans="2:2" ht="39" customHeight="1" x14ac:dyDescent="0.2">
      <c r="B241" s="1"/>
    </row>
    <row r="242" spans="2:2" ht="39" customHeight="1" x14ac:dyDescent="0.2">
      <c r="B242" s="1"/>
    </row>
    <row r="243" spans="2:2" ht="39" customHeight="1" x14ac:dyDescent="0.2">
      <c r="B243" s="1"/>
    </row>
    <row r="244" spans="2:2" ht="39" customHeight="1" x14ac:dyDescent="0.2">
      <c r="B244" s="1"/>
    </row>
    <row r="245" spans="2:2" ht="39" customHeight="1" x14ac:dyDescent="0.2">
      <c r="B245" s="1"/>
    </row>
    <row r="246" spans="2:2" ht="39" customHeight="1" x14ac:dyDescent="0.2">
      <c r="B246" s="1"/>
    </row>
    <row r="247" spans="2:2" ht="39" customHeight="1" x14ac:dyDescent="0.2">
      <c r="B247" s="1"/>
    </row>
    <row r="248" spans="2:2" ht="39" customHeight="1" x14ac:dyDescent="0.2">
      <c r="B248" s="1"/>
    </row>
    <row r="249" spans="2:2" ht="39" customHeight="1" x14ac:dyDescent="0.2">
      <c r="B249" s="1"/>
    </row>
    <row r="250" spans="2:2" ht="39" customHeight="1" x14ac:dyDescent="0.2">
      <c r="B250" s="1"/>
    </row>
    <row r="251" spans="2:2" ht="39" customHeight="1" x14ac:dyDescent="0.2">
      <c r="B251" s="1"/>
    </row>
    <row r="252" spans="2:2" ht="39" customHeight="1" x14ac:dyDescent="0.2">
      <c r="B252" s="1"/>
    </row>
    <row r="253" spans="2:2" ht="39" customHeight="1" x14ac:dyDescent="0.2">
      <c r="B253" s="1"/>
    </row>
    <row r="254" spans="2:2" ht="39" customHeight="1" x14ac:dyDescent="0.2">
      <c r="B254" s="1"/>
    </row>
    <row r="255" spans="2:2" ht="39" customHeight="1" x14ac:dyDescent="0.2">
      <c r="B255" s="1"/>
    </row>
    <row r="256" spans="2:2" ht="39" customHeight="1" x14ac:dyDescent="0.2">
      <c r="B256" s="1"/>
    </row>
    <row r="257" spans="2:2" ht="39" customHeight="1" x14ac:dyDescent="0.2">
      <c r="B257" s="1"/>
    </row>
    <row r="258" spans="2:2" ht="39" customHeight="1" x14ac:dyDescent="0.2">
      <c r="B258" s="1"/>
    </row>
    <row r="259" spans="2:2" ht="39" customHeight="1" x14ac:dyDescent="0.2">
      <c r="B259" s="1"/>
    </row>
    <row r="260" spans="2:2" ht="39" customHeight="1" x14ac:dyDescent="0.2">
      <c r="B260" s="1"/>
    </row>
    <row r="261" spans="2:2" ht="39" customHeight="1" x14ac:dyDescent="0.2">
      <c r="B261" s="1"/>
    </row>
    <row r="262" spans="2:2" ht="39" customHeight="1" x14ac:dyDescent="0.2">
      <c r="B262" s="1"/>
    </row>
    <row r="263" spans="2:2" ht="39" customHeight="1" x14ac:dyDescent="0.2">
      <c r="B263" s="1"/>
    </row>
    <row r="264" spans="2:2" ht="39" customHeight="1" x14ac:dyDescent="0.2">
      <c r="B264" s="1"/>
    </row>
    <row r="265" spans="2:2" ht="39" customHeight="1" x14ac:dyDescent="0.2">
      <c r="B265" s="1"/>
    </row>
    <row r="266" spans="2:2" ht="39" customHeight="1" x14ac:dyDescent="0.2">
      <c r="B266" s="1"/>
    </row>
    <row r="267" spans="2:2" ht="39" customHeight="1" x14ac:dyDescent="0.2">
      <c r="B267" s="1"/>
    </row>
    <row r="268" spans="2:2" ht="39" customHeight="1" x14ac:dyDescent="0.2">
      <c r="B268" s="1"/>
    </row>
    <row r="269" spans="2:2" ht="39" customHeight="1" x14ac:dyDescent="0.2">
      <c r="B269" s="1"/>
    </row>
    <row r="270" spans="2:2" ht="39" customHeight="1" x14ac:dyDescent="0.2">
      <c r="B270" s="1"/>
    </row>
    <row r="271" spans="2:2" ht="39" customHeight="1" x14ac:dyDescent="0.2">
      <c r="B271" s="1"/>
    </row>
    <row r="272" spans="2:2" ht="39" customHeight="1" x14ac:dyDescent="0.2">
      <c r="B272" s="1"/>
    </row>
    <row r="273" spans="2:2" ht="39" customHeight="1" x14ac:dyDescent="0.2">
      <c r="B273" s="1"/>
    </row>
    <row r="274" spans="2:2" ht="39" customHeight="1" x14ac:dyDescent="0.2">
      <c r="B274" s="1"/>
    </row>
    <row r="275" spans="2:2" ht="39" customHeight="1" x14ac:dyDescent="0.2">
      <c r="B275" s="1"/>
    </row>
    <row r="276" spans="2:2" ht="39" customHeight="1" x14ac:dyDescent="0.2">
      <c r="B276" s="1"/>
    </row>
    <row r="277" spans="2:2" ht="39" customHeight="1" x14ac:dyDescent="0.2">
      <c r="B277" s="1"/>
    </row>
    <row r="278" spans="2:2" ht="39" customHeight="1" x14ac:dyDescent="0.2">
      <c r="B278" s="1"/>
    </row>
    <row r="279" spans="2:2" ht="39" customHeight="1" x14ac:dyDescent="0.2">
      <c r="B279" s="1"/>
    </row>
    <row r="280" spans="2:2" ht="39" customHeight="1" x14ac:dyDescent="0.2">
      <c r="B280" s="1"/>
    </row>
    <row r="281" spans="2:2" ht="39" customHeight="1" x14ac:dyDescent="0.2">
      <c r="B281" s="1"/>
    </row>
    <row r="282" spans="2:2" ht="39" customHeight="1" x14ac:dyDescent="0.2">
      <c r="B282" s="1"/>
    </row>
    <row r="283" spans="2:2" ht="39" customHeight="1" x14ac:dyDescent="0.2">
      <c r="B283" s="1"/>
    </row>
    <row r="284" spans="2:2" ht="39" customHeight="1" x14ac:dyDescent="0.2">
      <c r="B284" s="1"/>
    </row>
    <row r="285" spans="2:2" ht="39" customHeight="1" x14ac:dyDescent="0.2">
      <c r="B285" s="1"/>
    </row>
    <row r="286" spans="2:2" ht="39" customHeight="1" x14ac:dyDescent="0.2">
      <c r="B286" s="1"/>
    </row>
    <row r="287" spans="2:2" ht="39" customHeight="1" x14ac:dyDescent="0.2">
      <c r="B287" s="1"/>
    </row>
    <row r="288" spans="2:2" ht="39" customHeight="1" x14ac:dyDescent="0.2">
      <c r="B288" s="1"/>
    </row>
    <row r="289" spans="2:2" ht="39" customHeight="1" x14ac:dyDescent="0.2">
      <c r="B289" s="1"/>
    </row>
    <row r="290" spans="2:2" ht="39" customHeight="1" x14ac:dyDescent="0.2">
      <c r="B290" s="1"/>
    </row>
    <row r="291" spans="2:2" ht="39" customHeight="1" x14ac:dyDescent="0.2">
      <c r="B291" s="1"/>
    </row>
    <row r="292" spans="2:2" ht="39" customHeight="1" x14ac:dyDescent="0.2">
      <c r="B292" s="1"/>
    </row>
    <row r="293" spans="2:2" ht="39" customHeight="1" x14ac:dyDescent="0.2">
      <c r="B293" s="1"/>
    </row>
    <row r="294" spans="2:2" ht="39" customHeight="1" x14ac:dyDescent="0.2">
      <c r="B294" s="1"/>
    </row>
    <row r="295" spans="2:2" ht="39" customHeight="1" x14ac:dyDescent="0.2">
      <c r="B295" s="1"/>
    </row>
    <row r="296" spans="2:2" ht="39" customHeight="1" x14ac:dyDescent="0.2">
      <c r="B296" s="1"/>
    </row>
    <row r="297" spans="2:2" ht="39" customHeight="1" x14ac:dyDescent="0.2">
      <c r="B297" s="1"/>
    </row>
    <row r="298" spans="2:2" ht="39" customHeight="1" x14ac:dyDescent="0.2">
      <c r="B298" s="1"/>
    </row>
    <row r="299" spans="2:2" ht="39" customHeight="1" x14ac:dyDescent="0.2">
      <c r="B299" s="1"/>
    </row>
    <row r="300" spans="2:2" ht="39" customHeight="1" x14ac:dyDescent="0.2">
      <c r="B300" s="1"/>
    </row>
    <row r="301" spans="2:2" ht="39" customHeight="1" x14ac:dyDescent="0.2">
      <c r="B301" s="1"/>
    </row>
    <row r="302" spans="2:2" ht="39" customHeight="1" x14ac:dyDescent="0.2">
      <c r="B302" s="1"/>
    </row>
    <row r="303" spans="2:2" ht="39" customHeight="1" x14ac:dyDescent="0.2">
      <c r="B303" s="1"/>
    </row>
    <row r="304" spans="2:2" ht="39" customHeight="1" x14ac:dyDescent="0.2">
      <c r="B304" s="1"/>
    </row>
    <row r="305" spans="2:2" ht="39" customHeight="1" x14ac:dyDescent="0.2">
      <c r="B305" s="1"/>
    </row>
    <row r="306" spans="2:2" ht="39" customHeight="1" x14ac:dyDescent="0.2">
      <c r="B306" s="1"/>
    </row>
    <row r="307" spans="2:2" ht="39" customHeight="1" x14ac:dyDescent="0.2">
      <c r="B307" s="1"/>
    </row>
    <row r="308" spans="2:2" ht="39" customHeight="1" x14ac:dyDescent="0.2">
      <c r="B308" s="1"/>
    </row>
    <row r="309" spans="2:2" ht="39" customHeight="1" x14ac:dyDescent="0.2">
      <c r="B309" s="1"/>
    </row>
    <row r="310" spans="2:2" ht="39" customHeight="1" x14ac:dyDescent="0.2">
      <c r="B310" s="1"/>
    </row>
    <row r="311" spans="2:2" ht="39" customHeight="1" x14ac:dyDescent="0.2">
      <c r="B311" s="1"/>
    </row>
    <row r="312" spans="2:2" ht="39" customHeight="1" x14ac:dyDescent="0.2">
      <c r="B312" s="1"/>
    </row>
    <row r="313" spans="2:2" ht="39" customHeight="1" x14ac:dyDescent="0.2">
      <c r="B313" s="1"/>
    </row>
    <row r="314" spans="2:2" ht="39" customHeight="1" x14ac:dyDescent="0.2">
      <c r="B314" s="1"/>
    </row>
    <row r="315" spans="2:2" ht="39" customHeight="1" x14ac:dyDescent="0.2">
      <c r="B315" s="1"/>
    </row>
    <row r="316" spans="2:2" ht="39" customHeight="1" x14ac:dyDescent="0.2">
      <c r="B316" s="1"/>
    </row>
    <row r="317" spans="2:2" ht="39" customHeight="1" x14ac:dyDescent="0.2">
      <c r="B317" s="1"/>
    </row>
    <row r="318" spans="2:2" ht="39" customHeight="1" x14ac:dyDescent="0.2">
      <c r="B318" s="1"/>
    </row>
    <row r="319" spans="2:2" ht="39" customHeight="1" x14ac:dyDescent="0.2">
      <c r="B319" s="1"/>
    </row>
    <row r="320" spans="2:2" ht="39" customHeight="1" x14ac:dyDescent="0.2">
      <c r="B320" s="1"/>
    </row>
    <row r="321" spans="2:2" ht="39" customHeight="1" x14ac:dyDescent="0.2">
      <c r="B321" s="1"/>
    </row>
    <row r="322" spans="2:2" ht="39" customHeight="1" x14ac:dyDescent="0.2">
      <c r="B322" s="1"/>
    </row>
    <row r="323" spans="2:2" ht="39" customHeight="1" x14ac:dyDescent="0.2">
      <c r="B323" s="1"/>
    </row>
    <row r="324" spans="2:2" ht="39" customHeight="1" x14ac:dyDescent="0.2">
      <c r="B324" s="1"/>
    </row>
    <row r="325" spans="2:2" ht="39" customHeight="1" x14ac:dyDescent="0.2">
      <c r="B325" s="1"/>
    </row>
    <row r="326" spans="2:2" ht="39" customHeight="1" x14ac:dyDescent="0.2">
      <c r="B326" s="1"/>
    </row>
    <row r="327" spans="2:2" ht="39" customHeight="1" x14ac:dyDescent="0.2">
      <c r="B327" s="1"/>
    </row>
    <row r="328" spans="2:2" ht="39" customHeight="1" x14ac:dyDescent="0.2">
      <c r="B328" s="1"/>
    </row>
    <row r="329" spans="2:2" ht="39" customHeight="1" x14ac:dyDescent="0.2">
      <c r="B329" s="1"/>
    </row>
    <row r="330" spans="2:2" ht="39" customHeight="1" x14ac:dyDescent="0.2">
      <c r="B330" s="1"/>
    </row>
    <row r="331" spans="2:2" ht="39" customHeight="1" x14ac:dyDescent="0.2">
      <c r="B331" s="1"/>
    </row>
    <row r="332" spans="2:2" ht="39" customHeight="1" x14ac:dyDescent="0.2">
      <c r="B332" s="1"/>
    </row>
    <row r="333" spans="2:2" ht="39" customHeight="1" x14ac:dyDescent="0.2">
      <c r="B333" s="1"/>
    </row>
    <row r="334" spans="2:2" ht="39" customHeight="1" x14ac:dyDescent="0.2">
      <c r="B334" s="1"/>
    </row>
  </sheetData>
  <autoFilter ref="A9:W135" xr:uid="{00000000-0009-0000-0000-000000000000}">
    <filterColumn colId="22">
      <filters>
        <filter val="BAJA SIGNIFICANCIA"/>
      </filters>
    </filterColumn>
  </autoFilter>
  <mergeCells count="31">
    <mergeCell ref="AB1:AB3"/>
    <mergeCell ref="A8:B8"/>
    <mergeCell ref="C8:F8"/>
    <mergeCell ref="L8:N8"/>
    <mergeCell ref="O8:R8"/>
    <mergeCell ref="V8:W8"/>
    <mergeCell ref="X7:AB7"/>
    <mergeCell ref="X8:X9"/>
    <mergeCell ref="Y8:Y9"/>
    <mergeCell ref="Z8:Z9"/>
    <mergeCell ref="AB8:AB9"/>
    <mergeCell ref="A7:G7"/>
    <mergeCell ref="I7:K7"/>
    <mergeCell ref="I8:J8"/>
    <mergeCell ref="A1:B3"/>
    <mergeCell ref="A4:A6"/>
    <mergeCell ref="L7:W7"/>
    <mergeCell ref="S8:U8"/>
    <mergeCell ref="AA8:AA9"/>
    <mergeCell ref="C1:AA3"/>
    <mergeCell ref="A131:A134"/>
    <mergeCell ref="A50:A54"/>
    <mergeCell ref="A10:A27"/>
    <mergeCell ref="A43:A49"/>
    <mergeCell ref="A75:A130"/>
    <mergeCell ref="A55:A74"/>
    <mergeCell ref="A28:A36"/>
    <mergeCell ref="D5:D6"/>
    <mergeCell ref="E5:E6"/>
    <mergeCell ref="A37:A42"/>
    <mergeCell ref="B4:C6"/>
  </mergeCells>
  <conditionalFormatting sqref="W10:W134">
    <cfRule type="containsText" dxfId="3" priority="1" stopIfTrue="1" operator="containsText" text="ALTA SIGNIFICANCIA">
      <formula>NOT(ISERROR(SEARCH("ALTA SIGNIFICANCIA",W10)))</formula>
    </cfRule>
    <cfRule type="containsText" dxfId="2" priority="2" stopIfTrue="1" operator="containsText" text="MEDIA SIGNIFICANCIA">
      <formula>NOT(ISERROR(SEARCH("MEDIA SIGNIFICANCIA",W10)))</formula>
    </cfRule>
    <cfRule type="containsText" dxfId="1" priority="3" stopIfTrue="1" operator="containsText" text="BAJA SIGNIFICANCIA">
      <formula>NOT(ISERROR(SEARCH("BAJA SIGNIFICANCIA",W10)))</formula>
    </cfRule>
    <cfRule type="containsText" dxfId="0" priority="4" stopIfTrue="1" operator="containsText" text="NO SIGNIFICATIVO">
      <formula>NOT(ISERROR(SEARCH("NO SIGNIFICATIVO",W10)))</formula>
    </cfRule>
  </conditionalFormatting>
  <pageMargins left="0.23622047244094491" right="0.23622047244094491" top="0.19685039370078741" bottom="0.15748031496062992" header="0.31496062992125984" footer="0.31496062992125984"/>
  <pageSetup scale="18" fitToHeight="2" orientation="landscape" horizontalDpi="4294967292" verticalDpi="4294967292" r:id="rId1"/>
  <headerFooter alignWithMargins="0"/>
  <rowBreaks count="3" manualBreakCount="3">
    <brk id="27" max="27" man="1"/>
    <brk id="54" max="27" man="1"/>
    <brk id="74" max="27"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1"/>
  <sheetViews>
    <sheetView workbookViewId="0">
      <selection activeCell="C16" sqref="C16:K16"/>
    </sheetView>
  </sheetViews>
  <sheetFormatPr baseColWidth="10" defaultRowHeight="12.75" x14ac:dyDescent="0.2"/>
  <cols>
    <col min="1" max="1" width="14.875" customWidth="1"/>
    <col min="2" max="2" width="17.375" customWidth="1"/>
  </cols>
  <sheetData>
    <row r="1" spans="1:23" s="1" customFormat="1" ht="39" customHeight="1" thickBot="1" x14ac:dyDescent="0.25">
      <c r="A1" s="163" t="s">
        <v>45</v>
      </c>
      <c r="B1" s="175"/>
      <c r="C1" s="175"/>
      <c r="D1" s="175"/>
      <c r="E1" s="175"/>
      <c r="F1" s="175"/>
      <c r="G1" s="175"/>
      <c r="H1" s="175"/>
      <c r="I1" s="175"/>
      <c r="J1" s="175"/>
      <c r="K1" s="164"/>
      <c r="L1" s="8"/>
      <c r="M1" s="8"/>
      <c r="N1" s="8"/>
      <c r="O1" s="8"/>
      <c r="P1" s="8"/>
      <c r="Q1" s="8"/>
      <c r="R1" s="8"/>
      <c r="S1" s="8"/>
      <c r="T1" s="8"/>
      <c r="U1" s="8"/>
      <c r="V1" s="8"/>
      <c r="W1" s="8"/>
    </row>
    <row r="2" spans="1:23" s="1" customFormat="1" ht="39" customHeight="1" x14ac:dyDescent="0.2">
      <c r="A2" s="168" t="s">
        <v>46</v>
      </c>
      <c r="B2" s="11" t="s">
        <v>47</v>
      </c>
      <c r="C2" s="176" t="s">
        <v>78</v>
      </c>
      <c r="D2" s="177"/>
      <c r="E2" s="177"/>
      <c r="F2" s="177"/>
      <c r="G2" s="177"/>
      <c r="H2" s="177"/>
      <c r="I2" s="177"/>
      <c r="J2" s="177"/>
      <c r="K2" s="178"/>
      <c r="L2" s="8"/>
      <c r="M2" s="8"/>
      <c r="N2" s="8"/>
      <c r="O2" s="8"/>
      <c r="P2" s="8"/>
      <c r="Q2" s="8"/>
      <c r="R2" s="8"/>
      <c r="S2" s="8"/>
      <c r="T2" s="8"/>
      <c r="U2" s="8"/>
      <c r="V2" s="8"/>
      <c r="W2" s="8"/>
    </row>
    <row r="3" spans="1:23" s="1" customFormat="1" ht="39" customHeight="1" x14ac:dyDescent="0.2">
      <c r="A3" s="168"/>
      <c r="B3" s="11" t="s">
        <v>48</v>
      </c>
      <c r="C3" s="179" t="s">
        <v>79</v>
      </c>
      <c r="D3" s="180"/>
      <c r="E3" s="180"/>
      <c r="F3" s="180"/>
      <c r="G3" s="180"/>
      <c r="H3" s="180"/>
      <c r="I3" s="180"/>
      <c r="J3" s="180"/>
      <c r="K3" s="181"/>
      <c r="L3" s="8"/>
      <c r="M3" s="8"/>
      <c r="N3" s="8"/>
      <c r="O3" s="8"/>
      <c r="P3" s="8"/>
      <c r="Q3" s="8"/>
      <c r="R3" s="8"/>
      <c r="S3" s="8"/>
      <c r="T3" s="8"/>
      <c r="U3" s="8"/>
      <c r="V3" s="8"/>
      <c r="W3" s="8"/>
    </row>
    <row r="4" spans="1:23" s="1" customFormat="1" ht="39" customHeight="1" x14ac:dyDescent="0.2">
      <c r="A4" s="168"/>
      <c r="B4" s="10" t="s">
        <v>49</v>
      </c>
      <c r="C4" s="179" t="s">
        <v>281</v>
      </c>
      <c r="D4" s="180"/>
      <c r="E4" s="180"/>
      <c r="F4" s="180"/>
      <c r="G4" s="180"/>
      <c r="H4" s="180"/>
      <c r="I4" s="180"/>
      <c r="J4" s="180"/>
      <c r="K4" s="181"/>
      <c r="L4" s="8"/>
      <c r="M4" s="8"/>
      <c r="N4" s="8"/>
      <c r="O4" s="8"/>
      <c r="P4" s="8"/>
      <c r="Q4" s="8"/>
      <c r="R4" s="8"/>
      <c r="S4" s="8"/>
      <c r="T4" s="8"/>
      <c r="U4" s="8"/>
      <c r="V4" s="8"/>
      <c r="W4" s="8"/>
    </row>
    <row r="5" spans="1:23" s="1" customFormat="1" ht="39" customHeight="1" x14ac:dyDescent="0.2">
      <c r="A5" s="168"/>
      <c r="B5" s="11" t="s">
        <v>80</v>
      </c>
      <c r="C5" s="179" t="s">
        <v>282</v>
      </c>
      <c r="D5" s="180"/>
      <c r="E5" s="180"/>
      <c r="F5" s="180"/>
      <c r="G5" s="180"/>
      <c r="H5" s="180"/>
      <c r="I5" s="180"/>
      <c r="J5" s="180"/>
      <c r="K5" s="181"/>
      <c r="L5" s="8"/>
      <c r="M5" s="8"/>
      <c r="N5" s="8"/>
      <c r="O5" s="8"/>
      <c r="P5" s="8"/>
      <c r="Q5" s="8"/>
      <c r="R5" s="8"/>
      <c r="S5" s="8"/>
      <c r="T5" s="8"/>
      <c r="U5" s="8"/>
      <c r="V5" s="8"/>
      <c r="W5" s="8"/>
    </row>
    <row r="6" spans="1:23" s="1" customFormat="1" ht="39" customHeight="1" x14ac:dyDescent="0.2">
      <c r="A6" s="168"/>
      <c r="B6" s="11" t="s">
        <v>50</v>
      </c>
      <c r="C6" s="179" t="s">
        <v>51</v>
      </c>
      <c r="D6" s="180"/>
      <c r="E6" s="180"/>
      <c r="F6" s="180"/>
      <c r="G6" s="180"/>
      <c r="H6" s="180"/>
      <c r="I6" s="180"/>
      <c r="J6" s="180"/>
      <c r="K6" s="181"/>
      <c r="L6" s="8"/>
      <c r="M6" s="8"/>
      <c r="N6" s="8"/>
      <c r="O6" s="8"/>
      <c r="P6" s="8"/>
      <c r="Q6" s="8"/>
      <c r="R6" s="8"/>
      <c r="S6" s="8"/>
      <c r="T6" s="8"/>
      <c r="U6" s="8"/>
      <c r="V6" s="8"/>
      <c r="W6" s="8"/>
    </row>
    <row r="7" spans="1:23" s="1" customFormat="1" ht="39" customHeight="1" x14ac:dyDescent="0.2">
      <c r="A7" s="168"/>
      <c r="B7" s="11" t="s">
        <v>52</v>
      </c>
      <c r="C7" s="179" t="s">
        <v>53</v>
      </c>
      <c r="D7" s="180"/>
      <c r="E7" s="180"/>
      <c r="F7" s="180"/>
      <c r="G7" s="180"/>
      <c r="H7" s="180"/>
      <c r="I7" s="180"/>
      <c r="J7" s="180"/>
      <c r="K7" s="181"/>
      <c r="L7" s="8"/>
      <c r="M7" s="8"/>
      <c r="N7" s="8"/>
      <c r="O7" s="8"/>
      <c r="P7" s="8"/>
      <c r="Q7" s="8"/>
      <c r="R7" s="8"/>
      <c r="S7" s="8"/>
      <c r="T7" s="8"/>
      <c r="U7" s="8"/>
      <c r="V7" s="8"/>
      <c r="W7" s="8"/>
    </row>
    <row r="8" spans="1:23" s="1" customFormat="1" ht="39" customHeight="1" x14ac:dyDescent="0.2">
      <c r="A8" s="168"/>
      <c r="B8" s="11" t="s">
        <v>54</v>
      </c>
      <c r="C8" s="179" t="s">
        <v>55</v>
      </c>
      <c r="D8" s="180"/>
      <c r="E8" s="180"/>
      <c r="F8" s="180"/>
      <c r="G8" s="180"/>
      <c r="H8" s="180"/>
      <c r="I8" s="180"/>
      <c r="J8" s="180"/>
      <c r="K8" s="181"/>
      <c r="L8" s="8"/>
      <c r="M8" s="8"/>
      <c r="N8" s="8"/>
      <c r="O8" s="8"/>
      <c r="P8" s="8"/>
      <c r="Q8" s="8"/>
      <c r="R8" s="8"/>
      <c r="S8" s="8"/>
      <c r="T8" s="8"/>
      <c r="U8" s="8"/>
      <c r="V8" s="8"/>
      <c r="W8" s="8"/>
    </row>
    <row r="9" spans="1:23" s="1" customFormat="1" ht="39" customHeight="1" x14ac:dyDescent="0.2">
      <c r="A9" s="168" t="s">
        <v>4</v>
      </c>
      <c r="B9" s="10" t="s">
        <v>56</v>
      </c>
      <c r="C9" s="169" t="s">
        <v>57</v>
      </c>
      <c r="D9" s="170"/>
      <c r="E9" s="170"/>
      <c r="F9" s="170"/>
      <c r="G9" s="170"/>
      <c r="H9" s="170"/>
      <c r="I9" s="170"/>
      <c r="J9" s="170"/>
      <c r="K9" s="171"/>
      <c r="L9" s="8"/>
      <c r="M9" s="8"/>
      <c r="N9" s="8"/>
      <c r="O9" s="8"/>
      <c r="P9" s="8"/>
      <c r="Q9" s="8"/>
      <c r="R9" s="8"/>
      <c r="S9" s="8"/>
      <c r="T9" s="8"/>
      <c r="U9" s="8"/>
      <c r="V9" s="8"/>
      <c r="W9" s="8"/>
    </row>
    <row r="10" spans="1:23" s="1" customFormat="1" ht="39" customHeight="1" x14ac:dyDescent="0.2">
      <c r="A10" s="168"/>
      <c r="B10" s="10" t="s">
        <v>58</v>
      </c>
      <c r="C10" s="169" t="s">
        <v>59</v>
      </c>
      <c r="D10" s="170"/>
      <c r="E10" s="170"/>
      <c r="F10" s="170"/>
      <c r="G10" s="170"/>
      <c r="H10" s="170"/>
      <c r="I10" s="170"/>
      <c r="J10" s="170"/>
      <c r="K10" s="171"/>
      <c r="L10" s="8"/>
      <c r="M10" s="8"/>
      <c r="N10" s="8"/>
      <c r="O10" s="8"/>
      <c r="P10" s="8"/>
      <c r="Q10" s="8"/>
      <c r="R10" s="8"/>
      <c r="S10" s="8"/>
      <c r="T10" s="8"/>
      <c r="U10" s="8"/>
      <c r="V10" s="8"/>
      <c r="W10" s="8"/>
    </row>
    <row r="11" spans="1:23" s="1" customFormat="1" ht="39" customHeight="1" x14ac:dyDescent="0.2">
      <c r="A11" s="168"/>
      <c r="B11" s="10" t="s">
        <v>60</v>
      </c>
      <c r="C11" s="169" t="s">
        <v>61</v>
      </c>
      <c r="D11" s="170"/>
      <c r="E11" s="170"/>
      <c r="F11" s="170"/>
      <c r="G11" s="170"/>
      <c r="H11" s="170"/>
      <c r="I11" s="170"/>
      <c r="J11" s="170"/>
      <c r="K11" s="171"/>
      <c r="L11" s="8"/>
      <c r="M11" s="8"/>
      <c r="N11" s="8"/>
      <c r="O11" s="8"/>
      <c r="P11" s="8"/>
      <c r="Q11" s="8"/>
      <c r="R11" s="8"/>
      <c r="S11" s="8"/>
      <c r="T11" s="8"/>
      <c r="U11" s="8"/>
      <c r="V11" s="8"/>
      <c r="W11" s="8"/>
    </row>
    <row r="12" spans="1:23" s="1" customFormat="1" ht="39" customHeight="1" x14ac:dyDescent="0.2">
      <c r="A12" s="168" t="s">
        <v>3</v>
      </c>
      <c r="B12" s="10" t="s">
        <v>62</v>
      </c>
      <c r="C12" s="169" t="s">
        <v>81</v>
      </c>
      <c r="D12" s="170"/>
      <c r="E12" s="170"/>
      <c r="F12" s="170"/>
      <c r="G12" s="170"/>
      <c r="H12" s="170"/>
      <c r="I12" s="170"/>
      <c r="J12" s="170"/>
      <c r="K12" s="171"/>
      <c r="L12" s="8"/>
      <c r="M12" s="8"/>
      <c r="N12" s="8"/>
      <c r="O12" s="8"/>
      <c r="P12" s="8"/>
      <c r="Q12" s="8"/>
      <c r="R12" s="8"/>
      <c r="S12" s="8"/>
      <c r="T12" s="8"/>
      <c r="U12" s="8"/>
      <c r="V12" s="8"/>
      <c r="W12" s="8"/>
    </row>
    <row r="13" spans="1:23" s="1" customFormat="1" ht="39" customHeight="1" x14ac:dyDescent="0.2">
      <c r="A13" s="168"/>
      <c r="B13" s="10" t="s">
        <v>63</v>
      </c>
      <c r="C13" s="169" t="s">
        <v>64</v>
      </c>
      <c r="D13" s="170"/>
      <c r="E13" s="170"/>
      <c r="F13" s="170"/>
      <c r="G13" s="170"/>
      <c r="H13" s="170"/>
      <c r="I13" s="170"/>
      <c r="J13" s="170"/>
      <c r="K13" s="171"/>
    </row>
    <row r="14" spans="1:23" s="1" customFormat="1" ht="39" customHeight="1" x14ac:dyDescent="0.2">
      <c r="A14" s="168"/>
      <c r="B14" s="10" t="s">
        <v>14</v>
      </c>
      <c r="C14" s="169" t="s">
        <v>91</v>
      </c>
      <c r="D14" s="170"/>
      <c r="E14" s="170"/>
      <c r="F14" s="170"/>
      <c r="G14" s="170"/>
      <c r="H14" s="170"/>
      <c r="I14" s="170"/>
      <c r="J14" s="170"/>
      <c r="K14" s="171"/>
    </row>
    <row r="15" spans="1:23" s="1" customFormat="1" ht="39" customHeight="1" x14ac:dyDescent="0.2">
      <c r="A15" s="168"/>
      <c r="B15" s="10" t="s">
        <v>65</v>
      </c>
      <c r="C15" s="169" t="s">
        <v>89</v>
      </c>
      <c r="D15" s="170"/>
      <c r="E15" s="170"/>
      <c r="F15" s="170"/>
      <c r="G15" s="170"/>
      <c r="H15" s="170"/>
      <c r="I15" s="170"/>
      <c r="J15" s="170"/>
      <c r="K15" s="171"/>
    </row>
    <row r="16" spans="1:23" s="1" customFormat="1" ht="39" customHeight="1" x14ac:dyDescent="0.2">
      <c r="A16" s="168" t="s">
        <v>5</v>
      </c>
      <c r="B16" s="10" t="s">
        <v>66</v>
      </c>
      <c r="C16" s="169" t="s">
        <v>67</v>
      </c>
      <c r="D16" s="170"/>
      <c r="E16" s="170"/>
      <c r="F16" s="170"/>
      <c r="G16" s="170"/>
      <c r="H16" s="170"/>
      <c r="I16" s="170"/>
      <c r="J16" s="170"/>
      <c r="K16" s="171"/>
    </row>
    <row r="17" spans="1:11" s="1" customFormat="1" ht="39" customHeight="1" x14ac:dyDescent="0.2">
      <c r="A17" s="168"/>
      <c r="B17" s="10" t="s">
        <v>68</v>
      </c>
      <c r="C17" s="169" t="s">
        <v>69</v>
      </c>
      <c r="D17" s="170"/>
      <c r="E17" s="170"/>
      <c r="F17" s="170"/>
      <c r="G17" s="170"/>
      <c r="H17" s="170"/>
      <c r="I17" s="170"/>
      <c r="J17" s="170"/>
      <c r="K17" s="171"/>
    </row>
    <row r="18" spans="1:11" s="1" customFormat="1" ht="39" customHeight="1" x14ac:dyDescent="0.2">
      <c r="A18" s="168"/>
      <c r="B18" s="10" t="s">
        <v>70</v>
      </c>
      <c r="C18" s="169" t="s">
        <v>90</v>
      </c>
      <c r="D18" s="170"/>
      <c r="E18" s="170"/>
      <c r="F18" s="170"/>
      <c r="G18" s="170"/>
      <c r="H18" s="170"/>
      <c r="I18" s="170"/>
      <c r="J18" s="170"/>
      <c r="K18" s="171"/>
    </row>
    <row r="19" spans="1:11" s="1" customFormat="1" ht="39" customHeight="1" x14ac:dyDescent="0.2">
      <c r="A19" s="168" t="s">
        <v>6</v>
      </c>
      <c r="B19" s="10" t="s">
        <v>71</v>
      </c>
      <c r="C19" s="169" t="s">
        <v>88</v>
      </c>
      <c r="D19" s="170"/>
      <c r="E19" s="170"/>
      <c r="F19" s="170"/>
      <c r="G19" s="170"/>
      <c r="H19" s="170"/>
      <c r="I19" s="170"/>
      <c r="J19" s="170"/>
      <c r="K19" s="171"/>
    </row>
    <row r="20" spans="1:11" s="1" customFormat="1" ht="39" customHeight="1" x14ac:dyDescent="0.2">
      <c r="A20" s="168"/>
      <c r="B20" s="10" t="s">
        <v>82</v>
      </c>
      <c r="C20" s="169" t="s">
        <v>83</v>
      </c>
      <c r="D20" s="170"/>
      <c r="E20" s="170"/>
      <c r="F20" s="170"/>
      <c r="G20" s="170"/>
      <c r="H20" s="170"/>
      <c r="I20" s="170"/>
      <c r="J20" s="170"/>
      <c r="K20" s="171"/>
    </row>
    <row r="21" spans="1:11" s="1" customFormat="1" ht="39" customHeight="1" thickBot="1" x14ac:dyDescent="0.25">
      <c r="A21" s="13" t="s">
        <v>72</v>
      </c>
      <c r="B21" s="10" t="s">
        <v>73</v>
      </c>
      <c r="C21" s="172" t="s">
        <v>74</v>
      </c>
      <c r="D21" s="173"/>
      <c r="E21" s="173"/>
      <c r="F21" s="173"/>
      <c r="G21" s="173"/>
      <c r="H21" s="173"/>
      <c r="I21" s="173"/>
      <c r="J21" s="173"/>
      <c r="K21" s="174"/>
    </row>
  </sheetData>
  <mergeCells count="26">
    <mergeCell ref="A1:K1"/>
    <mergeCell ref="A2:A8"/>
    <mergeCell ref="C2:K2"/>
    <mergeCell ref="C3:K3"/>
    <mergeCell ref="C4:K4"/>
    <mergeCell ref="C5:K5"/>
    <mergeCell ref="C6:K6"/>
    <mergeCell ref="C7:K7"/>
    <mergeCell ref="C8:K8"/>
    <mergeCell ref="C21:K21"/>
    <mergeCell ref="A16:A18"/>
    <mergeCell ref="C16:K16"/>
    <mergeCell ref="C17:K17"/>
    <mergeCell ref="C18:K18"/>
    <mergeCell ref="A19:A20"/>
    <mergeCell ref="C19:K19"/>
    <mergeCell ref="C20:K20"/>
    <mergeCell ref="A12:A15"/>
    <mergeCell ref="C12:K12"/>
    <mergeCell ref="A9:A11"/>
    <mergeCell ref="C9:K9"/>
    <mergeCell ref="C10:K10"/>
    <mergeCell ref="C11:K11"/>
    <mergeCell ref="C13:K13"/>
    <mergeCell ref="C14:K14"/>
    <mergeCell ref="C15:K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workbookViewId="0">
      <selection activeCell="D9" sqref="D9"/>
    </sheetView>
  </sheetViews>
  <sheetFormatPr baseColWidth="10" defaultRowHeight="12.75" x14ac:dyDescent="0.2"/>
  <cols>
    <col min="1" max="1" width="5.75" customWidth="1"/>
    <col min="2" max="2" width="16" bestFit="1" customWidth="1"/>
    <col min="3" max="3" width="16.5" customWidth="1"/>
    <col min="4" max="4" width="96" customWidth="1"/>
    <col min="5" max="5" width="9.5" bestFit="1" customWidth="1"/>
  </cols>
  <sheetData>
    <row r="1" spans="1:5" ht="18.75" x14ac:dyDescent="0.3">
      <c r="A1" s="2" t="s">
        <v>254</v>
      </c>
      <c r="B1" s="2"/>
      <c r="C1" s="2"/>
      <c r="D1" s="3"/>
    </row>
    <row r="2" spans="1:5" x14ac:dyDescent="0.2">
      <c r="A2" t="s">
        <v>249</v>
      </c>
      <c r="B2" t="s">
        <v>250</v>
      </c>
      <c r="C2" t="s">
        <v>251</v>
      </c>
      <c r="D2" s="4" t="s">
        <v>252</v>
      </c>
      <c r="E2" t="s">
        <v>253</v>
      </c>
    </row>
    <row r="3" spans="1:5" x14ac:dyDescent="0.2">
      <c r="A3">
        <v>1</v>
      </c>
      <c r="B3" t="s">
        <v>533</v>
      </c>
      <c r="C3" s="5" t="s">
        <v>345</v>
      </c>
      <c r="D3" s="6" t="s">
        <v>534</v>
      </c>
      <c r="E3" s="7">
        <v>45096</v>
      </c>
    </row>
    <row r="4" spans="1:5" ht="25.5" x14ac:dyDescent="0.2">
      <c r="A4">
        <v>2</v>
      </c>
      <c r="B4" t="s">
        <v>654</v>
      </c>
      <c r="C4" s="5" t="s">
        <v>655</v>
      </c>
      <c r="D4" s="6" t="s">
        <v>656</v>
      </c>
      <c r="E4" s="7">
        <v>45135</v>
      </c>
    </row>
    <row r="5" spans="1:5" x14ac:dyDescent="0.2">
      <c r="A5">
        <v>3</v>
      </c>
      <c r="B5" s="19" t="s">
        <v>658</v>
      </c>
      <c r="C5" s="20" t="s">
        <v>345</v>
      </c>
      <c r="D5" s="21" t="s">
        <v>659</v>
      </c>
      <c r="E5" s="7">
        <v>45458</v>
      </c>
    </row>
    <row r="6" spans="1:5" x14ac:dyDescent="0.2">
      <c r="A6" s="22"/>
      <c r="B6" s="22"/>
      <c r="C6" s="5"/>
      <c r="D6" s="6"/>
      <c r="E6" s="2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MATRIZ AIA PERÚ</vt:lpstr>
      <vt:lpstr>INSTRUCCIONES</vt:lpstr>
      <vt:lpstr>CONTROL CAMBIOS</vt:lpstr>
      <vt:lpstr>'MATRIZ AIA PERÚ'!Área_de_impresión</vt:lpstr>
      <vt:lpstr>'MATRIZ AIA PERÚ'!Títulos_a_imprimir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Christian Saltos</cp:lastModifiedBy>
  <cp:lastPrinted>2023-07-28T18:32:07Z</cp:lastPrinted>
  <dcterms:created xsi:type="dcterms:W3CDTF">2011-11-06T00:56:35Z</dcterms:created>
  <dcterms:modified xsi:type="dcterms:W3CDTF">2024-10-18T15:39:48Z</dcterms:modified>
</cp:coreProperties>
</file>