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KLUANE\PROGRAMAS\PROGRAMAS DE GESTIÓN AMBIENTAL\NUEVO\"/>
    </mc:Choice>
  </mc:AlternateContent>
  <xr:revisionPtr revIDLastSave="0" documentId="8_{26307354-C261-4E09-8EED-4445C7C43E4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EDE PRINCIPAL" sheetId="1" state="hidden" r:id="rId1"/>
    <sheet name="PGR" sheetId="2" r:id="rId2"/>
    <sheet name="DATOS" sheetId="3" state="hidden" r:id="rId3"/>
  </sheets>
  <definedNames>
    <definedName name="_xlnm.Print_Area" localSheetId="1">PGR!$A$1:$AF$167</definedName>
    <definedName name="_xlnm.Print_Area" localSheetId="0">'SEDE PRINCIPAL'!$B$2:$AG$89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70" i="2" l="1"/>
  <c r="AM70" i="2"/>
  <c r="AN70" i="2"/>
  <c r="AO70" i="2"/>
  <c r="AP70" i="2"/>
  <c r="AQ70" i="2"/>
  <c r="AR70" i="2"/>
  <c r="AS70" i="2"/>
  <c r="AT70" i="2"/>
  <c r="AU70" i="2"/>
  <c r="AV70" i="2"/>
  <c r="AL37" i="2"/>
  <c r="AM37" i="2"/>
  <c r="AK37" i="2"/>
  <c r="AK36" i="2"/>
  <c r="AK127" i="2" s="1"/>
  <c r="AK38" i="2" l="1"/>
  <c r="AK128" i="2"/>
  <c r="AL36" i="2"/>
  <c r="AM36" i="2"/>
  <c r="AM38" i="2" l="1"/>
  <c r="AM127" i="2"/>
  <c r="AM128" i="2" s="1"/>
  <c r="AL38" i="2"/>
  <c r="AL127" i="2"/>
  <c r="AL128" i="2" s="1"/>
  <c r="AL99" i="2"/>
  <c r="AM99" i="2"/>
  <c r="AN99" i="2"/>
  <c r="AO99" i="2"/>
  <c r="AP99" i="2"/>
  <c r="AQ99" i="2"/>
  <c r="AR99" i="2"/>
  <c r="AS99" i="2"/>
  <c r="AT99" i="2"/>
  <c r="AU99" i="2"/>
  <c r="AV99" i="2"/>
  <c r="AK99" i="2"/>
  <c r="AN35" i="2"/>
  <c r="AO35" i="2"/>
  <c r="AP35" i="2"/>
  <c r="AQ35" i="2"/>
  <c r="AR35" i="2"/>
  <c r="AS35" i="2"/>
  <c r="AT35" i="2"/>
  <c r="AU35" i="2"/>
  <c r="AV35" i="2"/>
  <c r="AK70" i="2"/>
  <c r="AV37" i="2" l="1"/>
  <c r="AV36" i="2"/>
  <c r="AV127" i="2" s="1"/>
  <c r="AU37" i="2"/>
  <c r="AU36" i="2"/>
  <c r="AU127" i="2" s="1"/>
  <c r="AT37" i="2"/>
  <c r="AT36" i="2"/>
  <c r="AT127" i="2" s="1"/>
  <c r="AS37" i="2"/>
  <c r="AS36" i="2"/>
  <c r="AS127" i="2" s="1"/>
  <c r="AR37" i="2"/>
  <c r="AR36" i="2"/>
  <c r="AR127" i="2" s="1"/>
  <c r="AQ37" i="2"/>
  <c r="AQ36" i="2"/>
  <c r="AQ127" i="2" s="1"/>
  <c r="AP37" i="2"/>
  <c r="AP36" i="2"/>
  <c r="AP127" i="2" s="1"/>
  <c r="AO37" i="2"/>
  <c r="AO36" i="2"/>
  <c r="AO127" i="2" s="1"/>
  <c r="AN37" i="2"/>
  <c r="AN36" i="2"/>
  <c r="AN127" i="2" s="1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Q38" i="2" l="1"/>
  <c r="AQ128" i="2"/>
  <c r="AR38" i="2"/>
  <c r="AR128" i="2"/>
  <c r="AS38" i="2"/>
  <c r="AS128" i="2"/>
  <c r="AN38" i="2"/>
  <c r="AN128" i="2"/>
  <c r="AT38" i="2"/>
  <c r="AT128" i="2"/>
  <c r="AO38" i="2"/>
  <c r="AO128" i="2"/>
  <c r="AU38" i="2"/>
  <c r="AU128" i="2"/>
  <c r="AP38" i="2"/>
  <c r="AP128" i="2"/>
  <c r="AV38" i="2"/>
  <c r="AV128" i="2"/>
  <c r="M44" i="2"/>
  <c r="AN5" i="2" s="1"/>
  <c r="S44" i="2"/>
  <c r="AQ5" i="2" s="1"/>
  <c r="T44" i="2"/>
  <c r="AQ6" i="2" s="1"/>
  <c r="N44" i="2"/>
  <c r="AN6" i="2" s="1"/>
  <c r="H44" i="2"/>
  <c r="AK6" i="2" s="1"/>
  <c r="G44" i="2"/>
  <c r="AK5" i="2" s="1"/>
  <c r="U44" i="2"/>
  <c r="AR5" i="2" s="1"/>
  <c r="X44" i="2"/>
  <c r="J44" i="2"/>
  <c r="AL6" i="2" s="1"/>
  <c r="AD44" i="2"/>
  <c r="AV6" i="2" s="1"/>
  <c r="R44" i="2"/>
  <c r="AP6" i="2" s="1"/>
  <c r="AC44" i="2"/>
  <c r="AV5" i="2" s="1"/>
  <c r="Q44" i="2"/>
  <c r="AP5" i="2" s="1"/>
  <c r="AB44" i="2"/>
  <c r="AU6" i="2" s="1"/>
  <c r="P44" i="2"/>
  <c r="AO6" i="2" s="1"/>
  <c r="AA44" i="2"/>
  <c r="AU5" i="2" s="1"/>
  <c r="O44" i="2"/>
  <c r="AO5" i="2" s="1"/>
  <c r="Z44" i="2"/>
  <c r="AT6" i="2" s="1"/>
  <c r="Y44" i="2"/>
  <c r="AT5" i="2" s="1"/>
  <c r="L44" i="2"/>
  <c r="AM6" i="2" s="1"/>
  <c r="W44" i="2"/>
  <c r="AS5" i="2" s="1"/>
  <c r="K44" i="2"/>
  <c r="AM5" i="2" s="1"/>
  <c r="V44" i="2"/>
  <c r="AR6" i="2" s="1"/>
  <c r="I44" i="2"/>
  <c r="AL5" i="2" s="1"/>
  <c r="AN7" i="2" l="1"/>
  <c r="AQ7" i="2"/>
  <c r="AK7" i="2"/>
  <c r="AP7" i="2"/>
  <c r="AV7" i="2"/>
  <c r="AM7" i="2"/>
  <c r="AT7" i="2"/>
  <c r="AU7" i="2"/>
  <c r="AL7" i="2"/>
  <c r="AR7" i="2"/>
  <c r="AS6" i="2"/>
  <c r="AS7" i="2" s="1"/>
  <c r="AO7" i="2"/>
  <c r="H82" i="1"/>
  <c r="H78" i="1"/>
  <c r="M76" i="1"/>
  <c r="K76" i="1"/>
  <c r="O76" i="1"/>
  <c r="Q76" i="1"/>
  <c r="S76" i="1"/>
  <c r="U76" i="1"/>
  <c r="W76" i="1"/>
  <c r="Y76" i="1"/>
  <c r="AA76" i="1"/>
  <c r="AC76" i="1"/>
  <c r="I76" i="1"/>
  <c r="H76" i="1"/>
  <c r="H83" i="1"/>
  <c r="H84" i="1" s="1"/>
  <c r="AG45" i="1"/>
  <c r="AD45" i="1"/>
  <c r="AA45" i="1"/>
  <c r="AA44" i="1"/>
  <c r="AA47" i="1" s="1"/>
  <c r="X45" i="1"/>
  <c r="U45" i="1"/>
  <c r="R45" i="1"/>
  <c r="O45" i="1"/>
  <c r="O44" i="1"/>
  <c r="O47" i="1"/>
  <c r="L45" i="1"/>
  <c r="I45" i="1"/>
  <c r="H45" i="1"/>
  <c r="H44" i="1"/>
  <c r="H47" i="1" s="1"/>
  <c r="G45" i="1"/>
  <c r="F45" i="1"/>
  <c r="F44" i="1"/>
  <c r="F47" i="1" s="1"/>
  <c r="AG44" i="1"/>
  <c r="AG47" i="1"/>
  <c r="AD44" i="1"/>
  <c r="AD47" i="1" s="1"/>
  <c r="X44" i="1"/>
  <c r="X47" i="1" s="1"/>
  <c r="U44" i="1"/>
  <c r="U47" i="1"/>
  <c r="R44" i="1"/>
  <c r="R47" i="1" s="1"/>
  <c r="L44" i="1"/>
  <c r="L47" i="1" s="1"/>
  <c r="I44" i="1"/>
  <c r="I47" i="1" s="1"/>
  <c r="G44" i="1"/>
  <c r="G47" i="1"/>
  <c r="AG43" i="1"/>
  <c r="AD43" i="1"/>
  <c r="AA43" i="1"/>
  <c r="X43" i="1"/>
  <c r="U43" i="1"/>
  <c r="R43" i="1"/>
  <c r="O43" i="1"/>
  <c r="L43" i="1"/>
  <c r="I43" i="1"/>
  <c r="H43" i="1"/>
  <c r="G43" i="1"/>
  <c r="F43" i="1"/>
  <c r="H79" i="1"/>
  <c r="H80" i="1" s="1"/>
</calcChain>
</file>

<file path=xl/sharedStrings.xml><?xml version="1.0" encoding="utf-8"?>
<sst xmlns="http://schemas.openxmlformats.org/spreadsheetml/2006/main" count="479" uniqueCount="156">
  <si>
    <t>PROGRAMAS DE GESTION Y/O PLANES DE ACCION</t>
  </si>
  <si>
    <t>F-36
REV-0
SEP-10</t>
  </si>
  <si>
    <t>PROGRAMA MANEJO INTEGRAL DE RESIDUOS</t>
  </si>
  <si>
    <t>OBJETIVO</t>
  </si>
  <si>
    <t>LOGRAR UN MANEJO ADECUADO DE LOS RESIDUOS GENERADOS POR KLUANE COLOMBIA</t>
  </si>
  <si>
    <t>META</t>
  </si>
  <si>
    <t>Cumplir con el 85 % de la ejecución de actividades del Programa</t>
  </si>
  <si>
    <t>INDICADOR</t>
  </si>
  <si>
    <t>(Número de actividades ejecutas / Número de actividades programadas) *100%</t>
  </si>
  <si>
    <t>ACTIVIDADES PROGRAMA PREVENTIVO</t>
  </si>
  <si>
    <t>FRECUENCIA</t>
  </si>
  <si>
    <t>CRONOGRAMA</t>
  </si>
  <si>
    <t>RESPONSABLE</t>
  </si>
  <si>
    <t>ACTIVIDADES A DESARROLLAR</t>
  </si>
  <si>
    <t>AGT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</si>
  <si>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</si>
  <si>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</si>
  <si>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</si>
  <si>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</si>
  <si>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</si>
  <si>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</si>
  <si>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</si>
  <si>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</si>
  <si>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</si>
  <si>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</si>
  <si>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</si>
  <si>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P</t>
  </si>
  <si>
    <t>E</t>
  </si>
  <si>
    <t>Planificación</t>
  </si>
  <si>
    <t>Diseñar el programa de manejo de residuos</t>
  </si>
  <si>
    <t>Mensual</t>
  </si>
  <si>
    <t>Gerente HSEQ</t>
  </si>
  <si>
    <t>Estructuración del procedimiento de gestión Integral  de Residuos</t>
  </si>
  <si>
    <t xml:space="preserve">Establecer indicadores de gestión del Programa </t>
  </si>
  <si>
    <t>Selección de medios necesarios para capacitaciones</t>
  </si>
  <si>
    <t>Crear formato de gestión de residuos</t>
  </si>
  <si>
    <t xml:space="preserve">Diseñar formato de inpsección </t>
  </si>
  <si>
    <t>Charla y/o Capacitación de Residuos (Convencionales y Peligrosos)</t>
  </si>
  <si>
    <t xml:space="preserve">Realizar Campañas Ambientales </t>
  </si>
  <si>
    <t xml:space="preserve">Enviar correos de concientización ambiental </t>
  </si>
  <si>
    <t>Realizar re - ubicación e identificación de canecas para la disposición de residuos</t>
  </si>
  <si>
    <t>Recolección de estadisticas de Kg de residuos generados por  clase de residuos al mes (formato gestión de residuos)</t>
  </si>
  <si>
    <t>Visita de seguimiento a empresas dispositoras de residuos; tomando acciones cuando se presenten desviaciones</t>
  </si>
  <si>
    <t>Realizar seguimiento y verificación de actas de diposición final de entrega de residuos a gestor Autorizado</t>
  </si>
  <si>
    <t xml:space="preserve">Seguimiento y ejecución formato de inspección </t>
  </si>
  <si>
    <t xml:space="preserve">Verificación </t>
  </si>
  <si>
    <t>Seguimiento del cumplimiento de objetivos.</t>
  </si>
  <si>
    <t xml:space="preserve">Trimestral </t>
  </si>
  <si>
    <t>Evaluación del Programa de Gestión</t>
  </si>
  <si>
    <t>Medición y calculo de los indicadores</t>
  </si>
  <si>
    <t xml:space="preserve">Anual </t>
  </si>
  <si>
    <t>RECURSOS</t>
  </si>
  <si>
    <t>Personal que desarrolle las actividades (Equipo HSEQ:Gerente HSEQ, Personal  HSE; Personal de operaciones
Recursos Económicos</t>
  </si>
  <si>
    <t>OBSERVACIONES</t>
  </si>
  <si>
    <t xml:space="preserve">MES </t>
  </si>
  <si>
    <t>PROGRAMADAS</t>
  </si>
  <si>
    <t>REALIZADAS</t>
  </si>
  <si>
    <t>METAS</t>
  </si>
  <si>
    <t>% DE CUMPLIMIENTO</t>
  </si>
  <si>
    <r>
      <rPr>
        <b/>
        <sz val="11"/>
        <color indexed="8"/>
        <rFont val="Calibri"/>
        <family val="2"/>
      </rPr>
      <t xml:space="preserve">PLAN DE ACCION : 
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
</t>
    </r>
  </si>
  <si>
    <t xml:space="preserve">SEDE PRINCIPAL </t>
  </si>
  <si>
    <t xml:space="preserve">TIPO DE RESIDUO GENERADO </t>
  </si>
  <si>
    <t>RESIDUOS ORDINARIOS</t>
  </si>
  <si>
    <t>RESIDUOS RECICLABLES</t>
  </si>
  <si>
    <t>RESIDUOS PELIGROSOS</t>
  </si>
  <si>
    <t>TOTAL</t>
  </si>
  <si>
    <t xml:space="preserve">RESIDUOS RECICLABLES </t>
  </si>
  <si>
    <t xml:space="preserve">RESIDUOS GENERADOS </t>
  </si>
  <si>
    <t>% RESIDUOS RECICLADOS</t>
  </si>
  <si>
    <t xml:space="preserve">RESIDUOS PELIGROSOS </t>
  </si>
  <si>
    <t>RESIDUOS GENERADOS</t>
  </si>
  <si>
    <t>% RESIDUOS DISPUESTOS POR PELIGROSIDAD</t>
  </si>
  <si>
    <t>KP-F-GA-03
V.1
AGO-2023</t>
  </si>
  <si>
    <t>ACTIVIDADES DEL PROGRAMA DE GESTIÓN DE RESIDUOS</t>
  </si>
  <si>
    <t>DESCRIPCIÓN /MESES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</si>
  <si>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</si>
  <si>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</si>
  <si>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</si>
  <si>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</si>
  <si>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</si>
  <si>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</si>
  <si>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</si>
  <si>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</si>
  <si>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</si>
  <si>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</si>
  <si>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</si>
  <si>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</si>
  <si>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ACTIVIDADES PROGRAMADAS</t>
  </si>
  <si>
    <t>Realizar una adecuada clasificación, almacenamiento y disposición final de residuos generados por las actividades de nuestra organización KLUANE PERU S.A.C.</t>
  </si>
  <si>
    <t>ACTIVIDADES EJECUTADAS</t>
  </si>
  <si>
    <t xml:space="preserve">META </t>
  </si>
  <si>
    <t>Cumplir con el 90 % de la ejecución de actividades del Programa</t>
  </si>
  <si>
    <t>Disminuir la generación de residuos en 5% con respecto al año 2023</t>
  </si>
  <si>
    <t>Cumplir con el 100% de la gestión de residuos peligrosos, residuos comunes y residuos reciclables.</t>
  </si>
  <si>
    <t xml:space="preserve">ANÁLISIS DE TENDENCIA </t>
  </si>
  <si>
    <t>Cumplimiento (Número de actividades ejecutadas / Número de actividades programadas) *100%</t>
  </si>
  <si>
    <t>PRIMER TRIMESTRE</t>
  </si>
  <si>
    <t>Disminuir la generación de RESPEL [(kg de RESPEL generados por taladro 2023 - kg de RESPEL generados por taladro 2024)/kg de respel generados por taladro 2023]*100%</t>
  </si>
  <si>
    <t>Disposición de residuos Peligrosos RESPEL ( kg de residuos generados por taladro/kg residuos dispuestos por taladro)*100%</t>
  </si>
  <si>
    <t>SEGUNDO TRIMESTRE</t>
  </si>
  <si>
    <t>Disposición de residuos Reciclables RERE ( kg de RERE dispuestos/ kg de RERE generados)*100%</t>
  </si>
  <si>
    <t>Disposición de residuos Comúnes RECO ( kg de RECO dispuestos/kg de RECO generados)*100%</t>
  </si>
  <si>
    <t>TERCER TRIMESTRE</t>
  </si>
  <si>
    <t>CRONOGRAMA 2024</t>
  </si>
  <si>
    <t>CUARTO TRIMESTRE</t>
  </si>
  <si>
    <t>AGO</t>
  </si>
  <si>
    <t>PLAN DE ACCIÓN</t>
  </si>
  <si>
    <t>Revisión del Programa de gestión de residuos.</t>
  </si>
  <si>
    <t>ANUAL</t>
  </si>
  <si>
    <t>Equipo HSE</t>
  </si>
  <si>
    <t>Realización</t>
  </si>
  <si>
    <t>Enviar correos de concientización acerca de medidas para reducción en generación de desechos peligrosos</t>
  </si>
  <si>
    <t>SEMESTRAL</t>
  </si>
  <si>
    <t>CAPACITACIÓN:Disposición de residuos sólidos</t>
  </si>
  <si>
    <t>Ubicación, reemplazo y señalización de puntos ecologicos para la disposicion de residuos.</t>
  </si>
  <si>
    <t xml:space="preserve">CHARLA: Segregación en la fuente y reutilización </t>
  </si>
  <si>
    <t>Señalización de los puntos ecológicos según NTP 900.058:2019</t>
  </si>
  <si>
    <t>Inspeccion: Orden y Aseo en centro de acopio temporal de desechos peligrosos</t>
  </si>
  <si>
    <t>MENSUAL</t>
  </si>
  <si>
    <t>Inspeccion Visual de puntos ecologicos (estructura metálica, tachos, clasificación)</t>
  </si>
  <si>
    <t>RESIDUSO PELIGROSOS  (RESPEL)</t>
  </si>
  <si>
    <t>Clasificación, segregacióny disposición de residuos reciclables (RERE).</t>
  </si>
  <si>
    <t>MES</t>
  </si>
  <si>
    <t>ENERO</t>
  </si>
  <si>
    <t>Clasificación, segregación y disposición final de residuos peligrosos (RESPEL)</t>
  </si>
  <si>
    <t xml:space="preserve">TOTAL DE RESIDUOS PELIGROSOS GENERADOS </t>
  </si>
  <si>
    <t>Clasificacion, segregación y disposicion de residuos comunes (RESCO)</t>
  </si>
  <si>
    <t>TOTAL DE RESIDUOS PELIGROSOS DISPUESTOS</t>
  </si>
  <si>
    <t>NUMERO DE TALADROS EN EL MES</t>
  </si>
  <si>
    <t>Ingreso de información respecto a Residuos en sistema RHOMB</t>
  </si>
  <si>
    <t>KG DE RESIDUOS PELIGROSOS GENERADOS X TALADRO</t>
  </si>
  <si>
    <t>Seguimiento y verificación de actas de diposición final y manifiesto únicos de entrega de residuos peligrosos y especiales a gestor Autorizado</t>
  </si>
  <si>
    <t>TRIMESTRAL</t>
  </si>
  <si>
    <t>KG DE RESIDUOS PELIGROSOS DISPUESTOS X TALADRO</t>
  </si>
  <si>
    <t>Evaluación</t>
  </si>
  <si>
    <t>PORCENTAJE DE RESIDUOS PELIGROSOS DISPUESTOS</t>
  </si>
  <si>
    <t>Actividades Programadas/Actividades Ejecutadas</t>
  </si>
  <si>
    <t>ANÁLISIS DE TENDENCIA</t>
  </si>
  <si>
    <t xml:space="preserve">Recurso Humano: Equipo HSE                                                      
Recurso Técnico: Equipo de Computo, Impresora, Papeleria.
Recurso Financiero: Presupuesto HSE,  Tiempo destinado para capacitaciones . </t>
  </si>
  <si>
    <t xml:space="preserve">SEGUNDO TRIMESTRE </t>
  </si>
  <si>
    <t>RESIDUOS RECICLABLES (RERE)</t>
  </si>
  <si>
    <t>TOTAL RESIDUOS RECICLABLES GENERADOS</t>
  </si>
  <si>
    <t xml:space="preserve">TOTAL RESIDUOS RECICLABLES DISPUESTOS </t>
  </si>
  <si>
    <t>% DE RESIDUOS RECICLABLES DISPUESTOS</t>
  </si>
  <si>
    <t>RESIDUOS COMUNES (RECO)</t>
  </si>
  <si>
    <t>TOTAL DE RESIDUOS COMUNES GENERADOS</t>
  </si>
  <si>
    <t>TOTAL DE RESIDUOS COMUNES DISPUESTOS</t>
  </si>
  <si>
    <t xml:space="preserve">% DE RESIDUOS RECICLABLES DISPUESTOS </t>
  </si>
  <si>
    <t>REDUCIR EN 5% LOS RESIDUOS PELIGROSOS GENERADOS</t>
  </si>
  <si>
    <t>MESES</t>
  </si>
  <si>
    <t>RESPEL GENERADOS x TALADRO Kg (2023)</t>
  </si>
  <si>
    <t>RESPEL GENERADOS x TALADRO Kg (2024)</t>
  </si>
  <si>
    <t>% REDUCCIÓN</t>
  </si>
  <si>
    <t>ESTADO DE ACTIVIDAD</t>
  </si>
  <si>
    <t>R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</si>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</sst>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8" fillId="0" borderId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Alignment="1">
      <alignment vertical="center" wrapText="1"/>
    </xf>
    <xf numFmtId="9" fontId="14" fillId="2" borderId="1" xfId="3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6" fillId="0" borderId="3" xfId="0" applyFont="1" applyBorder="1" applyAlignment="1">
      <alignment vertical="top"/>
    </xf>
    <xf numFmtId="0" fontId="0" fillId="2" borderId="4" xfId="0" applyFill="1" applyBorder="1" applyAlignment="1">
      <alignment horizontal="center" wrapText="1"/>
    </xf>
    <xf numFmtId="9" fontId="14" fillId="2" borderId="5" xfId="3" applyFont="1" applyFill="1" applyBorder="1" applyAlignment="1">
      <alignment horizontal="center" wrapText="1"/>
    </xf>
    <xf numFmtId="0" fontId="0" fillId="0" borderId="6" xfId="0" applyBorder="1"/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16" fillId="0" borderId="9" xfId="0" applyFont="1" applyBorder="1" applyAlignment="1">
      <alignment vertical="top"/>
    </xf>
    <xf numFmtId="0" fontId="18" fillId="0" borderId="10" xfId="0" applyFont="1" applyBorder="1" applyAlignment="1">
      <alignment horizontal="right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9" fontId="14" fillId="2" borderId="2" xfId="3" applyFont="1" applyFill="1" applyBorder="1" applyAlignment="1">
      <alignment horizontal="center" wrapText="1"/>
    </xf>
    <xf numFmtId="9" fontId="0" fillId="2" borderId="2" xfId="0" applyNumberFormat="1" applyFill="1" applyBorder="1" applyAlignment="1">
      <alignment horizontal="center" wrapText="1"/>
    </xf>
    <xf numFmtId="9" fontId="0" fillId="2" borderId="4" xfId="0" applyNumberFormat="1" applyFill="1" applyBorder="1" applyAlignment="1">
      <alignment horizontal="center" wrapText="1"/>
    </xf>
    <xf numFmtId="0" fontId="0" fillId="0" borderId="2" xfId="0" applyBorder="1"/>
    <xf numFmtId="0" fontId="16" fillId="3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1" fontId="27" fillId="4" borderId="2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center"/>
    </xf>
    <xf numFmtId="9" fontId="2" fillId="0" borderId="2" xfId="3" applyFont="1" applyBorder="1" applyAlignment="1">
      <alignment horizontal="center" vertical="center"/>
    </xf>
    <xf numFmtId="9" fontId="2" fillId="0" borderId="4" xfId="3" applyFon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9" fontId="0" fillId="0" borderId="5" xfId="3" applyFont="1" applyBorder="1" applyAlignment="1">
      <alignment horizontal="center" vertical="center"/>
    </xf>
    <xf numFmtId="0" fontId="16" fillId="8" borderId="2" xfId="0" applyFont="1" applyFill="1" applyBorder="1" applyAlignment="1">
      <alignment vertical="center"/>
    </xf>
    <xf numFmtId="0" fontId="16" fillId="8" borderId="4" xfId="0" applyFont="1" applyFill="1" applyBorder="1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1" fontId="3" fillId="0" borderId="0" xfId="1" applyNumberFormat="1" applyFont="1" applyFill="1" applyBorder="1" applyAlignment="1">
      <alignment horizontal="center" vertical="center"/>
    </xf>
    <xf numFmtId="9" fontId="20" fillId="0" borderId="0" xfId="3" applyFont="1" applyFill="1" applyBorder="1" applyAlignment="1">
      <alignment horizontal="center" wrapText="1"/>
    </xf>
    <xf numFmtId="0" fontId="16" fillId="0" borderId="0" xfId="0" applyFont="1"/>
    <xf numFmtId="0" fontId="16" fillId="0" borderId="2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65" fontId="0" fillId="0" borderId="2" xfId="0" applyNumberForma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2" fillId="0" borderId="0" xfId="0" applyFont="1" applyAlignment="1">
      <alignment wrapText="1"/>
    </xf>
    <xf numFmtId="0" fontId="20" fillId="0" borderId="0" xfId="0" applyFont="1" applyAlignment="1">
      <alignment wrapText="1"/>
    </xf>
    <xf numFmtId="9" fontId="20" fillId="0" borderId="0" xfId="3" applyFont="1" applyFill="1" applyBorder="1" applyAlignment="1">
      <alignment wrapText="1"/>
    </xf>
    <xf numFmtId="165" fontId="11" fillId="11" borderId="2" xfId="0" applyNumberFormat="1" applyFont="1" applyFill="1" applyBorder="1" applyAlignment="1">
      <alignment vertical="center" wrapText="1"/>
    </xf>
    <xf numFmtId="165" fontId="19" fillId="11" borderId="2" xfId="0" applyNumberFormat="1" applyFont="1" applyFill="1" applyBorder="1" applyAlignment="1">
      <alignment vertical="center" wrapText="1"/>
    </xf>
    <xf numFmtId="165" fontId="19" fillId="12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9" fontId="29" fillId="0" borderId="2" xfId="3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0" fillId="0" borderId="2" xfId="3" applyNumberFormat="1" applyFont="1" applyBorder="1" applyAlignment="1">
      <alignment horizontal="center" vertical="center"/>
    </xf>
    <xf numFmtId="9" fontId="16" fillId="0" borderId="0" xfId="3" applyFont="1" applyAlignment="1">
      <alignment horizontal="center"/>
    </xf>
    <xf numFmtId="9" fontId="3" fillId="15" borderId="2" xfId="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3" applyNumberFormat="1" applyFont="1" applyBorder="1" applyAlignment="1">
      <alignment horizontal="center" vertical="center"/>
    </xf>
    <xf numFmtId="1" fontId="31" fillId="0" borderId="2" xfId="3" applyNumberFormat="1" applyFont="1" applyBorder="1" applyAlignment="1">
      <alignment horizontal="center" vertical="center"/>
    </xf>
    <xf numFmtId="1" fontId="31" fillId="0" borderId="4" xfId="3" applyNumberFormat="1" applyFont="1" applyBorder="1" applyAlignment="1">
      <alignment horizontal="center" vertical="center"/>
    </xf>
    <xf numFmtId="9" fontId="3" fillId="0" borderId="1" xfId="3" applyFont="1" applyFill="1" applyBorder="1" applyAlignment="1">
      <alignment horizontal="center" vertical="center"/>
    </xf>
    <xf numFmtId="9" fontId="3" fillId="0" borderId="5" xfId="3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9" fontId="34" fillId="0" borderId="2" xfId="3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9" fontId="14" fillId="0" borderId="2" xfId="3" applyFont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left" vertical="top" wrapText="1"/>
    </xf>
    <xf numFmtId="0" fontId="16" fillId="3" borderId="19" xfId="0" applyFont="1" applyFill="1" applyBorder="1" applyAlignment="1">
      <alignment horizontal="left" vertical="top" wrapText="1"/>
    </xf>
    <xf numFmtId="0" fontId="16" fillId="3" borderId="20" xfId="0" applyFont="1" applyFill="1" applyBorder="1" applyAlignment="1">
      <alignment horizontal="left" vertical="top" wrapText="1"/>
    </xf>
    <xf numFmtId="0" fontId="0" fillId="2" borderId="2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16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9" fontId="14" fillId="2" borderId="1" xfId="3" applyFont="1" applyFill="1" applyBorder="1" applyAlignment="1">
      <alignment horizontal="center" wrapText="1"/>
    </xf>
    <xf numFmtId="9" fontId="0" fillId="2" borderId="2" xfId="0" applyNumberFormat="1" applyFill="1" applyBorder="1" applyAlignment="1">
      <alignment horizontal="center" wrapText="1"/>
    </xf>
    <xf numFmtId="9" fontId="0" fillId="2" borderId="16" xfId="0" applyNumberFormat="1" applyFill="1" applyBorder="1" applyAlignment="1">
      <alignment horizontal="center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5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5" xfId="0" applyBorder="1" applyAlignment="1">
      <alignment horizontal="center"/>
    </xf>
    <xf numFmtId="0" fontId="16" fillId="0" borderId="58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0" fillId="14" borderId="18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9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0" fillId="0" borderId="35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31" fillId="0" borderId="2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33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30" fillId="14" borderId="23" xfId="0" applyFont="1" applyFill="1" applyBorder="1" applyAlignment="1">
      <alignment horizontal="center" vertical="center"/>
    </xf>
    <xf numFmtId="0" fontId="30" fillId="14" borderId="7" xfId="0" applyFont="1" applyFill="1" applyBorder="1" applyAlignment="1">
      <alignment horizontal="center" vertical="center"/>
    </xf>
    <xf numFmtId="0" fontId="30" fillId="14" borderId="8" xfId="0" applyFont="1" applyFill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/>
    </xf>
    <xf numFmtId="0" fontId="30" fillId="14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9" fontId="20" fillId="0" borderId="0" xfId="3" applyFont="1" applyFill="1" applyBorder="1" applyAlignment="1">
      <alignment horizontal="center" wrapText="1"/>
    </xf>
    <xf numFmtId="0" fontId="3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 vertical="center"/>
    </xf>
    <xf numFmtId="0" fontId="33" fillId="13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32" fillId="1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29" fillId="8" borderId="23" xfId="0" applyFont="1" applyFill="1" applyBorder="1" applyAlignment="1">
      <alignment horizontal="center"/>
    </xf>
    <xf numFmtId="0" fontId="29" fillId="8" borderId="7" xfId="0" applyFont="1" applyFill="1" applyBorder="1" applyAlignment="1">
      <alignment horizontal="center"/>
    </xf>
    <xf numFmtId="0" fontId="29" fillId="8" borderId="8" xfId="0" applyFont="1" applyFill="1" applyBorder="1" applyAlignment="1">
      <alignment horizontal="center"/>
    </xf>
    <xf numFmtId="0" fontId="11" fillId="0" borderId="16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23" fillId="6" borderId="2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32" xfId="0" applyFont="1" applyFill="1" applyBorder="1" applyAlignment="1">
      <alignment horizontal="left" vertical="center"/>
    </xf>
    <xf numFmtId="0" fontId="11" fillId="0" borderId="17" xfId="0" applyFont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0" fillId="0" borderId="29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10" fillId="3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2" xfId="0" applyBorder="1" applyAlignment="1">
      <alignment horizontal="center"/>
    </xf>
    <xf numFmtId="0" fontId="24" fillId="7" borderId="24" xfId="0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/>
    </xf>
    <xf numFmtId="0" fontId="24" fillId="7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21" fillId="6" borderId="27" xfId="0" applyFont="1" applyFill="1" applyBorder="1" applyAlignment="1">
      <alignment horizontal="left" vertical="center"/>
    </xf>
    <xf numFmtId="0" fontId="21" fillId="6" borderId="28" xfId="0" applyFont="1" applyFill="1" applyBorder="1" applyAlignment="1">
      <alignment horizontal="left" vertical="center"/>
    </xf>
    <xf numFmtId="0" fontId="21" fillId="6" borderId="59" xfId="0" applyFont="1" applyFill="1" applyBorder="1" applyAlignment="1">
      <alignment horizontal="left"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55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59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9" fillId="6" borderId="56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9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23" fillId="6" borderId="51" xfId="0" applyFont="1" applyFill="1" applyBorder="1" applyAlignment="1">
      <alignment horizontal="center" vertical="center"/>
    </xf>
    <xf numFmtId="0" fontId="23" fillId="6" borderId="30" xfId="0" applyFont="1" applyFill="1" applyBorder="1" applyAlignment="1">
      <alignment horizontal="center" vertical="center"/>
    </xf>
    <xf numFmtId="0" fontId="23" fillId="6" borderId="54" xfId="0" applyFont="1" applyFill="1" applyBorder="1" applyAlignment="1">
      <alignment horizontal="center" vertical="center"/>
    </xf>
    <xf numFmtId="0" fontId="23" fillId="6" borderId="53" xfId="0" applyFont="1" applyFill="1" applyBorder="1" applyAlignment="1">
      <alignment horizontal="center" vertical="center"/>
    </xf>
    <xf numFmtId="0" fontId="23" fillId="6" borderId="39" xfId="0" applyFont="1" applyFill="1" applyBorder="1" applyAlignment="1">
      <alignment horizontal="center" vertical="center"/>
    </xf>
    <xf numFmtId="0" fontId="23" fillId="6" borderId="55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2" fillId="9" borderId="60" xfId="0" applyFont="1" applyFill="1" applyBorder="1" applyAlignment="1">
      <alignment horizontal="center" vertical="center"/>
    </xf>
    <xf numFmtId="0" fontId="32" fillId="9" borderId="61" xfId="0" applyFont="1" applyFill="1" applyBorder="1" applyAlignment="1">
      <alignment horizontal="center" vertical="center"/>
    </xf>
    <xf numFmtId="0" fontId="32" fillId="9" borderId="62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/>
    </xf>
  </cellXfs>
  <cellStyles count="5">
    <cellStyle name="Millares" xfId="1" builtinId="3"/>
    <cellStyle name="Normal" xfId="0" builtinId="0"/>
    <cellStyle name="Normal 3" xfId="2" xr:uid="{00000000-0005-0000-0000-000002000000}"/>
    <cellStyle name="Porcentaje" xfId="3" builtinId="5"/>
    <cellStyle name="Porcentaje 2" xfId="4" xr:uid="{582AD58A-580E-4D02-8413-06FA17FF0DD0}"/>
  </cellStyles>
  <dxfs count="168"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6600"/>
      <color rgb="FFFF9999"/>
      <color rgb="FFFFCCCC"/>
      <color rgb="FFFF7C80"/>
      <color rgb="FFFFD5D5"/>
      <color rgb="FFC1FBAF"/>
      <color rgb="FF9AF87C"/>
      <color rgb="FFFF9797"/>
      <color rgb="FFFF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ACTIVIDADES PROGRAMADAS VRS REALIZADAS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'SEDE PRINCIPAL'!$C$44</c:f>
              <c:strCache>
                <c:ptCount val="1"/>
                <c:pt idx="0">
                  <c:v>PROGRAMADAS</c:v>
                </c:pt>
              </c:strCache>
            </c:strRef>
          </c:tx>
          <c:invertIfNegative val="0"/>
          <c:cat>
            <c:strRef>
              <c:f>'SEDE PRINCIPAL'!$D$43:$AG$43</c:f>
              <c:strCache>
                <c:ptCount val="30"/>
                <c:pt idx="2">
                  <c:v>AGT</c:v>
                </c:pt>
                <c:pt idx="3">
                  <c:v>SEP</c:v>
                </c:pt>
                <c:pt idx="4">
                  <c:v>OCT</c:v>
                </c:pt>
                <c:pt idx="5">
                  <c:v>NOV</c:v>
                </c:pt>
                <c:pt idx="8">
                  <c:v>DIC</c:v>
                </c:pt>
                <c:pt idx="11">
                  <c:v>ENE</c:v>
                </c:pt>
                <c:pt idx="14">
                  <c:v>FEB</c:v>
                </c:pt>
                <c:pt idx="17">
                  <c:v>MAR</c:v>
                </c:pt>
                <c:pt idx="20">
                  <c:v>ABR</c:v>
                </c:pt>
                <c:pt idx="23">
                  <c:v>MAY</c:v>
                </c:pt>
                <c:pt idx="26">
                  <c:v>JUN</c:v>
                </c:pt>
                <c:pt idx="29">
                  <c:v>JUL</c:v>
                </c:pt>
              </c:strCache>
            </c:strRef>
          </c:cat>
          <c:val>
            <c:numRef>
              <c:f>'SEDE PRINCIPAL'!$D$44:$AG$44</c:f>
              <c:numCache>
                <c:formatCode>General</c:formatCode>
                <c:ptCount val="30"/>
                <c:pt idx="2">
                  <c:v>9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  <c:pt idx="8">
                  <c:v>6</c:v>
                </c:pt>
                <c:pt idx="11">
                  <c:v>7</c:v>
                </c:pt>
                <c:pt idx="14">
                  <c:v>6</c:v>
                </c:pt>
                <c:pt idx="17">
                  <c:v>8</c:v>
                </c:pt>
                <c:pt idx="20">
                  <c:v>5</c:v>
                </c:pt>
                <c:pt idx="23">
                  <c:v>7</c:v>
                </c:pt>
                <c:pt idx="26">
                  <c:v>6</c:v>
                </c:pt>
                <c:pt idx="2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8-4696-A46F-F8C8AD520555}"/>
            </c:ext>
          </c:extLst>
        </c:ser>
        <c:ser>
          <c:idx val="1"/>
          <c:order val="1"/>
          <c:tx>
            <c:strRef>
              <c:f>'SEDE PRINCIPAL'!$C$45</c:f>
              <c:strCache>
                <c:ptCount val="1"/>
                <c:pt idx="0">
                  <c:v>REALIZADAS</c:v>
                </c:pt>
              </c:strCache>
            </c:strRef>
          </c:tx>
          <c:invertIfNegative val="0"/>
          <c:cat>
            <c:strRef>
              <c:f>'SEDE PRINCIPAL'!$D$43:$AG$43</c:f>
              <c:strCache>
                <c:ptCount val="30"/>
                <c:pt idx="2">
                  <c:v>AGT</c:v>
                </c:pt>
                <c:pt idx="3">
                  <c:v>SEP</c:v>
                </c:pt>
                <c:pt idx="4">
                  <c:v>OCT</c:v>
                </c:pt>
                <c:pt idx="5">
                  <c:v>NOV</c:v>
                </c:pt>
                <c:pt idx="8">
                  <c:v>DIC</c:v>
                </c:pt>
                <c:pt idx="11">
                  <c:v>ENE</c:v>
                </c:pt>
                <c:pt idx="14">
                  <c:v>FEB</c:v>
                </c:pt>
                <c:pt idx="17">
                  <c:v>MAR</c:v>
                </c:pt>
                <c:pt idx="20">
                  <c:v>ABR</c:v>
                </c:pt>
                <c:pt idx="23">
                  <c:v>MAY</c:v>
                </c:pt>
                <c:pt idx="26">
                  <c:v>JUN</c:v>
                </c:pt>
                <c:pt idx="29">
                  <c:v>JUL</c:v>
                </c:pt>
              </c:strCache>
            </c:strRef>
          </c:cat>
          <c:val>
            <c:numRef>
              <c:f>'SEDE PRINCIPAL'!$D$45:$AG$45</c:f>
              <c:numCache>
                <c:formatCode>General</c:formatCode>
                <c:ptCount val="30"/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58-4696-A46F-F8C8AD52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230847"/>
        <c:axId val="1"/>
        <c:axId val="0"/>
      </c:bar3DChart>
      <c:catAx>
        <c:axId val="181823084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8230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515322901812236"/>
          <c:y val="0.5156784257801561"/>
          <c:w val="6.1565952290774328E-2"/>
          <c:h val="6.0242806750018238E-2"/>
        </c:manualLayout>
      </c:layout>
      <c:overlay val="0"/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ACTIVADES PROGRAMADAS/EJECUTADAS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944681064342231E-2"/>
          <c:y val="6.9438533876932176E-2"/>
          <c:w val="0.87321656172815221"/>
          <c:h val="0.799191176815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PGR!$AH$5</c:f>
              <c:strCache>
                <c:ptCount val="1"/>
                <c:pt idx="0">
                  <c:v>ACTIVIDADES PROGRAMADAS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PGR!$AI$4:$AV$4</c15:sqref>
                  </c15:fullRef>
                </c:ext>
              </c:extLst>
              <c:f>PGR!$AK$4:$AV$4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PGR!$AI$5:$AV$5</c15:sqref>
                  </c15:fullRef>
                </c:ext>
              </c:extLst>
              <c:f>PGR!$AK$5:$AV$5</c:f>
              <c:numCache>
                <c:formatCode>General</c:formatCode>
                <c:ptCount val="12"/>
                <c:pt idx="0" formatCode="_(* #,##0_);_(* \(#,##0\);_(* &quot;-&quot;??_);_(@_)">
                  <c:v>6</c:v>
                </c:pt>
                <c:pt idx="1" formatCode="_(* #,##0_);_(* \(#,##0\);_(* &quot;-&quot;??_);_(@_)">
                  <c:v>6</c:v>
                </c:pt>
                <c:pt idx="2" formatCode="_(* #,##0_);_(* \(#,##0\);_(* &quot;-&quot;??_);_(@_)">
                  <c:v>7</c:v>
                </c:pt>
                <c:pt idx="3" formatCode="_(* #,##0_);_(* \(#,##0\);_(* &quot;-&quot;??_);_(@_)">
                  <c:v>6</c:v>
                </c:pt>
                <c:pt idx="4" formatCode="_(* #,##0_);_(* \(#,##0\);_(* &quot;-&quot;??_);_(@_)">
                  <c:v>9</c:v>
                </c:pt>
                <c:pt idx="5" formatCode="_(* #,##0_);_(* \(#,##0\);_(* &quot;-&quot;??_);_(@_)">
                  <c:v>10</c:v>
                </c:pt>
                <c:pt idx="6" formatCode="_(* #,##0_);_(* \(#,##0\);_(* &quot;-&quot;??_);_(@_)">
                  <c:v>8</c:v>
                </c:pt>
                <c:pt idx="7" formatCode="_(* #,##0_);_(* \(#,##0\);_(* &quot;-&quot;??_);_(@_)">
                  <c:v>8</c:v>
                </c:pt>
                <c:pt idx="8" formatCode="_(* #,##0_);_(* \(#,##0\);_(* &quot;-&quot;??_);_(@_)">
                  <c:v>9</c:v>
                </c:pt>
                <c:pt idx="9" formatCode="_(* #,##0_);_(* \(#,##0\);_(* &quot;-&quot;??_);_(@_)">
                  <c:v>7</c:v>
                </c:pt>
                <c:pt idx="10" formatCode="_(* #,##0_);_(* \(#,##0\);_(* &quot;-&quot;??_);_(@_)">
                  <c:v>7</c:v>
                </c:pt>
                <c:pt idx="11" formatCode="_(* #,##0_);_(* \(#,##0\);_(* &quot;-&quot;??_);_(@_)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6-472D-B68E-7B3F475549FA}"/>
            </c:ext>
          </c:extLst>
        </c:ser>
        <c:ser>
          <c:idx val="1"/>
          <c:order val="1"/>
          <c:tx>
            <c:strRef>
              <c:f>PGR!$AH$6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PGR!$AI$4:$AV$4</c15:sqref>
                  </c15:fullRef>
                </c:ext>
              </c:extLst>
              <c:f>PGR!$AK$4:$AV$4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PGR!$AI$6:$AV$6</c15:sqref>
                  </c15:fullRef>
                </c:ext>
              </c:extLst>
              <c:f>PGR!$AK$6:$AV$6</c:f>
              <c:numCache>
                <c:formatCode>General</c:formatCode>
                <c:ptCount val="12"/>
                <c:pt idx="0" formatCode="_(* #,##0_);_(* \(#,##0\);_(* &quot;-&quot;??_);_(@_)">
                  <c:v>0</c:v>
                </c:pt>
                <c:pt idx="1" formatCode="_(* #,##0_);_(* \(#,##0\);_(* &quot;-&quot;??_);_(@_)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0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6-472D-B68E-7B3F475549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662559"/>
        <c:axId val="1036647167"/>
      </c:barChart>
      <c:lineChart>
        <c:grouping val="standard"/>
        <c:varyColors val="0"/>
        <c:ser>
          <c:idx val="2"/>
          <c:order val="2"/>
          <c:tx>
            <c:strRef>
              <c:f>PGR!$AH$7</c:f>
              <c:strCache>
                <c:ptCount val="1"/>
                <c:pt idx="0">
                  <c:v>% DE CUMPLIMIENTO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PGR!$AI$4:$AV$4</c15:sqref>
                  </c15:fullRef>
                </c:ext>
              </c:extLst>
              <c:f>PGR!$AK$4:$AV$4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PGR!$AI$7:$AV$7</c15:sqref>
                  </c15:fullRef>
                </c:ext>
              </c:extLst>
              <c:f>PGR!$AK$7:$AV$7</c:f>
              <c:numCache>
                <c:formatCode>General</c:formatCode>
                <c:ptCount val="12"/>
                <c:pt idx="0" formatCode="0%">
                  <c:v>0</c:v>
                </c:pt>
                <c:pt idx="1" formatCode="0%">
                  <c:v>0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6-472D-B68E-7B3F475549FA}"/>
            </c:ext>
          </c:extLst>
        </c:ser>
        <c:ser>
          <c:idx val="3"/>
          <c:order val="3"/>
          <c:tx>
            <c:strRef>
              <c:f>PGR!$AH$8</c:f>
              <c:strCache>
                <c:ptCount val="1"/>
                <c:pt idx="0">
                  <c:v>META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PGR!$AI$4:$AV$4</c15:sqref>
                  </c15:fullRef>
                </c:ext>
              </c:extLst>
              <c:f>PGR!$AK$4:$AV$4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PGR!$AI$8:$AV$8</c15:sqref>
                  </c15:fullRef>
                </c:ext>
              </c:extLst>
              <c:f>PGR!$AK$8:$AV$8</c:f>
              <c:numCache>
                <c:formatCode>General</c:formatCode>
                <c:ptCount val="12"/>
                <c:pt idx="0" formatCode="0%">
                  <c:v>0.9</c:v>
                </c:pt>
                <c:pt idx="1" formatCode="0%">
                  <c:v>0.9</c:v>
                </c:pt>
                <c:pt idx="2" formatCode="0%">
                  <c:v>0.9</c:v>
                </c:pt>
                <c:pt idx="3" formatCode="0%">
                  <c:v>0.9</c:v>
                </c:pt>
                <c:pt idx="4" formatCode="0%">
                  <c:v>0.9</c:v>
                </c:pt>
                <c:pt idx="5" formatCode="0%">
                  <c:v>0.9</c:v>
                </c:pt>
                <c:pt idx="6" formatCode="0%">
                  <c:v>0.9</c:v>
                </c:pt>
                <c:pt idx="7" formatCode="0%">
                  <c:v>0.9</c:v>
                </c:pt>
                <c:pt idx="8" formatCode="0%">
                  <c:v>0.9</c:v>
                </c:pt>
                <c:pt idx="9" formatCode="0%">
                  <c:v>0.9</c:v>
                </c:pt>
                <c:pt idx="10" formatCode="0%">
                  <c:v>0.9</c:v>
                </c:pt>
                <c:pt idx="11" formatCode="0%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A6-472D-B68E-7B3F475549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36647583"/>
        <c:axId val="1036663391"/>
      </c:lineChart>
      <c:catAx>
        <c:axId val="1036662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647167"/>
        <c:crosses val="autoZero"/>
        <c:auto val="1"/>
        <c:lblAlgn val="ctr"/>
        <c:lblOffset val="100"/>
        <c:noMultiLvlLbl val="0"/>
      </c:catAx>
      <c:valAx>
        <c:axId val="103664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ACTIVIDADES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662559"/>
        <c:crosses val="autoZero"/>
        <c:crossBetween val="between"/>
      </c:valAx>
      <c:valAx>
        <c:axId val="10366633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META/CUMPLIMIENTO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647583"/>
        <c:crosses val="max"/>
        <c:crossBetween val="between"/>
      </c:valAx>
      <c:catAx>
        <c:axId val="1036647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6633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RESIDUOS</a:t>
            </a:r>
            <a:r>
              <a:rPr lang="es-PE" baseline="0"/>
              <a:t> PELIGROSOS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340712066984211"/>
          <c:y val="8.4200992122473908E-2"/>
          <c:w val="0.65886743153874139"/>
          <c:h val="0.58271438145001608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PGR!$AH$36</c:f>
              <c:strCache>
                <c:ptCount val="1"/>
                <c:pt idx="0">
                  <c:v>KG DE RESIDUOS PELIGROSOS GENERADOS X TALADRO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PGR!$AI$32:$AV$32</c15:sqref>
                  </c15:fullRef>
                </c:ext>
              </c:extLst>
              <c:f>PGR!$AK$32:$AV$32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PGR!$AI$36:$AV$36</c15:sqref>
                  </c15:fullRef>
                </c:ext>
              </c:extLst>
              <c:f>PGR!$AK$36:$AV$36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7E0A-46E2-B387-7F5AE7D4EFFE}"/>
            </c:ext>
          </c:extLst>
        </c:ser>
        <c:ser>
          <c:idx val="4"/>
          <c:order val="4"/>
          <c:tx>
            <c:strRef>
              <c:f>PGR!$AH$37</c:f>
              <c:strCache>
                <c:ptCount val="1"/>
                <c:pt idx="0">
                  <c:v>KG DE RESIDUOS PELIGROSOS DISPUESTOS X TALADRO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PGR!$AI$32:$AV$32</c15:sqref>
                  </c15:fullRef>
                </c:ext>
              </c:extLst>
              <c:f>PGR!$AK$32:$AV$32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PGR!$AI$37:$AV$37</c15:sqref>
                  </c15:fullRef>
                </c:ext>
              </c:extLst>
              <c:f>PGR!$AK$37:$AV$37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0A-46E2-B387-7F5AE7D4E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159888"/>
        <c:axId val="7151603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PGR!$AH$33</c15:sqref>
                        </c15:formulaRef>
                      </c:ext>
                    </c:extLst>
                    <c:strCache>
                      <c:ptCount val="1"/>
                      <c:pt idx="0">
                        <c:v>TOTAL DE RESIDUOS PELIGROSOS GENERADOS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PGR!$AI$32:$AV$32</c15:sqref>
                        </c15:fullRef>
                        <c15:formulaRef>
                          <c15:sqref>PGR!$AK$32:$AV$32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PGR!$AI$33:$AV$33</c15:sqref>
                        </c15:fullRef>
                        <c15:formulaRef>
                          <c15:sqref>PGR!$AK$33:$AV$33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E0A-46E2-B387-7F5AE7D4EFF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PGR!$AH$34</c15:sqref>
                        </c15:formulaRef>
                      </c:ext>
                    </c:extLst>
                    <c:strCache>
                      <c:ptCount val="1"/>
                      <c:pt idx="0">
                        <c:v>TOTAL DE RESIDUOS PELIGROSOS DISPUESTOS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PGR!$AI$32:$AV$32</c15:sqref>
                        </c15:fullRef>
                        <c15:formulaRef>
                          <c15:sqref>PGR!$AK$32:$AV$32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PGR!$AI$34:$AV$34</c15:sqref>
                        </c15:fullRef>
                        <c15:formulaRef>
                          <c15:sqref>PGR!$AK$34:$AV$34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E0A-46E2-B387-7F5AE7D4EFF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PGR!$AH$38</c:f>
              <c:strCache>
                <c:ptCount val="1"/>
                <c:pt idx="0">
                  <c:v>PORCENTAJE DE RESIDUOS PELIGROSOS DISPUESTOS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PGR!$AI$32:$AV$32</c15:sqref>
                  </c15:fullRef>
                </c:ext>
              </c:extLst>
              <c:f>PGR!$AK$32:$AV$32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PGR!$AI$38:$AV$38</c15:sqref>
                  </c15:fullRef>
                </c:ext>
              </c:extLst>
              <c:f>PGR!$AK$38:$AV$38</c:f>
              <c:numCache>
                <c:formatCode>General</c:formatCode>
                <c:ptCount val="12"/>
                <c:pt idx="0" formatCode="0%">
                  <c:v>0</c:v>
                </c:pt>
                <c:pt idx="1" formatCode="0%">
                  <c:v>0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0-4FAC-834C-9DFAD2D210F2}"/>
            </c:ext>
          </c:extLst>
        </c:ser>
        <c:ser>
          <c:idx val="6"/>
          <c:order val="6"/>
          <c:tx>
            <c:strRef>
              <c:f>PGR!$AH$39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PGR!$AI$32:$AV$32</c15:sqref>
                  </c15:fullRef>
                </c:ext>
              </c:extLst>
              <c:f>PGR!$AK$32:$AV$32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PGR!$AI$39:$AV$39</c15:sqref>
                  </c15:fullRef>
                </c:ext>
              </c:extLst>
              <c:f>PGR!$AK$39:$AV$39</c:f>
              <c:numCache>
                <c:formatCode>General</c:formatCode>
                <c:ptCount val="12"/>
                <c:pt idx="0" formatCode="0%">
                  <c:v>1</c:v>
                </c:pt>
                <c:pt idx="1" formatCode="0%">
                  <c:v>1</c:v>
                </c:pt>
                <c:pt idx="2" formatCode="0%">
                  <c:v>1</c:v>
                </c:pt>
                <c:pt idx="3" formatCode="0%">
                  <c:v>1</c:v>
                </c:pt>
                <c:pt idx="4" formatCode="0%">
                  <c:v>1</c:v>
                </c:pt>
                <c:pt idx="5" formatCode="0%">
                  <c:v>1</c:v>
                </c:pt>
                <c:pt idx="6" formatCode="0%">
                  <c:v>1</c:v>
                </c:pt>
                <c:pt idx="7" formatCode="0%">
                  <c:v>1</c:v>
                </c:pt>
                <c:pt idx="8" formatCode="0%">
                  <c:v>1</c:v>
                </c:pt>
                <c:pt idx="9" formatCode="0%">
                  <c:v>1</c:v>
                </c:pt>
                <c:pt idx="10" formatCode="0%">
                  <c:v>1</c:v>
                </c:pt>
                <c:pt idx="11" formatCode="0%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60-4FAC-834C-9DFAD2D21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729088"/>
        <c:axId val="98372950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PGR!$AH$35</c15:sqref>
                        </c15:formulaRef>
                      </c:ext>
                    </c:extLst>
                    <c:strCache>
                      <c:ptCount val="1"/>
                      <c:pt idx="0">
                        <c:v>NUMERO DE TALADROS EN EL MES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PGR!$AI$32:$AV$32</c15:sqref>
                        </c15:fullRef>
                        <c15:formulaRef>
                          <c15:sqref>PGR!$AK$32:$AV$32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PGR!$AI$35:$AV$35</c15:sqref>
                        </c15:fullRef>
                        <c15:formulaRef>
                          <c15:sqref>PGR!$AK$35:$AV$35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formatCode="0">
                        <c:v>0</c:v>
                      </c:pt>
                      <c:pt idx="1" formatCode="0">
                        <c:v>0</c:v>
                      </c:pt>
                      <c:pt idx="2" formatCode="0">
                        <c:v>0</c:v>
                      </c:pt>
                      <c:pt idx="3" formatCode="0">
                        <c:v>0</c:v>
                      </c:pt>
                      <c:pt idx="4" formatCode="0">
                        <c:v>0</c:v>
                      </c:pt>
                      <c:pt idx="5" formatCode="0">
                        <c:v>0</c:v>
                      </c:pt>
                      <c:pt idx="6" formatCode="0">
                        <c:v>0</c:v>
                      </c:pt>
                      <c:pt idx="7" formatCode="0">
                        <c:v>0</c:v>
                      </c:pt>
                      <c:pt idx="8" formatCode="0">
                        <c:v>0</c:v>
                      </c:pt>
                      <c:pt idx="9" formatCode="0">
                        <c:v>0</c:v>
                      </c:pt>
                      <c:pt idx="10" formatCode="0">
                        <c:v>0</c:v>
                      </c:pt>
                      <c:pt idx="11" formatCode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E0A-46E2-B387-7F5AE7D4EFFE}"/>
                  </c:ext>
                </c:extLst>
              </c15:ser>
            </c15:filteredLineSeries>
          </c:ext>
        </c:extLst>
      </c:lineChart>
      <c:catAx>
        <c:axId val="7151598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160304"/>
        <c:crosses val="autoZero"/>
        <c:auto val="1"/>
        <c:lblAlgn val="ctr"/>
        <c:lblOffset val="100"/>
        <c:noMultiLvlLbl val="0"/>
      </c:catAx>
      <c:valAx>
        <c:axId val="71516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GENERADOS</a:t>
                </a:r>
                <a:r>
                  <a:rPr lang="es-PE" baseline="0"/>
                  <a:t> / DISPUESTOS </a:t>
                </a:r>
                <a:endParaRPr lang="es-PE"/>
              </a:p>
            </c:rich>
          </c:tx>
          <c:layout>
            <c:manualLayout>
              <c:xMode val="edge"/>
              <c:yMode val="edge"/>
              <c:x val="0.24333462281332749"/>
              <c:y val="0.23459732038464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159888"/>
        <c:crosses val="autoZero"/>
        <c:crossBetween val="between"/>
      </c:valAx>
      <c:valAx>
        <c:axId val="9837295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META</a:t>
                </a:r>
                <a:r>
                  <a:rPr lang="es-PE" baseline="0"/>
                  <a:t> /% RESIDUOS DISPUESTOS</a:t>
                </a: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729088"/>
        <c:crosses val="max"/>
        <c:crossBetween val="between"/>
      </c:valAx>
      <c:catAx>
        <c:axId val="98372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372950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RESIDUOS RECICLABLES (RERE)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PGR!$AH$68</c:f>
              <c:strCache>
                <c:ptCount val="1"/>
                <c:pt idx="0">
                  <c:v>TOTAL RESIDUOS RECICLABLES GENERADOS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PGR!$AI$66:$AV$67</c15:sqref>
                  </c15:fullRef>
                </c:ext>
              </c:extLst>
              <c:f>PGR!$AK$66:$AV$67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PGR!$AI$68:$AV$68</c15:sqref>
                  </c15:fullRef>
                </c:ext>
              </c:extLst>
              <c:f>PGR!$AK$68:$AV$68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5F9-BCE4-0D4CB865B35D}"/>
            </c:ext>
          </c:extLst>
        </c:ser>
        <c:ser>
          <c:idx val="1"/>
          <c:order val="1"/>
          <c:tx>
            <c:strRef>
              <c:f>PGR!$AH$69</c:f>
              <c:strCache>
                <c:ptCount val="1"/>
                <c:pt idx="0">
                  <c:v>TOTAL RESIDUOS RECICLABLES DISPUESTOS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PGR!$AI$66:$AV$67</c15:sqref>
                  </c15:fullRef>
                </c:ext>
              </c:extLst>
              <c:f>PGR!$AK$66:$AV$67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PGR!$AI$69:$AV$69</c15:sqref>
                  </c15:fullRef>
                </c:ext>
              </c:extLst>
              <c:f>PGR!$AK$69:$AV$69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D9-45F9-BCE4-0D4CB865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861375"/>
        <c:axId val="767747071"/>
      </c:barChart>
      <c:lineChart>
        <c:grouping val="standard"/>
        <c:varyColors val="0"/>
        <c:ser>
          <c:idx val="2"/>
          <c:order val="2"/>
          <c:tx>
            <c:strRef>
              <c:f>PGR!$AH$70</c:f>
              <c:strCache>
                <c:ptCount val="1"/>
                <c:pt idx="0">
                  <c:v>% DE RESIDUOS RECICLABLES DISPUESTOS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PGR!$AI$66:$AV$67</c15:sqref>
                  </c15:fullRef>
                </c:ext>
              </c:extLst>
              <c:f>PGR!$AK$66:$AV$67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PGR!$AI$70:$AV$70</c15:sqref>
                  </c15:fullRef>
                </c:ext>
              </c:extLst>
              <c:f>PGR!$AK$70:$AV$70</c:f>
              <c:numCache>
                <c:formatCode>General</c:formatCode>
                <c:ptCount val="12"/>
                <c:pt idx="0" formatCode="0%">
                  <c:v>0</c:v>
                </c:pt>
                <c:pt idx="1" formatCode="0%">
                  <c:v>0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D9-45F9-BCE4-0D4CB865B35D}"/>
            </c:ext>
          </c:extLst>
        </c:ser>
        <c:ser>
          <c:idx val="3"/>
          <c:order val="3"/>
          <c:tx>
            <c:strRef>
              <c:f>PGR!$AH$71</c:f>
              <c:strCache>
                <c:ptCount val="1"/>
                <c:pt idx="0">
                  <c:v>META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PGR!$AI$66:$AV$67</c15:sqref>
                  </c15:fullRef>
                </c:ext>
              </c:extLst>
              <c:f>PGR!$AK$66:$AV$67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PGR!$AI$71:$AV$71</c15:sqref>
                  </c15:fullRef>
                </c:ext>
              </c:extLst>
              <c:f>PGR!$AK$71:$AV$71</c:f>
              <c:numCache>
                <c:formatCode>General</c:formatCode>
                <c:ptCount val="12"/>
                <c:pt idx="0" formatCode="0%">
                  <c:v>1</c:v>
                </c:pt>
                <c:pt idx="1" formatCode="0%">
                  <c:v>1</c:v>
                </c:pt>
                <c:pt idx="2" formatCode="0%">
                  <c:v>1</c:v>
                </c:pt>
                <c:pt idx="3" formatCode="0%">
                  <c:v>1</c:v>
                </c:pt>
                <c:pt idx="4" formatCode="0%">
                  <c:v>1</c:v>
                </c:pt>
                <c:pt idx="5" formatCode="0%">
                  <c:v>1</c:v>
                </c:pt>
                <c:pt idx="6" formatCode="0%">
                  <c:v>1</c:v>
                </c:pt>
                <c:pt idx="7" formatCode="0%">
                  <c:v>1</c:v>
                </c:pt>
                <c:pt idx="8" formatCode="0%">
                  <c:v>1</c:v>
                </c:pt>
                <c:pt idx="9" formatCode="0%">
                  <c:v>1</c:v>
                </c:pt>
                <c:pt idx="10" formatCode="0%">
                  <c:v>1</c:v>
                </c:pt>
                <c:pt idx="11" formatCode="0%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D9-45F9-BCE4-0D4CB865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891455"/>
        <c:axId val="1148881887"/>
      </c:lineChart>
      <c:catAx>
        <c:axId val="1156861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747071"/>
        <c:crosses val="autoZero"/>
        <c:auto val="1"/>
        <c:lblAlgn val="ctr"/>
        <c:lblOffset val="100"/>
        <c:noMultiLvlLbl val="0"/>
      </c:catAx>
      <c:valAx>
        <c:axId val="76774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GENERADOS</a:t>
                </a:r>
                <a:r>
                  <a:rPr lang="es-PE" baseline="0"/>
                  <a:t> / DISUPUESTOS</a:t>
                </a:r>
                <a:endParaRPr lang="es-PE"/>
              </a:p>
            </c:rich>
          </c:tx>
          <c:layout>
            <c:manualLayout>
              <c:xMode val="edge"/>
              <c:yMode val="edge"/>
              <c:x val="0.19878149551927729"/>
              <c:y val="0.32329631209486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861375"/>
        <c:crosses val="autoZero"/>
        <c:crossBetween val="between"/>
      </c:valAx>
      <c:valAx>
        <c:axId val="1148881887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891455"/>
        <c:crosses val="max"/>
        <c:crossBetween val="between"/>
      </c:valAx>
      <c:catAx>
        <c:axId val="1148891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8881887"/>
        <c:crossesAt val="1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RESIDUOS COMUNES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PGR!$AH$97</c:f>
              <c:strCache>
                <c:ptCount val="1"/>
                <c:pt idx="0">
                  <c:v>TOTAL DE RESIDUOS COMUNES GENERADOS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PGR!$AI$95:$AV$96</c15:sqref>
                  </c15:fullRef>
                </c:ext>
              </c:extLst>
              <c:f>PGR!$AK$95:$AV$96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PGR!$AI$97:$AV$97</c15:sqref>
                  </c15:fullRef>
                </c:ext>
              </c:extLst>
              <c:f>PGR!$AK$97:$AV$97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0-4B4E-88AC-45CA20C555F6}"/>
            </c:ext>
          </c:extLst>
        </c:ser>
        <c:ser>
          <c:idx val="1"/>
          <c:order val="1"/>
          <c:tx>
            <c:strRef>
              <c:f>PGR!$AH$98</c:f>
              <c:strCache>
                <c:ptCount val="1"/>
                <c:pt idx="0">
                  <c:v>TOTAL DE RESIDUOS COMUNES DISPUESTOS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PGR!$AI$95:$AV$96</c15:sqref>
                  </c15:fullRef>
                </c:ext>
              </c:extLst>
              <c:f>PGR!$AK$95:$AV$96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PGR!$AI$98:$AV$98</c15:sqref>
                  </c15:fullRef>
                </c:ext>
              </c:extLst>
              <c:f>PGR!$AK$98:$AV$98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0-4B4E-88AC-45CA20C55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305343"/>
        <c:axId val="1107310751"/>
      </c:barChart>
      <c:lineChart>
        <c:grouping val="standard"/>
        <c:varyColors val="0"/>
        <c:ser>
          <c:idx val="2"/>
          <c:order val="2"/>
          <c:tx>
            <c:strRef>
              <c:f>PGR!$AH$99</c:f>
              <c:strCache>
                <c:ptCount val="1"/>
                <c:pt idx="0">
                  <c:v>% DE RESIDUOS RECICLABLES DISPUESTOS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PGR!$AI$95:$AV$96</c15:sqref>
                  </c15:fullRef>
                </c:ext>
              </c:extLst>
              <c:f>PGR!$AK$95:$AV$96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PGR!$AI$99:$AV$99</c15:sqref>
                  </c15:fullRef>
                </c:ext>
              </c:extLst>
              <c:f>PGR!$AK$99:$AV$99</c:f>
              <c:numCache>
                <c:formatCode>General</c:formatCode>
                <c:ptCount val="12"/>
                <c:pt idx="0" formatCode="0%">
                  <c:v>0</c:v>
                </c:pt>
                <c:pt idx="1" formatCode="0%">
                  <c:v>0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E0-4B4E-88AC-45CA20C555F6}"/>
            </c:ext>
          </c:extLst>
        </c:ser>
        <c:ser>
          <c:idx val="3"/>
          <c:order val="3"/>
          <c:tx>
            <c:strRef>
              <c:f>PGR!$AH$100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PGR!$AI$95:$AV$96</c15:sqref>
                  </c15:fullRef>
                </c:ext>
              </c:extLst>
              <c:f>PGR!$AK$95:$AV$96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PGR!$AI$100:$AV$100</c15:sqref>
                  </c15:fullRef>
                </c:ext>
              </c:extLst>
              <c:f>PGR!$AK$100:$AV$100</c:f>
              <c:numCache>
                <c:formatCode>General</c:formatCode>
                <c:ptCount val="12"/>
                <c:pt idx="0" formatCode="0%">
                  <c:v>1</c:v>
                </c:pt>
                <c:pt idx="1" formatCode="0%">
                  <c:v>1</c:v>
                </c:pt>
                <c:pt idx="2" formatCode="0%">
                  <c:v>1</c:v>
                </c:pt>
                <c:pt idx="3" formatCode="0%">
                  <c:v>1</c:v>
                </c:pt>
                <c:pt idx="4" formatCode="0%">
                  <c:v>1</c:v>
                </c:pt>
                <c:pt idx="5" formatCode="0%">
                  <c:v>1</c:v>
                </c:pt>
                <c:pt idx="6" formatCode="0%">
                  <c:v>1</c:v>
                </c:pt>
                <c:pt idx="7" formatCode="0%">
                  <c:v>1</c:v>
                </c:pt>
                <c:pt idx="8" formatCode="0%">
                  <c:v>1</c:v>
                </c:pt>
                <c:pt idx="9" formatCode="0%">
                  <c:v>1</c:v>
                </c:pt>
                <c:pt idx="10" formatCode="0%">
                  <c:v>1</c:v>
                </c:pt>
                <c:pt idx="11" formatCode="0%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E0-4B4E-88AC-45CA20C55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07423"/>
        <c:axId val="1107306591"/>
      </c:lineChart>
      <c:catAx>
        <c:axId val="1107305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310751"/>
        <c:crosses val="autoZero"/>
        <c:auto val="1"/>
        <c:lblAlgn val="ctr"/>
        <c:lblOffset val="100"/>
        <c:noMultiLvlLbl val="0"/>
      </c:catAx>
      <c:valAx>
        <c:axId val="110731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GENERADOS / DISPUESTOS </a:t>
                </a:r>
              </a:p>
            </c:rich>
          </c:tx>
          <c:layout>
            <c:manualLayout>
              <c:xMode val="edge"/>
              <c:yMode val="edge"/>
              <c:x val="0.20782191707718936"/>
              <c:y val="0.369435893680046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305343"/>
        <c:crosses val="autoZero"/>
        <c:crossBetween val="between"/>
      </c:valAx>
      <c:valAx>
        <c:axId val="11073065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META / %</a:t>
                </a:r>
                <a:r>
                  <a:rPr lang="es-PE" baseline="0"/>
                  <a:t> DISPUESTO</a:t>
                </a: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307423"/>
        <c:crosses val="max"/>
        <c:crossBetween val="between"/>
      </c:valAx>
      <c:catAx>
        <c:axId val="11073074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07306591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REDUCIR</a:t>
            </a:r>
            <a:r>
              <a:rPr lang="es-PE" baseline="0"/>
              <a:t>  UN 5% LOS RESIDUOS GENERADOS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PGR!$AH$126</c:f>
              <c:strCache>
                <c:ptCount val="1"/>
                <c:pt idx="0">
                  <c:v>RESPEL GENERADOS x TALADRO Kg (2023)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PGR!$AI$123:$AV$125</c15:sqref>
                  </c15:fullRef>
                </c:ext>
              </c:extLst>
              <c:f>PGR!$AK$123:$AV$125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PGR!$AI$126:$AV$126</c15:sqref>
                  </c15:fullRef>
                </c:ext>
              </c:extLst>
              <c:f>PGR!$AK$126:$AV$126</c:f>
              <c:numCache>
                <c:formatCode>General</c:formatCode>
                <c:ptCount val="12"/>
                <c:pt idx="0">
                  <c:v>0</c:v>
                </c:pt>
                <c:pt idx="1">
                  <c:v>133</c:v>
                </c:pt>
                <c:pt idx="2">
                  <c:v>194.2</c:v>
                </c:pt>
                <c:pt idx="3">
                  <c:v>155.80000000000001</c:v>
                </c:pt>
                <c:pt idx="4">
                  <c:v>141.69999999999999</c:v>
                </c:pt>
                <c:pt idx="5">
                  <c:v>106.7</c:v>
                </c:pt>
                <c:pt idx="6">
                  <c:v>75.5</c:v>
                </c:pt>
                <c:pt idx="7">
                  <c:v>137</c:v>
                </c:pt>
                <c:pt idx="8">
                  <c:v>186.5</c:v>
                </c:pt>
                <c:pt idx="9">
                  <c:v>262</c:v>
                </c:pt>
                <c:pt idx="10">
                  <c:v>1415.9</c:v>
                </c:pt>
                <c:pt idx="1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2-411B-B0E0-EC0E1C55FAC5}"/>
            </c:ext>
          </c:extLst>
        </c:ser>
        <c:ser>
          <c:idx val="1"/>
          <c:order val="1"/>
          <c:tx>
            <c:strRef>
              <c:f>PGR!$AH$127</c:f>
              <c:strCache>
                <c:ptCount val="1"/>
                <c:pt idx="0">
                  <c:v>RESPEL GENERADOS x TALADRO Kg (2024)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PGR!$AI$123:$AV$125</c15:sqref>
                  </c15:fullRef>
                </c:ext>
              </c:extLst>
              <c:f>PGR!$AK$123:$AV$125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PGR!$AI$127:$AV$127</c15:sqref>
                  </c15:fullRef>
                </c:ext>
              </c:extLst>
              <c:f>PGR!$AK$127:$AV$127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2-411B-B0E0-EC0E1C55F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40128"/>
        <c:axId val="1043930144"/>
      </c:barChart>
      <c:lineChart>
        <c:grouping val="standard"/>
        <c:varyColors val="0"/>
        <c:ser>
          <c:idx val="2"/>
          <c:order val="2"/>
          <c:tx>
            <c:strRef>
              <c:f>PGR!$AH$128</c:f>
              <c:strCache>
                <c:ptCount val="1"/>
                <c:pt idx="0">
                  <c:v>% REDUCCIÓN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PGR!$AI$123:$AV$125</c15:sqref>
                  </c15:fullRef>
                </c:ext>
              </c:extLst>
              <c:f>PGR!$AK$123:$AV$125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PGR!$AI$128:$AV$128</c15:sqref>
                  </c15:fullRef>
                </c:ext>
              </c:extLst>
              <c:f>PGR!$AK$128:$AV$128</c:f>
              <c:numCache>
                <c:formatCode>General</c:formatCode>
                <c:ptCount val="12"/>
                <c:pt idx="0" formatCode="0%">
                  <c:v>0</c:v>
                </c:pt>
                <c:pt idx="1" formatCode="0%">
                  <c:v>1</c:v>
                </c:pt>
                <c:pt idx="2" formatCode="0%">
                  <c:v>1</c:v>
                </c:pt>
                <c:pt idx="3" formatCode="0%">
                  <c:v>1</c:v>
                </c:pt>
                <c:pt idx="4" formatCode="0%">
                  <c:v>1</c:v>
                </c:pt>
                <c:pt idx="5" formatCode="0%">
                  <c:v>1</c:v>
                </c:pt>
                <c:pt idx="6" formatCode="0%">
                  <c:v>1</c:v>
                </c:pt>
                <c:pt idx="7" formatCode="0%">
                  <c:v>1</c:v>
                </c:pt>
                <c:pt idx="8" formatCode="0%">
                  <c:v>1</c:v>
                </c:pt>
                <c:pt idx="9" formatCode="0%">
                  <c:v>1</c:v>
                </c:pt>
                <c:pt idx="10" formatCode="0%">
                  <c:v>1</c:v>
                </c:pt>
                <c:pt idx="11" formatCode="0%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2-411B-B0E0-EC0E1C55FAC5}"/>
            </c:ext>
          </c:extLst>
        </c:ser>
        <c:ser>
          <c:idx val="3"/>
          <c:order val="3"/>
          <c:tx>
            <c:strRef>
              <c:f>PGR!$AH$129</c:f>
              <c:strCache>
                <c:ptCount val="1"/>
                <c:pt idx="0">
                  <c:v>META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PGR!$AI$123:$AV$125</c15:sqref>
                  </c15:fullRef>
                </c:ext>
              </c:extLst>
              <c:f>PGR!$AK$123:$AV$125</c:f>
              <c:multiLvlStrCache>
                <c:ptCount val="1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PGR!$AI$129:$AV$129</c15:sqref>
                  </c15:fullRef>
                </c:ext>
              </c:extLst>
              <c:f>PGR!$AK$129:$AV$129</c:f>
              <c:numCache>
                <c:formatCode>General</c:formatCode>
                <c:ptCount val="12"/>
                <c:pt idx="0" formatCode="0%">
                  <c:v>0.05</c:v>
                </c:pt>
                <c:pt idx="1" formatCode="0%">
                  <c:v>0.05</c:v>
                </c:pt>
                <c:pt idx="2" formatCode="0%">
                  <c:v>0.05</c:v>
                </c:pt>
                <c:pt idx="3" formatCode="0%">
                  <c:v>0.05</c:v>
                </c:pt>
                <c:pt idx="4" formatCode="0%">
                  <c:v>0.05</c:v>
                </c:pt>
                <c:pt idx="5" formatCode="0%">
                  <c:v>0.05</c:v>
                </c:pt>
                <c:pt idx="6" formatCode="0%">
                  <c:v>0.05</c:v>
                </c:pt>
                <c:pt idx="7" formatCode="0%">
                  <c:v>0.05</c:v>
                </c:pt>
                <c:pt idx="8" formatCode="0%">
                  <c:v>0.05</c:v>
                </c:pt>
                <c:pt idx="9" formatCode="0%">
                  <c:v>0.05</c:v>
                </c:pt>
                <c:pt idx="10" formatCode="0%">
                  <c:v>0.05</c:v>
                </c:pt>
                <c:pt idx="11" formatCode="0%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92-411B-B0E0-EC0E1C55F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49280"/>
        <c:axId val="1043947616"/>
      </c:lineChart>
      <c:catAx>
        <c:axId val="104394012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930144"/>
        <c:crosses val="autoZero"/>
        <c:auto val="1"/>
        <c:lblAlgn val="ctr"/>
        <c:lblOffset val="100"/>
        <c:noMultiLvlLbl val="0"/>
      </c:catAx>
      <c:valAx>
        <c:axId val="104393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RESPEL GENERADO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940128"/>
        <c:crosses val="autoZero"/>
        <c:crossBetween val="between"/>
      </c:valAx>
      <c:valAx>
        <c:axId val="10439476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% REDUCCIÓN/META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949280"/>
        <c:crosses val="max"/>
        <c:crossBetween val="between"/>
      </c:valAx>
      <c:catAx>
        <c:axId val="1043949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43947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76200</xdr:rowOff>
    </xdr:from>
    <xdr:to>
      <xdr:col>5</xdr:col>
      <xdr:colOff>266700</xdr:colOff>
      <xdr:row>1</xdr:row>
      <xdr:rowOff>923925</xdr:rowOff>
    </xdr:to>
    <xdr:pic>
      <xdr:nvPicPr>
        <xdr:cNvPr id="1637580" name="2 Imagen" descr="Nueva imagen (1)">
          <a:extLst>
            <a:ext uri="{FF2B5EF4-FFF2-40B4-BE49-F238E27FC236}">
              <a16:creationId xmlns:a16="http://schemas.microsoft.com/office/drawing/2014/main" id="{3EBCCCAB-C58D-AA9B-152E-ABD9BB37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3825"/>
          <a:ext cx="9144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48</xdr:row>
      <xdr:rowOff>95250</xdr:rowOff>
    </xdr:from>
    <xdr:to>
      <xdr:col>15</xdr:col>
      <xdr:colOff>180975</xdr:colOff>
      <xdr:row>69</xdr:row>
      <xdr:rowOff>57150</xdr:rowOff>
    </xdr:to>
    <xdr:graphicFrame macro="">
      <xdr:nvGraphicFramePr>
        <xdr:cNvPr id="1637581" name="2 Gráfico">
          <a:extLst>
            <a:ext uri="{FF2B5EF4-FFF2-40B4-BE49-F238E27FC236}">
              <a16:creationId xmlns:a16="http://schemas.microsoft.com/office/drawing/2014/main" id="{D16AE5DD-4CC2-E250-01CB-0ED14720E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346710</xdr:colOff>
      <xdr:row>1</xdr:row>
      <xdr:rowOff>28575</xdr:rowOff>
    </xdr:from>
    <xdr:to>
      <xdr:col>3</xdr:col>
      <xdr:colOff>144780</xdr:colOff>
      <xdr:row>1</xdr:row>
      <xdr:rowOff>842391</xdr:rowOff>
    </xdr:to>
    <xdr:pic>
      <xdr:nvPicPr>
        <xdr:cNvPr id="1955064" name="Imagen 2">
          <a:extLst>
            <a:ext uri="{FF2B5EF4-FFF2-40B4-BE49-F238E27FC236}">
              <a16:creationId xmlns:a16="http://schemas.microsoft.com/office/drawing/2014/main" id="{D31929E3-FDC0-F6EA-9CEF-EBB7FEFAB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" y="81915"/>
          <a:ext cx="1017270" cy="8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49423</xdr:colOff>
      <xdr:row>10</xdr:row>
      <xdr:rowOff>1</xdr:rowOff>
    </xdr:from>
    <xdr:to>
      <xdr:col>41</xdr:col>
      <xdr:colOff>859971</xdr:colOff>
      <xdr:row>27</xdr:row>
      <xdr:rowOff>43544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5FE4CF-8E95-4364-BC1A-1457D3912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198911</xdr:colOff>
      <xdr:row>44</xdr:row>
      <xdr:rowOff>11873</xdr:rowOff>
    </xdr:from>
    <xdr:to>
      <xdr:col>41</xdr:col>
      <xdr:colOff>947057</xdr:colOff>
      <xdr:row>63</xdr:row>
      <xdr:rowOff>250371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AFEBF5-E77D-4A63-B680-4A480FAEB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48490</xdr:colOff>
      <xdr:row>72</xdr:row>
      <xdr:rowOff>90054</xdr:rowOff>
    </xdr:from>
    <xdr:to>
      <xdr:col>41</xdr:col>
      <xdr:colOff>955963</xdr:colOff>
      <xdr:row>90</xdr:row>
      <xdr:rowOff>387928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104920D-0CC7-43ED-90DD-B59DB7C90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249382</xdr:colOff>
      <xdr:row>100</xdr:row>
      <xdr:rowOff>173180</xdr:rowOff>
    </xdr:from>
    <xdr:to>
      <xdr:col>41</xdr:col>
      <xdr:colOff>903514</xdr:colOff>
      <xdr:row>120</xdr:row>
      <xdr:rowOff>10885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FAED0DF-AB23-47DC-8B1A-01EB399B8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54428</xdr:colOff>
      <xdr:row>129</xdr:row>
      <xdr:rowOff>190499</xdr:rowOff>
    </xdr:from>
    <xdr:to>
      <xdr:col>41</xdr:col>
      <xdr:colOff>849086</xdr:colOff>
      <xdr:row>148</xdr:row>
      <xdr:rowOff>206828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E3EDBB-2F00-4EBB-B870-41C526D48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84"/>
  <sheetViews>
    <sheetView view="pageBreakPreview" topLeftCell="A22" zoomScale="70" zoomScaleNormal="100" zoomScaleSheetLayoutView="70" workbookViewId="0">
      <selection activeCell="C28" sqref="C28:G28"/>
    </sheetView>
  </sheetViews>
  <sheetFormatPr defaultColWidth="11.5703125" defaultRowHeight="14.45"/>
  <cols>
    <col min="1" max="1" width="0.5703125" customWidth="1"/>
    <col min="2" max="2" width="1.85546875" customWidth="1"/>
    <col min="3" max="3" width="6.7109375" customWidth="1"/>
    <col min="4" max="4" width="5.5703125" customWidth="1"/>
    <col min="5" max="5" width="5" customWidth="1"/>
    <col min="6" max="6" width="12.5703125" customWidth="1"/>
    <col min="7" max="7" width="13.140625" customWidth="1"/>
    <col min="8" max="8" width="12.42578125" customWidth="1"/>
    <col min="9" max="32" width="4.28515625" customWidth="1"/>
    <col min="33" max="33" width="15.42578125" customWidth="1"/>
  </cols>
  <sheetData>
    <row r="1" spans="2:33" ht="4.1500000000000004" customHeight="1" thickBot="1"/>
    <row r="2" spans="2:33" ht="73.5" customHeight="1" thickBot="1">
      <c r="C2" s="135"/>
      <c r="D2" s="136"/>
      <c r="E2" s="136"/>
      <c r="F2" s="137"/>
      <c r="G2" s="146" t="s">
        <v>0</v>
      </c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8"/>
      <c r="AG2" s="13" t="s">
        <v>1</v>
      </c>
    </row>
    <row r="3" spans="2:33" ht="12" customHeight="1" thickBot="1">
      <c r="C3" s="6"/>
      <c r="D3" s="6"/>
      <c r="E3" s="6"/>
      <c r="F3" s="6"/>
      <c r="G3" s="1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2:33" ht="19.5" customHeight="1" thickBot="1">
      <c r="C4" s="138" t="s">
        <v>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</row>
    <row r="5" spans="2:33" ht="15" customHeight="1">
      <c r="C5" s="140" t="s">
        <v>3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</row>
    <row r="6" spans="2:33" ht="11.45" customHeight="1">
      <c r="C6" s="142" t="s">
        <v>4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</row>
    <row r="7" spans="2:33" ht="15" thickBot="1">
      <c r="B7" s="1"/>
      <c r="C7" s="144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</row>
    <row r="8" spans="2:33" ht="15" thickBot="1">
      <c r="C8" s="119" t="s">
        <v>5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</row>
    <row r="9" spans="2:33" ht="15" customHeight="1" thickBot="1">
      <c r="C9" s="117" t="s">
        <v>6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</row>
    <row r="10" spans="2:33" ht="15" customHeight="1" thickBot="1">
      <c r="C10" s="119" t="s">
        <v>7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</row>
    <row r="11" spans="2:33" ht="23.25" customHeight="1" thickBot="1">
      <c r="C11" s="117" t="s">
        <v>8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</row>
    <row r="12" spans="2:33" ht="15.75" customHeight="1">
      <c r="C12" s="122" t="s">
        <v>9</v>
      </c>
      <c r="D12" s="123"/>
      <c r="E12" s="123"/>
      <c r="F12" s="123"/>
      <c r="G12" s="123"/>
      <c r="H12" s="153" t="s">
        <v>10</v>
      </c>
      <c r="I12" s="151" t="s">
        <v>11</v>
      </c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49" t="s">
        <v>12</v>
      </c>
    </row>
    <row r="13" spans="2:33" ht="16.5" customHeight="1">
      <c r="C13" s="124"/>
      <c r="D13" s="125"/>
      <c r="E13" s="125"/>
      <c r="F13" s="125"/>
      <c r="G13" s="125"/>
      <c r="H13" s="154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0"/>
    </row>
    <row r="14" spans="2:33" ht="11.45" customHeight="1">
      <c r="C14" s="121" t="s">
        <v>13</v>
      </c>
      <c r="D14" s="89"/>
      <c r="E14" s="89"/>
      <c r="F14" s="89"/>
      <c r="G14" s="89"/>
      <c r="H14" s="89"/>
      <c r="I14" s="126" t="s">
        <v>14</v>
      </c>
      <c r="J14" s="126"/>
      <c r="K14" s="126" t="s">
        <v>15</v>
      </c>
      <c r="L14" s="126"/>
      <c r="M14" s="126" t="s">
        <v>16</v>
      </c>
      <c r="N14" s="126"/>
      <c r="O14" s="126" t="s">
        <v>17</v>
      </c>
      <c r="P14" s="126"/>
      <c r="Q14" s="126" t="s">
        <v>18</v>
      </c>
      <c r="R14" s="126"/>
      <c r="S14" s="126" t="s">
        <v>19</v>
      </c>
      <c r="T14" s="126"/>
      <c r="U14" s="126" t="s">
        <v>20</v>
      </c>
      <c r="V14" s="126"/>
      <c r="W14" s="126" t="s">
        <v>21</v>
      </c>
      <c r="X14" s="126"/>
      <c r="Y14" s="126" t="s">
        <v>22</v>
      </c>
      <c r="Z14" s="126"/>
      <c r="AA14" s="126" t="s">
        <v>23</v>
      </c>
      <c r="AB14" s="126"/>
      <c r="AC14" s="126" t="s">
        <v>24</v>
      </c>
      <c r="AD14" s="126"/>
      <c r="AE14" s="126" t="s">
        <v>25</v>
      </c>
      <c r="AF14" s="126"/>
      <c r="AG14" s="150"/>
    </row>
    <row r="15" spans="2:33" ht="13.9" customHeight="1">
      <c r="C15" s="121"/>
      <c r="D15" s="89"/>
      <c r="E15" s="89"/>
      <c r="F15" s="89"/>
      <c r="G15" s="89"/>
      <c r="H15" s="89"/>
      <c r="I15" s="14" t="s">
        <v>26</v>
      </c>
      <c r="J15" s="14" t="s">
        <v>27</v>
      </c>
      <c r="K15" s="14" t="s">
        <v>26</v>
      </c>
      <c r="L15" s="14" t="s">
        <v>27</v>
      </c>
      <c r="M15" s="14" t="s">
        <v>26</v>
      </c>
      <c r="N15" s="14" t="s">
        <v>27</v>
      </c>
      <c r="O15" s="14" t="s">
        <v>26</v>
      </c>
      <c r="P15" s="14" t="s">
        <v>27</v>
      </c>
      <c r="Q15" s="14" t="s">
        <v>26</v>
      </c>
      <c r="R15" s="14" t="s">
        <v>27</v>
      </c>
      <c r="S15" s="14" t="s">
        <v>26</v>
      </c>
      <c r="T15" s="14" t="s">
        <v>27</v>
      </c>
      <c r="U15" s="14" t="s">
        <v>26</v>
      </c>
      <c r="V15" s="14" t="s">
        <v>27</v>
      </c>
      <c r="W15" s="14" t="s">
        <v>26</v>
      </c>
      <c r="X15" s="14" t="s">
        <v>27</v>
      </c>
      <c r="Y15" s="14" t="s">
        <v>26</v>
      </c>
      <c r="Z15" s="14" t="s">
        <v>27</v>
      </c>
      <c r="AA15" s="14" t="s">
        <v>26</v>
      </c>
      <c r="AB15" s="14" t="s">
        <v>27</v>
      </c>
      <c r="AC15" s="14" t="s">
        <v>26</v>
      </c>
      <c r="AD15" s="14" t="s">
        <v>27</v>
      </c>
      <c r="AE15" s="14" t="s">
        <v>26</v>
      </c>
      <c r="AF15" s="14" t="s">
        <v>27</v>
      </c>
      <c r="AG15" s="150"/>
    </row>
    <row r="16" spans="2:33" ht="13.9" customHeight="1">
      <c r="C16" s="110" t="s">
        <v>28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2"/>
    </row>
    <row r="17" spans="3:33" ht="28.5" customHeight="1">
      <c r="C17" s="107" t="s">
        <v>29</v>
      </c>
      <c r="D17" s="108"/>
      <c r="E17" s="108"/>
      <c r="F17" s="108"/>
      <c r="G17" s="109"/>
      <c r="H17" s="23" t="s">
        <v>30</v>
      </c>
      <c r="I17" s="14">
        <v>1</v>
      </c>
      <c r="J17" s="14">
        <v>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22" t="s">
        <v>31</v>
      </c>
    </row>
    <row r="18" spans="3:33" ht="34.5" customHeight="1">
      <c r="C18" s="107" t="s">
        <v>32</v>
      </c>
      <c r="D18" s="108"/>
      <c r="E18" s="108"/>
      <c r="F18" s="108"/>
      <c r="G18" s="109"/>
      <c r="H18" s="23" t="s">
        <v>30</v>
      </c>
      <c r="I18" s="14">
        <v>1</v>
      </c>
      <c r="J18" s="14">
        <v>1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22" t="s">
        <v>31</v>
      </c>
    </row>
    <row r="19" spans="3:33" ht="23.25" customHeight="1">
      <c r="C19" s="107" t="s">
        <v>33</v>
      </c>
      <c r="D19" s="108"/>
      <c r="E19" s="108"/>
      <c r="F19" s="108"/>
      <c r="G19" s="109"/>
      <c r="H19" s="23" t="s">
        <v>30</v>
      </c>
      <c r="I19" s="14">
        <v>1</v>
      </c>
      <c r="J19" s="14">
        <v>1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22" t="s">
        <v>31</v>
      </c>
    </row>
    <row r="20" spans="3:33" ht="30.75" customHeight="1">
      <c r="C20" s="107" t="s">
        <v>34</v>
      </c>
      <c r="D20" s="108"/>
      <c r="E20" s="108"/>
      <c r="F20" s="108"/>
      <c r="G20" s="109"/>
      <c r="H20" s="23" t="s">
        <v>30</v>
      </c>
      <c r="I20" s="14">
        <v>1</v>
      </c>
      <c r="J20" s="14">
        <v>1</v>
      </c>
      <c r="K20" s="14">
        <v>1</v>
      </c>
      <c r="L20" s="14"/>
      <c r="M20" s="14">
        <v>1</v>
      </c>
      <c r="N20" s="14"/>
      <c r="O20" s="14">
        <v>1</v>
      </c>
      <c r="P20" s="14"/>
      <c r="Q20" s="14">
        <v>1</v>
      </c>
      <c r="R20" s="14"/>
      <c r="S20" s="14">
        <v>1</v>
      </c>
      <c r="T20" s="14"/>
      <c r="U20" s="14">
        <v>1</v>
      </c>
      <c r="V20" s="14"/>
      <c r="W20" s="14">
        <v>1</v>
      </c>
      <c r="X20" s="14"/>
      <c r="Y20" s="14">
        <v>1</v>
      </c>
      <c r="Z20" s="14"/>
      <c r="AA20" s="14">
        <v>1</v>
      </c>
      <c r="AB20" s="14"/>
      <c r="AC20" s="14">
        <v>1</v>
      </c>
      <c r="AD20" s="14"/>
      <c r="AE20" s="14">
        <v>1</v>
      </c>
      <c r="AF20" s="14"/>
      <c r="AG20" s="22" t="s">
        <v>31</v>
      </c>
    </row>
    <row r="21" spans="3:33" ht="30.75" customHeight="1">
      <c r="C21" s="107" t="s">
        <v>35</v>
      </c>
      <c r="D21" s="108"/>
      <c r="E21" s="108"/>
      <c r="F21" s="108"/>
      <c r="G21" s="109"/>
      <c r="H21" s="23" t="s">
        <v>30</v>
      </c>
      <c r="I21" s="14">
        <v>1</v>
      </c>
      <c r="J21" s="14">
        <v>1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22"/>
    </row>
    <row r="22" spans="3:33" ht="30.75" customHeight="1">
      <c r="C22" s="107" t="s">
        <v>36</v>
      </c>
      <c r="D22" s="108"/>
      <c r="E22" s="108"/>
      <c r="F22" s="108"/>
      <c r="G22" s="109"/>
      <c r="H22" s="23" t="s">
        <v>30</v>
      </c>
      <c r="I22" s="15"/>
      <c r="J22" s="15"/>
      <c r="K22" s="15"/>
      <c r="L22" s="15"/>
      <c r="M22" s="15"/>
      <c r="N22" s="15"/>
      <c r="O22" s="14">
        <v>1</v>
      </c>
      <c r="P22" s="14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22" t="s">
        <v>31</v>
      </c>
    </row>
    <row r="23" spans="3:33" ht="13.9" customHeight="1">
      <c r="C23" s="110" t="s">
        <v>28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2"/>
    </row>
    <row r="24" spans="3:33" ht="34.5" customHeight="1">
      <c r="C24" s="107" t="s">
        <v>37</v>
      </c>
      <c r="D24" s="108"/>
      <c r="E24" s="108"/>
      <c r="F24" s="108"/>
      <c r="G24" s="109"/>
      <c r="H24" s="23" t="s">
        <v>30</v>
      </c>
      <c r="I24" s="14">
        <v>1</v>
      </c>
      <c r="J24" s="14"/>
      <c r="K24" s="14">
        <v>1</v>
      </c>
      <c r="L24" s="14"/>
      <c r="M24" s="14">
        <v>1</v>
      </c>
      <c r="N24" s="14"/>
      <c r="O24" s="14">
        <v>1</v>
      </c>
      <c r="P24" s="14"/>
      <c r="Q24" s="14">
        <v>1</v>
      </c>
      <c r="R24" s="14"/>
      <c r="S24" s="14">
        <v>1</v>
      </c>
      <c r="T24" s="14"/>
      <c r="U24" s="14">
        <v>1</v>
      </c>
      <c r="V24" s="14"/>
      <c r="W24" s="14">
        <v>1</v>
      </c>
      <c r="X24" s="14"/>
      <c r="Y24" s="14">
        <v>1</v>
      </c>
      <c r="Z24" s="14"/>
      <c r="AA24" s="14">
        <v>1</v>
      </c>
      <c r="AB24" s="14"/>
      <c r="AC24" s="14">
        <v>1</v>
      </c>
      <c r="AD24" s="14"/>
      <c r="AE24" s="14">
        <v>1</v>
      </c>
      <c r="AF24" s="14"/>
      <c r="AG24" s="22" t="s">
        <v>31</v>
      </c>
    </row>
    <row r="25" spans="3:33" ht="23.25" customHeight="1">
      <c r="C25" s="107" t="s">
        <v>38</v>
      </c>
      <c r="D25" s="108"/>
      <c r="E25" s="108"/>
      <c r="F25" s="108"/>
      <c r="G25" s="109"/>
      <c r="H25" s="23" t="s">
        <v>30</v>
      </c>
      <c r="I25" s="15"/>
      <c r="J25" s="15"/>
      <c r="K25" s="15"/>
      <c r="L25" s="15"/>
      <c r="M25" s="15"/>
      <c r="N25" s="15"/>
      <c r="O25" s="14">
        <v>1</v>
      </c>
      <c r="P25" s="14"/>
      <c r="Q25" s="15"/>
      <c r="R25" s="15"/>
      <c r="S25" s="14">
        <v>1</v>
      </c>
      <c r="T25" s="14"/>
      <c r="U25" s="15"/>
      <c r="V25" s="15"/>
      <c r="W25" s="14">
        <v>1</v>
      </c>
      <c r="X25" s="14"/>
      <c r="Y25" s="15"/>
      <c r="Z25" s="15"/>
      <c r="AA25" s="14">
        <v>1</v>
      </c>
      <c r="AB25" s="14"/>
      <c r="AC25" s="15"/>
      <c r="AD25" s="15"/>
      <c r="AE25" s="14">
        <v>1</v>
      </c>
      <c r="AF25" s="14"/>
      <c r="AG25" s="22" t="s">
        <v>31</v>
      </c>
    </row>
    <row r="26" spans="3:33" ht="21" customHeight="1">
      <c r="C26" s="107" t="s">
        <v>39</v>
      </c>
      <c r="D26" s="108"/>
      <c r="E26" s="108"/>
      <c r="F26" s="108"/>
      <c r="G26" s="109"/>
      <c r="H26" s="23" t="s">
        <v>30</v>
      </c>
      <c r="I26" s="15"/>
      <c r="J26" s="15"/>
      <c r="K26" s="15"/>
      <c r="L26" s="15"/>
      <c r="M26" s="15"/>
      <c r="N26" s="15"/>
      <c r="O26" s="15"/>
      <c r="P26" s="15"/>
      <c r="Q26" s="14">
        <v>1</v>
      </c>
      <c r="R26" s="14"/>
      <c r="S26" s="15"/>
      <c r="T26" s="15"/>
      <c r="U26" s="15"/>
      <c r="V26" s="15"/>
      <c r="W26" s="14">
        <v>1</v>
      </c>
      <c r="X26" s="14"/>
      <c r="Y26" s="15"/>
      <c r="Z26" s="15"/>
      <c r="AA26" s="15"/>
      <c r="AB26" s="15"/>
      <c r="AC26" s="14">
        <v>1</v>
      </c>
      <c r="AD26" s="14"/>
      <c r="AE26" s="15"/>
      <c r="AF26" s="15"/>
      <c r="AG26" s="22" t="s">
        <v>31</v>
      </c>
    </row>
    <row r="27" spans="3:33" ht="36" customHeight="1">
      <c r="C27" s="107" t="s">
        <v>40</v>
      </c>
      <c r="D27" s="108"/>
      <c r="E27" s="108"/>
      <c r="F27" s="108"/>
      <c r="G27" s="109"/>
      <c r="H27" s="23" t="s">
        <v>30</v>
      </c>
      <c r="I27" s="14">
        <v>1</v>
      </c>
      <c r="J27" s="14"/>
      <c r="K27" s="15"/>
      <c r="L27" s="15"/>
      <c r="M27" s="15"/>
      <c r="N27" s="15"/>
      <c r="O27" s="14">
        <v>1</v>
      </c>
      <c r="P27" s="14"/>
      <c r="Q27" s="15"/>
      <c r="R27" s="15"/>
      <c r="S27" s="15"/>
      <c r="T27" s="15"/>
      <c r="U27" s="14">
        <v>1</v>
      </c>
      <c r="V27" s="14"/>
      <c r="W27" s="15"/>
      <c r="X27" s="15"/>
      <c r="Y27" s="15"/>
      <c r="Z27" s="15"/>
      <c r="AA27" s="14">
        <v>1</v>
      </c>
      <c r="AB27" s="14"/>
      <c r="AC27" s="15"/>
      <c r="AD27" s="15"/>
      <c r="AE27" s="15"/>
      <c r="AF27" s="15"/>
      <c r="AG27" s="22" t="s">
        <v>31</v>
      </c>
    </row>
    <row r="28" spans="3:33" ht="42.75" customHeight="1">
      <c r="C28" s="107" t="s">
        <v>41</v>
      </c>
      <c r="D28" s="108"/>
      <c r="E28" s="108"/>
      <c r="F28" s="108"/>
      <c r="G28" s="109"/>
      <c r="H28" s="23" t="s">
        <v>30</v>
      </c>
      <c r="I28" s="14">
        <v>1</v>
      </c>
      <c r="J28" s="14"/>
      <c r="K28" s="14">
        <v>1</v>
      </c>
      <c r="L28" s="14"/>
      <c r="M28" s="14">
        <v>1</v>
      </c>
      <c r="N28" s="14"/>
      <c r="O28" s="14">
        <v>1</v>
      </c>
      <c r="P28" s="14"/>
      <c r="Q28" s="14">
        <v>1</v>
      </c>
      <c r="R28" s="14"/>
      <c r="S28" s="14">
        <v>1</v>
      </c>
      <c r="T28" s="14"/>
      <c r="U28" s="14">
        <v>1</v>
      </c>
      <c r="V28" s="14"/>
      <c r="W28" s="14">
        <v>1</v>
      </c>
      <c r="X28" s="14"/>
      <c r="Y28" s="14">
        <v>1</v>
      </c>
      <c r="Z28" s="14"/>
      <c r="AA28" s="14">
        <v>1</v>
      </c>
      <c r="AB28" s="14"/>
      <c r="AC28" s="14">
        <v>1</v>
      </c>
      <c r="AD28" s="14"/>
      <c r="AE28" s="14">
        <v>1</v>
      </c>
      <c r="AF28" s="14"/>
      <c r="AG28" s="22" t="s">
        <v>31</v>
      </c>
    </row>
    <row r="29" spans="3:33" ht="42.75" customHeight="1">
      <c r="C29" s="107" t="s">
        <v>42</v>
      </c>
      <c r="D29" s="108"/>
      <c r="E29" s="108"/>
      <c r="F29" s="108"/>
      <c r="G29" s="109"/>
      <c r="H29" s="23" t="s">
        <v>30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4">
        <v>1</v>
      </c>
      <c r="T29" s="14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22" t="s">
        <v>31</v>
      </c>
    </row>
    <row r="30" spans="3:33" ht="39" customHeight="1">
      <c r="C30" s="107" t="s">
        <v>43</v>
      </c>
      <c r="D30" s="108"/>
      <c r="E30" s="108"/>
      <c r="F30" s="108"/>
      <c r="G30" s="109"/>
      <c r="H30" s="23" t="s">
        <v>30</v>
      </c>
      <c r="I30" s="14">
        <v>1</v>
      </c>
      <c r="J30" s="14"/>
      <c r="K30" s="14">
        <v>1</v>
      </c>
      <c r="L30" s="14"/>
      <c r="M30" s="14">
        <v>1</v>
      </c>
      <c r="N30" s="14"/>
      <c r="O30" s="14">
        <v>1</v>
      </c>
      <c r="P30" s="14"/>
      <c r="Q30" s="14">
        <v>1</v>
      </c>
      <c r="R30" s="14"/>
      <c r="S30" s="14">
        <v>1</v>
      </c>
      <c r="T30" s="14"/>
      <c r="U30" s="14">
        <v>1</v>
      </c>
      <c r="V30" s="14"/>
      <c r="W30" s="14">
        <v>1</v>
      </c>
      <c r="X30" s="14"/>
      <c r="Y30" s="14">
        <v>1</v>
      </c>
      <c r="Z30" s="14"/>
      <c r="AA30" s="14">
        <v>1</v>
      </c>
      <c r="AB30" s="14"/>
      <c r="AC30" s="14">
        <v>1</v>
      </c>
      <c r="AD30" s="14"/>
      <c r="AE30" s="14">
        <v>1</v>
      </c>
      <c r="AF30" s="14"/>
      <c r="AG30" s="22" t="s">
        <v>31</v>
      </c>
    </row>
    <row r="31" spans="3:33" ht="27" customHeight="1">
      <c r="C31" s="107" t="s">
        <v>44</v>
      </c>
      <c r="D31" s="108"/>
      <c r="E31" s="108"/>
      <c r="F31" s="108"/>
      <c r="G31" s="109"/>
      <c r="H31" s="23" t="s">
        <v>30</v>
      </c>
      <c r="I31" s="15"/>
      <c r="J31" s="15"/>
      <c r="K31" s="15"/>
      <c r="L31" s="15"/>
      <c r="M31" s="15"/>
      <c r="N31" s="15"/>
      <c r="O31" s="14">
        <v>1</v>
      </c>
      <c r="P31" s="14"/>
      <c r="Q31" s="14">
        <v>1</v>
      </c>
      <c r="R31" s="14"/>
      <c r="S31" s="14">
        <v>1</v>
      </c>
      <c r="T31" s="14"/>
      <c r="U31" s="14">
        <v>1</v>
      </c>
      <c r="V31" s="14"/>
      <c r="W31" s="14">
        <v>1</v>
      </c>
      <c r="X31" s="14"/>
      <c r="Y31" s="14">
        <v>1</v>
      </c>
      <c r="Z31" s="14"/>
      <c r="AA31" s="14">
        <v>1</v>
      </c>
      <c r="AB31" s="14"/>
      <c r="AC31" s="14">
        <v>1</v>
      </c>
      <c r="AD31" s="14"/>
      <c r="AE31" s="14">
        <v>1</v>
      </c>
      <c r="AF31" s="14"/>
      <c r="AG31" s="22" t="s">
        <v>31</v>
      </c>
    </row>
    <row r="32" spans="3:33" ht="13.9" customHeight="1">
      <c r="C32" s="110" t="s">
        <v>45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2"/>
    </row>
    <row r="33" spans="3:33" ht="17.25" customHeight="1">
      <c r="C33" s="107" t="s">
        <v>46</v>
      </c>
      <c r="D33" s="108"/>
      <c r="E33" s="108"/>
      <c r="F33" s="108"/>
      <c r="G33" s="109"/>
      <c r="H33" s="23" t="s">
        <v>47</v>
      </c>
      <c r="I33" s="15"/>
      <c r="J33" s="15"/>
      <c r="K33" s="15"/>
      <c r="L33" s="15"/>
      <c r="M33" s="15"/>
      <c r="N33" s="15"/>
      <c r="O33" s="14">
        <v>1</v>
      </c>
      <c r="P33" s="14"/>
      <c r="Q33" s="15"/>
      <c r="R33" s="15"/>
      <c r="S33" s="15"/>
      <c r="T33" s="15"/>
      <c r="U33" s="15"/>
      <c r="V33" s="15"/>
      <c r="W33" s="14">
        <v>1</v>
      </c>
      <c r="X33" s="14"/>
      <c r="Y33" s="15"/>
      <c r="Z33" s="15"/>
      <c r="AA33" s="15"/>
      <c r="AB33" s="15"/>
      <c r="AC33" s="15"/>
      <c r="AD33" s="15"/>
      <c r="AE33" s="14">
        <v>1</v>
      </c>
      <c r="AF33" s="14"/>
      <c r="AG33" s="22" t="s">
        <v>31</v>
      </c>
    </row>
    <row r="34" spans="3:33" ht="15" customHeight="1">
      <c r="C34" s="91" t="s">
        <v>48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3"/>
    </row>
    <row r="35" spans="3:33" ht="26.25" customHeight="1">
      <c r="C35" s="103" t="s">
        <v>49</v>
      </c>
      <c r="D35" s="104"/>
      <c r="E35" s="104"/>
      <c r="F35" s="104"/>
      <c r="G35" s="105"/>
      <c r="H35" s="5" t="s">
        <v>50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14">
        <v>1</v>
      </c>
      <c r="AF35" s="14"/>
      <c r="AG35" s="16" t="s">
        <v>31</v>
      </c>
    </row>
    <row r="36" spans="3:33" ht="15" customHeight="1">
      <c r="C36" s="127" t="s">
        <v>51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9"/>
    </row>
    <row r="37" spans="3:33" ht="51.75" customHeight="1">
      <c r="C37" s="130" t="s">
        <v>52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2"/>
    </row>
    <row r="38" spans="3:33" ht="15" customHeight="1">
      <c r="C38" s="127" t="s">
        <v>53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9"/>
    </row>
    <row r="39" spans="3:33">
      <c r="C39" s="133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134"/>
    </row>
    <row r="40" spans="3:33">
      <c r="C40" s="133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134"/>
    </row>
    <row r="41" spans="3:33" ht="15" thickBot="1">
      <c r="C41" s="100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2"/>
    </row>
    <row r="42" spans="3:33" ht="6.6" customHeight="1" thickBot="1"/>
    <row r="43" spans="3:33">
      <c r="C43" s="116" t="s">
        <v>54</v>
      </c>
      <c r="D43" s="106"/>
      <c r="E43" s="106"/>
      <c r="F43" s="10" t="str">
        <f>+I14</f>
        <v>AGT</v>
      </c>
      <c r="G43" s="10" t="str">
        <f>+K14</f>
        <v>SEP</v>
      </c>
      <c r="H43" s="10" t="str">
        <f>+M14</f>
        <v>OCT</v>
      </c>
      <c r="I43" s="106" t="str">
        <f>+O14</f>
        <v>NOV</v>
      </c>
      <c r="J43" s="106"/>
      <c r="K43" s="106"/>
      <c r="L43" s="106" t="str">
        <f>+Q14</f>
        <v>DIC</v>
      </c>
      <c r="M43" s="106"/>
      <c r="N43" s="106"/>
      <c r="O43" s="106" t="str">
        <f>+S14</f>
        <v>ENE</v>
      </c>
      <c r="P43" s="106"/>
      <c r="Q43" s="106"/>
      <c r="R43" s="106" t="str">
        <f>+U14</f>
        <v>FEB</v>
      </c>
      <c r="S43" s="106"/>
      <c r="T43" s="106"/>
      <c r="U43" s="106" t="str">
        <f>+W14</f>
        <v>MAR</v>
      </c>
      <c r="V43" s="106"/>
      <c r="W43" s="106"/>
      <c r="X43" s="106" t="str">
        <f>+Y14</f>
        <v>ABR</v>
      </c>
      <c r="Y43" s="106"/>
      <c r="Z43" s="106"/>
      <c r="AA43" s="106" t="str">
        <f>+AA14</f>
        <v>MAY</v>
      </c>
      <c r="AB43" s="106"/>
      <c r="AC43" s="106"/>
      <c r="AD43" s="106" t="str">
        <f>+AC14</f>
        <v>JUN</v>
      </c>
      <c r="AE43" s="106"/>
      <c r="AF43" s="106"/>
      <c r="AG43" s="11" t="str">
        <f>+AE14</f>
        <v>JUL</v>
      </c>
    </row>
    <row r="44" spans="3:33">
      <c r="C44" s="94" t="s">
        <v>55</v>
      </c>
      <c r="D44" s="95"/>
      <c r="E44" s="95"/>
      <c r="F44" s="3">
        <f>SUM(I17:I35)</f>
        <v>9</v>
      </c>
      <c r="G44" s="3">
        <f>SUM(K17:K35)</f>
        <v>4</v>
      </c>
      <c r="H44" s="3">
        <f>SUM(M17:M35)</f>
        <v>4</v>
      </c>
      <c r="I44" s="96">
        <f>SUM(O17:O35)</f>
        <v>9</v>
      </c>
      <c r="J44" s="97"/>
      <c r="K44" s="98"/>
      <c r="L44" s="99">
        <f>SUM(Q17:Q35)</f>
        <v>6</v>
      </c>
      <c r="M44" s="99"/>
      <c r="N44" s="99"/>
      <c r="O44" s="99">
        <f>SUM(S17:S35)</f>
        <v>7</v>
      </c>
      <c r="P44" s="99"/>
      <c r="Q44" s="99"/>
      <c r="R44" s="99">
        <f>SUM(U17:U35)</f>
        <v>6</v>
      </c>
      <c r="S44" s="99"/>
      <c r="T44" s="99"/>
      <c r="U44" s="99">
        <f>SUM(W17:W35)</f>
        <v>8</v>
      </c>
      <c r="V44" s="99"/>
      <c r="W44" s="99"/>
      <c r="X44" s="99">
        <f>SUM(Y17:Y35)</f>
        <v>5</v>
      </c>
      <c r="Y44" s="99"/>
      <c r="Z44" s="99"/>
      <c r="AA44" s="99">
        <f>SUM(AA17:AA35)</f>
        <v>7</v>
      </c>
      <c r="AB44" s="99"/>
      <c r="AC44" s="99"/>
      <c r="AD44" s="99">
        <f>SUM(AC17:AC35)</f>
        <v>6</v>
      </c>
      <c r="AE44" s="99"/>
      <c r="AF44" s="99"/>
      <c r="AG44" s="7">
        <f>SUM(AE17:AE35)</f>
        <v>8</v>
      </c>
    </row>
    <row r="45" spans="3:33">
      <c r="C45" s="94" t="s">
        <v>56</v>
      </c>
      <c r="D45" s="95"/>
      <c r="E45" s="95"/>
      <c r="F45" s="3">
        <f>SUM(J17:J35)</f>
        <v>5</v>
      </c>
      <c r="G45" s="3">
        <f>SUM(L17:L35)</f>
        <v>0</v>
      </c>
      <c r="H45" s="3">
        <f>SUM(N17:N35)</f>
        <v>0</v>
      </c>
      <c r="I45" s="96">
        <f>SUM(P17:P35)</f>
        <v>0</v>
      </c>
      <c r="J45" s="97"/>
      <c r="K45" s="98"/>
      <c r="L45" s="99">
        <f>SUM(R17:R35)</f>
        <v>0</v>
      </c>
      <c r="M45" s="99"/>
      <c r="N45" s="99"/>
      <c r="O45" s="99">
        <f>SUM(T17:T35)</f>
        <v>0</v>
      </c>
      <c r="P45" s="99"/>
      <c r="Q45" s="99"/>
      <c r="R45" s="99">
        <f>SUM(V17:V35)</f>
        <v>0</v>
      </c>
      <c r="S45" s="99"/>
      <c r="T45" s="99"/>
      <c r="U45" s="99">
        <f>SUM(X17:X35)</f>
        <v>0</v>
      </c>
      <c r="V45" s="99"/>
      <c r="W45" s="99"/>
      <c r="X45" s="99">
        <f>SUM(Z17:Z35)</f>
        <v>0</v>
      </c>
      <c r="Y45" s="99"/>
      <c r="Z45" s="99"/>
      <c r="AA45" s="99">
        <f>SUM(AB17:AB35)</f>
        <v>0</v>
      </c>
      <c r="AB45" s="99"/>
      <c r="AC45" s="99"/>
      <c r="AD45" s="99">
        <f>SUM(AD17:AD35)</f>
        <v>0</v>
      </c>
      <c r="AE45" s="99"/>
      <c r="AF45" s="99"/>
      <c r="AG45" s="7">
        <f>SUM(AF17:AF35)</f>
        <v>0</v>
      </c>
    </row>
    <row r="46" spans="3:33">
      <c r="C46" s="94" t="s">
        <v>57</v>
      </c>
      <c r="D46" s="95"/>
      <c r="E46" s="95"/>
      <c r="F46" s="17">
        <v>0.85</v>
      </c>
      <c r="G46" s="18">
        <v>0.85</v>
      </c>
      <c r="H46" s="18">
        <v>0.85</v>
      </c>
      <c r="I46" s="157">
        <v>0.85</v>
      </c>
      <c r="J46" s="97"/>
      <c r="K46" s="98"/>
      <c r="L46" s="156">
        <v>0.85</v>
      </c>
      <c r="M46" s="99"/>
      <c r="N46" s="99"/>
      <c r="O46" s="156">
        <v>0.85</v>
      </c>
      <c r="P46" s="99"/>
      <c r="Q46" s="99"/>
      <c r="R46" s="156">
        <v>0.85</v>
      </c>
      <c r="S46" s="99"/>
      <c r="T46" s="99"/>
      <c r="U46" s="156">
        <v>0.85</v>
      </c>
      <c r="V46" s="99"/>
      <c r="W46" s="99"/>
      <c r="X46" s="156">
        <v>0.85</v>
      </c>
      <c r="Y46" s="99"/>
      <c r="Z46" s="99"/>
      <c r="AA46" s="156">
        <v>0.85</v>
      </c>
      <c r="AB46" s="99"/>
      <c r="AC46" s="99"/>
      <c r="AD46" s="156">
        <v>0.85</v>
      </c>
      <c r="AE46" s="99"/>
      <c r="AF46" s="99"/>
      <c r="AG46" s="19">
        <v>0.85</v>
      </c>
    </row>
    <row r="47" spans="3:33" ht="31.5" customHeight="1" thickBot="1">
      <c r="C47" s="113" t="s">
        <v>58</v>
      </c>
      <c r="D47" s="114"/>
      <c r="E47" s="115"/>
      <c r="F47" s="2">
        <f>+F45/F44</f>
        <v>0.55555555555555558</v>
      </c>
      <c r="G47" s="2">
        <f>+G45/G44</f>
        <v>0</v>
      </c>
      <c r="H47" s="2">
        <f>+H45/H44</f>
        <v>0</v>
      </c>
      <c r="I47" s="155">
        <f>+I45/I44</f>
        <v>0</v>
      </c>
      <c r="J47" s="155"/>
      <c r="K47" s="155"/>
      <c r="L47" s="155">
        <f>+L45/L44</f>
        <v>0</v>
      </c>
      <c r="M47" s="155"/>
      <c r="N47" s="155"/>
      <c r="O47" s="155">
        <f>+O45/O44</f>
        <v>0</v>
      </c>
      <c r="P47" s="155"/>
      <c r="Q47" s="155"/>
      <c r="R47" s="155">
        <f>+R45/R44</f>
        <v>0</v>
      </c>
      <c r="S47" s="155"/>
      <c r="T47" s="155"/>
      <c r="U47" s="155">
        <f>+U45/U44</f>
        <v>0</v>
      </c>
      <c r="V47" s="155"/>
      <c r="W47" s="155"/>
      <c r="X47" s="155">
        <f>+X45/X44</f>
        <v>0</v>
      </c>
      <c r="Y47" s="155"/>
      <c r="Z47" s="155"/>
      <c r="AA47" s="155">
        <f>+AA45/AA44</f>
        <v>0</v>
      </c>
      <c r="AB47" s="155"/>
      <c r="AC47" s="155"/>
      <c r="AD47" s="155">
        <f>+AD45/AD44</f>
        <v>0</v>
      </c>
      <c r="AE47" s="155"/>
      <c r="AF47" s="155"/>
      <c r="AG47" s="8">
        <f>+AG45/AG44</f>
        <v>0</v>
      </c>
    </row>
    <row r="48" spans="3:33" ht="15" thickBot="1">
      <c r="R48" s="9"/>
    </row>
    <row r="49" spans="18:32" ht="14.45" customHeight="1" thickTop="1">
      <c r="R49" s="158" t="s">
        <v>59</v>
      </c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60"/>
    </row>
    <row r="50" spans="18:32">
      <c r="R50" s="161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3"/>
    </row>
    <row r="51" spans="18:32">
      <c r="R51" s="161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3"/>
    </row>
    <row r="52" spans="18:32">
      <c r="R52" s="161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3"/>
    </row>
    <row r="53" spans="18:32">
      <c r="R53" s="161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3"/>
    </row>
    <row r="54" spans="18:32">
      <c r="R54" s="161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3"/>
    </row>
    <row r="55" spans="18:32">
      <c r="R55" s="161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3"/>
    </row>
    <row r="56" spans="18:32">
      <c r="R56" s="161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3"/>
    </row>
    <row r="57" spans="18:32">
      <c r="R57" s="161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3"/>
    </row>
    <row r="58" spans="18:32">
      <c r="R58" s="161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3"/>
    </row>
    <row r="59" spans="18:32">
      <c r="R59" s="161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3"/>
    </row>
    <row r="60" spans="18:32">
      <c r="R60" s="161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3"/>
    </row>
    <row r="61" spans="18:32">
      <c r="R61" s="161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3"/>
    </row>
    <row r="62" spans="18:32">
      <c r="R62" s="161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3"/>
    </row>
    <row r="63" spans="18:32">
      <c r="R63" s="161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3"/>
    </row>
    <row r="64" spans="18:32">
      <c r="R64" s="161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3"/>
    </row>
    <row r="65" spans="3:32">
      <c r="R65" s="161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3"/>
    </row>
    <row r="66" spans="3:32">
      <c r="R66" s="161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3"/>
    </row>
    <row r="67" spans="3:32">
      <c r="R67" s="161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3"/>
    </row>
    <row r="68" spans="3:32">
      <c r="R68" s="161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3"/>
    </row>
    <row r="69" spans="3:32">
      <c r="R69" s="161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3"/>
    </row>
    <row r="70" spans="3:32" ht="15" thickBot="1">
      <c r="R70" s="164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6"/>
    </row>
    <row r="71" spans="3:32" ht="15" thickTop="1">
      <c r="C71" s="90" t="s">
        <v>60</v>
      </c>
      <c r="D71" s="90"/>
      <c r="E71" s="90"/>
      <c r="F71" s="90"/>
      <c r="G71" s="90"/>
    </row>
    <row r="72" spans="3:32">
      <c r="C72" s="89" t="s">
        <v>61</v>
      </c>
      <c r="D72" s="89"/>
      <c r="E72" s="89"/>
      <c r="F72" s="89"/>
      <c r="G72" s="89"/>
      <c r="H72" s="21" t="s">
        <v>14</v>
      </c>
      <c r="I72" s="90" t="s">
        <v>15</v>
      </c>
      <c r="J72" s="90"/>
      <c r="K72" s="90" t="s">
        <v>16</v>
      </c>
      <c r="L72" s="90"/>
      <c r="M72" s="90" t="s">
        <v>17</v>
      </c>
      <c r="N72" s="90"/>
      <c r="O72" s="90" t="s">
        <v>18</v>
      </c>
      <c r="P72" s="90"/>
      <c r="Q72" s="90" t="s">
        <v>19</v>
      </c>
      <c r="R72" s="90"/>
      <c r="S72" s="90" t="s">
        <v>20</v>
      </c>
      <c r="T72" s="90"/>
      <c r="U72" s="90" t="s">
        <v>21</v>
      </c>
      <c r="V72" s="90"/>
      <c r="W72" s="90" t="s">
        <v>22</v>
      </c>
      <c r="X72" s="90"/>
      <c r="Y72" s="90" t="s">
        <v>23</v>
      </c>
      <c r="Z72" s="90"/>
      <c r="AA72" s="90" t="s">
        <v>24</v>
      </c>
      <c r="AB72" s="90"/>
      <c r="AC72" s="90" t="s">
        <v>25</v>
      </c>
      <c r="AD72" s="90"/>
    </row>
    <row r="73" spans="3:32">
      <c r="C73" s="88" t="s">
        <v>62</v>
      </c>
      <c r="D73" s="88"/>
      <c r="E73" s="88"/>
      <c r="F73" s="88"/>
      <c r="G73" s="88"/>
      <c r="H73" s="20"/>
      <c r="I73" s="85"/>
      <c r="J73" s="86"/>
      <c r="K73" s="85"/>
      <c r="L73" s="86"/>
      <c r="M73" s="85"/>
      <c r="N73" s="86"/>
      <c r="O73" s="85"/>
      <c r="P73" s="86"/>
      <c r="Q73" s="85"/>
      <c r="R73" s="86"/>
      <c r="S73" s="85"/>
      <c r="T73" s="86"/>
      <c r="U73" s="85"/>
      <c r="V73" s="86"/>
      <c r="W73" s="85"/>
      <c r="X73" s="86"/>
      <c r="Y73" s="85"/>
      <c r="Z73" s="86"/>
      <c r="AA73" s="85"/>
      <c r="AB73" s="86"/>
      <c r="AC73" s="85"/>
      <c r="AD73" s="86"/>
    </row>
    <row r="74" spans="3:32">
      <c r="C74" s="88" t="s">
        <v>63</v>
      </c>
      <c r="D74" s="88"/>
      <c r="E74" s="88"/>
      <c r="F74" s="88"/>
      <c r="G74" s="88"/>
      <c r="H74" s="20"/>
      <c r="I74" s="85"/>
      <c r="J74" s="86"/>
      <c r="K74" s="85"/>
      <c r="L74" s="86"/>
      <c r="M74" s="85"/>
      <c r="N74" s="86"/>
      <c r="O74" s="85"/>
      <c r="P74" s="86"/>
      <c r="Q74" s="85"/>
      <c r="R74" s="86"/>
      <c r="S74" s="85"/>
      <c r="T74" s="86"/>
      <c r="U74" s="85"/>
      <c r="V74" s="86"/>
      <c r="W74" s="85"/>
      <c r="X74" s="86"/>
      <c r="Y74" s="85"/>
      <c r="Z74" s="86"/>
      <c r="AA74" s="85"/>
      <c r="AB74" s="86"/>
      <c r="AC74" s="85"/>
      <c r="AD74" s="86"/>
    </row>
    <row r="75" spans="3:32">
      <c r="C75" s="88" t="s">
        <v>64</v>
      </c>
      <c r="D75" s="88"/>
      <c r="E75" s="88"/>
      <c r="F75" s="88"/>
      <c r="G75" s="88"/>
      <c r="H75" s="20"/>
      <c r="I75" s="85"/>
      <c r="J75" s="86"/>
      <c r="K75" s="85"/>
      <c r="L75" s="86"/>
      <c r="M75" s="85"/>
      <c r="N75" s="86"/>
      <c r="O75" s="85"/>
      <c r="P75" s="86"/>
      <c r="Q75" s="85"/>
      <c r="R75" s="86"/>
      <c r="S75" s="85"/>
      <c r="T75" s="86"/>
      <c r="U75" s="85"/>
      <c r="V75" s="86"/>
      <c r="W75" s="85"/>
      <c r="X75" s="86"/>
      <c r="Y75" s="85"/>
      <c r="Z75" s="86"/>
      <c r="AA75" s="85"/>
      <c r="AB75" s="86"/>
      <c r="AC75" s="85"/>
      <c r="AD75" s="86"/>
    </row>
    <row r="76" spans="3:32">
      <c r="C76" s="89" t="s">
        <v>65</v>
      </c>
      <c r="D76" s="89"/>
      <c r="E76" s="89"/>
      <c r="F76" s="89"/>
      <c r="G76" s="89"/>
      <c r="H76" s="20">
        <f>SUM(H73:H75)</f>
        <v>0</v>
      </c>
      <c r="I76" s="85">
        <f>SUM(I73:J75)</f>
        <v>0</v>
      </c>
      <c r="J76" s="86"/>
      <c r="K76" s="85">
        <f>SUM(K73:L75)</f>
        <v>0</v>
      </c>
      <c r="L76" s="86"/>
      <c r="M76" s="85">
        <f>SUM(M73:N75)</f>
        <v>0</v>
      </c>
      <c r="N76" s="86"/>
      <c r="O76" s="85">
        <f>SUM(O73:P75)</f>
        <v>0</v>
      </c>
      <c r="P76" s="86"/>
      <c r="Q76" s="85">
        <f>SUM(Q73:R75)</f>
        <v>0</v>
      </c>
      <c r="R76" s="86"/>
      <c r="S76" s="85">
        <f>SUM(S73:T75)</f>
        <v>0</v>
      </c>
      <c r="T76" s="86"/>
      <c r="U76" s="85">
        <f>SUM(U73:V75)</f>
        <v>0</v>
      </c>
      <c r="V76" s="86"/>
      <c r="W76" s="85">
        <f>SUM(W73:X75)</f>
        <v>0</v>
      </c>
      <c r="X76" s="86"/>
      <c r="Y76" s="85">
        <f>SUM(Y73:Z75)</f>
        <v>0</v>
      </c>
      <c r="Z76" s="86"/>
      <c r="AA76" s="85">
        <f>SUM(AA73:AB75)</f>
        <v>0</v>
      </c>
      <c r="AB76" s="86"/>
      <c r="AC76" s="85">
        <f>SUM(AC73:AD75)</f>
        <v>0</v>
      </c>
      <c r="AD76" s="86"/>
    </row>
    <row r="78" spans="3:32">
      <c r="C78" s="88" t="s">
        <v>66</v>
      </c>
      <c r="D78" s="88"/>
      <c r="E78" s="88"/>
      <c r="F78" s="88"/>
      <c r="G78" s="88"/>
      <c r="H78" s="84">
        <f>SUM(H74:AD74)</f>
        <v>0</v>
      </c>
      <c r="I78" s="84"/>
      <c r="J78" s="84"/>
    </row>
    <row r="79" spans="3:32">
      <c r="C79" s="88" t="s">
        <v>67</v>
      </c>
      <c r="D79" s="88"/>
      <c r="E79" s="88"/>
      <c r="F79" s="88"/>
      <c r="G79" s="88"/>
      <c r="H79" s="84">
        <f>(H76:AD76)</f>
        <v>0</v>
      </c>
      <c r="I79" s="84"/>
      <c r="J79" s="84"/>
    </row>
    <row r="80" spans="3:32">
      <c r="C80" s="88" t="s">
        <v>68</v>
      </c>
      <c r="D80" s="88"/>
      <c r="E80" s="88"/>
      <c r="F80" s="88"/>
      <c r="G80" s="88"/>
      <c r="H80" s="87" t="e">
        <f>H78/H79</f>
        <v>#DIV/0!</v>
      </c>
      <c r="I80" s="87"/>
      <c r="J80" s="87"/>
    </row>
    <row r="82" spans="3:10">
      <c r="C82" s="88" t="s">
        <v>69</v>
      </c>
      <c r="D82" s="88"/>
      <c r="E82" s="88"/>
      <c r="F82" s="88"/>
      <c r="G82" s="88"/>
      <c r="H82" s="84">
        <f>SUM(H75:AD75)</f>
        <v>0</v>
      </c>
      <c r="I82" s="84"/>
      <c r="J82" s="84"/>
    </row>
    <row r="83" spans="3:10">
      <c r="C83" s="88" t="s">
        <v>70</v>
      </c>
      <c r="D83" s="88"/>
      <c r="E83" s="88"/>
      <c r="F83" s="88"/>
      <c r="G83" s="88"/>
      <c r="H83" s="84">
        <f>SUM(H76:AD76)</f>
        <v>0</v>
      </c>
      <c r="I83" s="84"/>
      <c r="J83" s="84"/>
    </row>
    <row r="84" spans="3:10" ht="30.75" customHeight="1">
      <c r="C84" s="88" t="s">
        <v>71</v>
      </c>
      <c r="D84" s="88"/>
      <c r="E84" s="88"/>
      <c r="F84" s="88"/>
      <c r="G84" s="88"/>
      <c r="H84" s="84" t="e">
        <f>H82/H83</f>
        <v>#DIV/0!</v>
      </c>
      <c r="I84" s="84"/>
      <c r="J84" s="84"/>
    </row>
  </sheetData>
  <mergeCells count="171">
    <mergeCell ref="U47:W47"/>
    <mergeCell ref="I47:K47"/>
    <mergeCell ref="L43:N43"/>
    <mergeCell ref="L44:N44"/>
    <mergeCell ref="L46:N46"/>
    <mergeCell ref="L47:N47"/>
    <mergeCell ref="I46:K46"/>
    <mergeCell ref="R49:AF70"/>
    <mergeCell ref="AD44:AF44"/>
    <mergeCell ref="U46:W46"/>
    <mergeCell ref="X46:Z46"/>
    <mergeCell ref="AA46:AC46"/>
    <mergeCell ref="O46:Q46"/>
    <mergeCell ref="O47:Q47"/>
    <mergeCell ref="R46:T46"/>
    <mergeCell ref="R47:T47"/>
    <mergeCell ref="AD47:AF47"/>
    <mergeCell ref="R43:T43"/>
    <mergeCell ref="O43:Q43"/>
    <mergeCell ref="U43:W43"/>
    <mergeCell ref="X43:Z43"/>
    <mergeCell ref="X47:Z47"/>
    <mergeCell ref="AA47:AC47"/>
    <mergeCell ref="AD46:AF46"/>
    <mergeCell ref="C2:F2"/>
    <mergeCell ref="C4:AG4"/>
    <mergeCell ref="C5:AG5"/>
    <mergeCell ref="C6:AG7"/>
    <mergeCell ref="I14:J14"/>
    <mergeCell ref="K14:L14"/>
    <mergeCell ref="W14:X14"/>
    <mergeCell ref="Y14:Z14"/>
    <mergeCell ref="AA14:AB14"/>
    <mergeCell ref="C8:AG8"/>
    <mergeCell ref="G2:AF2"/>
    <mergeCell ref="O14:P14"/>
    <mergeCell ref="AG12:AG15"/>
    <mergeCell ref="S14:T14"/>
    <mergeCell ref="Q14:R14"/>
    <mergeCell ref="M14:N14"/>
    <mergeCell ref="AC14:AD14"/>
    <mergeCell ref="AE14:AF14"/>
    <mergeCell ref="I12:AF13"/>
    <mergeCell ref="H12:H13"/>
    <mergeCell ref="C72:G72"/>
    <mergeCell ref="C71:G71"/>
    <mergeCell ref="C47:E47"/>
    <mergeCell ref="C44:E44"/>
    <mergeCell ref="C46:E46"/>
    <mergeCell ref="C43:E43"/>
    <mergeCell ref="C9:AG9"/>
    <mergeCell ref="C10:AG10"/>
    <mergeCell ref="C11:AG11"/>
    <mergeCell ref="C14:H15"/>
    <mergeCell ref="C19:G19"/>
    <mergeCell ref="C20:G20"/>
    <mergeCell ref="C12:G13"/>
    <mergeCell ref="C17:G17"/>
    <mergeCell ref="U14:V14"/>
    <mergeCell ref="X44:Z44"/>
    <mergeCell ref="AA44:AC44"/>
    <mergeCell ref="C36:AG36"/>
    <mergeCell ref="C37:AG37"/>
    <mergeCell ref="C38:AG38"/>
    <mergeCell ref="C39:AG39"/>
    <mergeCell ref="O44:Q44"/>
    <mergeCell ref="C40:AG40"/>
    <mergeCell ref="AA43:AC43"/>
    <mergeCell ref="C33:G33"/>
    <mergeCell ref="C16:AG16"/>
    <mergeCell ref="C23:AG23"/>
    <mergeCell ref="C28:G28"/>
    <mergeCell ref="C29:G29"/>
    <mergeCell ref="C30:G30"/>
    <mergeCell ref="C32:AG32"/>
    <mergeCell ref="C18:G18"/>
    <mergeCell ref="C22:G22"/>
    <mergeCell ref="C21:G21"/>
    <mergeCell ref="C24:G24"/>
    <mergeCell ref="C25:G25"/>
    <mergeCell ref="C26:G26"/>
    <mergeCell ref="C27:G27"/>
    <mergeCell ref="C31:G31"/>
    <mergeCell ref="C34:AG34"/>
    <mergeCell ref="C45:E45"/>
    <mergeCell ref="I45:K45"/>
    <mergeCell ref="L45:N45"/>
    <mergeCell ref="O45:Q45"/>
    <mergeCell ref="R45:T45"/>
    <mergeCell ref="U45:W45"/>
    <mergeCell ref="X45:Z45"/>
    <mergeCell ref="AA45:AC45"/>
    <mergeCell ref="AD45:AF45"/>
    <mergeCell ref="U44:W44"/>
    <mergeCell ref="R44:T44"/>
    <mergeCell ref="C41:AG41"/>
    <mergeCell ref="C35:G35"/>
    <mergeCell ref="I43:K43"/>
    <mergeCell ref="I44:K44"/>
    <mergeCell ref="AD43:AF43"/>
    <mergeCell ref="I73:J73"/>
    <mergeCell ref="I74:J74"/>
    <mergeCell ref="I75:J75"/>
    <mergeCell ref="K73:L73"/>
    <mergeCell ref="M73:N73"/>
    <mergeCell ref="O73:P73"/>
    <mergeCell ref="Q73:R73"/>
    <mergeCell ref="M72:N72"/>
    <mergeCell ref="O72:P72"/>
    <mergeCell ref="Q72:R72"/>
    <mergeCell ref="I72:J72"/>
    <mergeCell ref="K72:L72"/>
    <mergeCell ref="K74:L74"/>
    <mergeCell ref="S73:T73"/>
    <mergeCell ref="U73:V73"/>
    <mergeCell ref="W73:X73"/>
    <mergeCell ref="Y73:Z73"/>
    <mergeCell ref="AA73:AB73"/>
    <mergeCell ref="AC73:AD73"/>
    <mergeCell ref="Y72:Z72"/>
    <mergeCell ref="AA72:AB72"/>
    <mergeCell ref="AC72:AD72"/>
    <mergeCell ref="S72:T72"/>
    <mergeCell ref="U72:V72"/>
    <mergeCell ref="W72:X72"/>
    <mergeCell ref="W76:X76"/>
    <mergeCell ref="H82:J82"/>
    <mergeCell ref="H83:J83"/>
    <mergeCell ref="Y74:Z74"/>
    <mergeCell ref="AA74:AB74"/>
    <mergeCell ref="AC74:AD74"/>
    <mergeCell ref="K75:L75"/>
    <mergeCell ref="M75:N75"/>
    <mergeCell ref="O75:P75"/>
    <mergeCell ref="Q75:R75"/>
    <mergeCell ref="S75:T75"/>
    <mergeCell ref="U75:V75"/>
    <mergeCell ref="W75:X75"/>
    <mergeCell ref="M74:N74"/>
    <mergeCell ref="O74:P74"/>
    <mergeCell ref="Q74:R74"/>
    <mergeCell ref="S74:T74"/>
    <mergeCell ref="U74:V74"/>
    <mergeCell ref="W74:X74"/>
    <mergeCell ref="Y75:Z75"/>
    <mergeCell ref="AA75:AB75"/>
    <mergeCell ref="AC75:AD75"/>
    <mergeCell ref="H84:J84"/>
    <mergeCell ref="Y76:Z76"/>
    <mergeCell ref="AA76:AB76"/>
    <mergeCell ref="AC76:AD76"/>
    <mergeCell ref="H78:J78"/>
    <mergeCell ref="H79:J79"/>
    <mergeCell ref="H80:J80"/>
    <mergeCell ref="I76:J76"/>
    <mergeCell ref="C73:G73"/>
    <mergeCell ref="C74:G74"/>
    <mergeCell ref="C75:G75"/>
    <mergeCell ref="C82:G82"/>
    <mergeCell ref="C83:G83"/>
    <mergeCell ref="C84:G84"/>
    <mergeCell ref="C78:G78"/>
    <mergeCell ref="C79:G79"/>
    <mergeCell ref="C80:G80"/>
    <mergeCell ref="C76:G76"/>
    <mergeCell ref="K76:L76"/>
    <mergeCell ref="M76:N76"/>
    <mergeCell ref="O76:P76"/>
    <mergeCell ref="Q76:R76"/>
    <mergeCell ref="S76:T76"/>
    <mergeCell ref="U76:V76"/>
  </mergeCells>
  <printOptions horizontalCentered="1"/>
  <pageMargins left="0.51181102362204722" right="0.51181102362204722" top="0.78740157480314965" bottom="0.35433070866141736" header="0" footer="0.39370078740157483"/>
  <pageSetup scale="31" orientation="landscape" r:id="rId1"/>
  <rowBreaks count="1" manualBreakCount="1">
    <brk id="41" min="1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60"/>
  <sheetViews>
    <sheetView tabSelected="1" zoomScale="70" zoomScaleNormal="70" zoomScaleSheetLayoutView="100" workbookViewId="0">
      <selection activeCell="AH2" sqref="AH2"/>
    </sheetView>
  </sheetViews>
  <sheetFormatPr defaultColWidth="11.5703125" defaultRowHeight="14.45"/>
  <cols>
    <col min="1" max="1" width="6.7109375" customWidth="1"/>
    <col min="2" max="3" width="5.5703125" customWidth="1"/>
    <col min="4" max="4" width="12.5703125" customWidth="1"/>
    <col min="5" max="5" width="13.140625" customWidth="1"/>
    <col min="6" max="6" width="16" customWidth="1"/>
    <col min="7" max="23" width="4.28515625" customWidth="1"/>
    <col min="24" max="24" width="4.5703125" customWidth="1"/>
    <col min="25" max="30" width="4.28515625" customWidth="1"/>
    <col min="31" max="31" width="14.85546875" bestFit="1" customWidth="1"/>
    <col min="32" max="32" width="4.7109375" customWidth="1"/>
    <col min="33" max="33" width="4.42578125" customWidth="1"/>
    <col min="34" max="36" width="17.28515625" customWidth="1"/>
    <col min="37" max="48" width="14.85546875" customWidth="1"/>
  </cols>
  <sheetData>
    <row r="1" spans="1:48" ht="4.1500000000000004" customHeight="1" thickBot="1"/>
    <row r="2" spans="1:48" ht="73.5" customHeight="1" thickBot="1">
      <c r="A2" s="271"/>
      <c r="B2" s="272"/>
      <c r="C2" s="272"/>
      <c r="D2" s="273"/>
      <c r="E2" s="274" t="s">
        <v>0</v>
      </c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6"/>
      <c r="AE2" s="28" t="s">
        <v>72</v>
      </c>
    </row>
    <row r="3" spans="1:48" ht="12" customHeight="1" thickBot="1">
      <c r="A3" s="6"/>
      <c r="B3" s="6"/>
      <c r="C3" s="6"/>
      <c r="D3" s="6"/>
      <c r="E3" s="1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H3" s="234" t="s">
        <v>73</v>
      </c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6"/>
    </row>
    <row r="4" spans="1:48" ht="19.5" customHeight="1" thickBot="1">
      <c r="A4" s="277" t="s">
        <v>2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9"/>
      <c r="AH4" s="232" t="s">
        <v>74</v>
      </c>
      <c r="AI4" s="233"/>
      <c r="AJ4" s="233"/>
      <c r="AK4" s="40" t="s">
        <v>75</v>
      </c>
      <c r="AL4" s="40" t="s">
        <v>76</v>
      </c>
      <c r="AM4" s="40" t="s">
        <v>77</v>
      </c>
      <c r="AN4" s="40" t="s">
        <v>78</v>
      </c>
      <c r="AO4" s="40" t="s">
        <v>79</v>
      </c>
      <c r="AP4" s="40" t="s">
        <v>80</v>
      </c>
      <c r="AQ4" s="40" t="s">
        <v>81</v>
      </c>
      <c r="AR4" s="40" t="s">
        <v>82</v>
      </c>
      <c r="AS4" s="40" t="s">
        <v>83</v>
      </c>
      <c r="AT4" s="40" t="s">
        <v>84</v>
      </c>
      <c r="AU4" s="40" t="s">
        <v>85</v>
      </c>
      <c r="AV4" s="41" t="s">
        <v>86</v>
      </c>
    </row>
    <row r="5" spans="1:48" ht="15" customHeight="1">
      <c r="A5" s="280" t="s">
        <v>3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H5" s="228" t="s">
        <v>87</v>
      </c>
      <c r="AI5" s="229"/>
      <c r="AJ5" s="229"/>
      <c r="AK5" s="51">
        <f>G44</f>
        <v>6</v>
      </c>
      <c r="AL5" s="51">
        <f>I44</f>
        <v>6</v>
      </c>
      <c r="AM5" s="51">
        <f>K44</f>
        <v>7</v>
      </c>
      <c r="AN5" s="51">
        <f>M44</f>
        <v>6</v>
      </c>
      <c r="AO5" s="51">
        <f>O44</f>
        <v>9</v>
      </c>
      <c r="AP5" s="51">
        <f>Q44</f>
        <v>10</v>
      </c>
      <c r="AQ5" s="51">
        <f>S44</f>
        <v>8</v>
      </c>
      <c r="AR5" s="51">
        <f>U44</f>
        <v>8</v>
      </c>
      <c r="AS5" s="51">
        <f>W44</f>
        <v>9</v>
      </c>
      <c r="AT5" s="51">
        <f>Y44</f>
        <v>7</v>
      </c>
      <c r="AU5" s="51">
        <f>AA44</f>
        <v>7</v>
      </c>
      <c r="AV5" s="51">
        <f>AC44</f>
        <v>8</v>
      </c>
    </row>
    <row r="6" spans="1:48" ht="11.45" customHeight="1">
      <c r="A6" s="283" t="s">
        <v>88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5"/>
      <c r="AH6" s="228" t="s">
        <v>89</v>
      </c>
      <c r="AI6" s="229"/>
      <c r="AJ6" s="229"/>
      <c r="AK6" s="51">
        <f>H44</f>
        <v>0</v>
      </c>
      <c r="AL6" s="51">
        <f>J44</f>
        <v>0</v>
      </c>
      <c r="AM6" s="51">
        <f>L44</f>
        <v>0</v>
      </c>
      <c r="AN6" s="51">
        <f>N44</f>
        <v>0</v>
      </c>
      <c r="AO6" s="51">
        <f>P44</f>
        <v>0</v>
      </c>
      <c r="AP6" s="51">
        <f>R44</f>
        <v>0</v>
      </c>
      <c r="AQ6" s="51">
        <f>T44</f>
        <v>0</v>
      </c>
      <c r="AR6" s="51">
        <f>V44</f>
        <v>0</v>
      </c>
      <c r="AS6" s="51">
        <f>X44</f>
        <v>0</v>
      </c>
      <c r="AT6" s="51">
        <f>Z44</f>
        <v>0</v>
      </c>
      <c r="AU6" s="51">
        <f>AB44</f>
        <v>0</v>
      </c>
      <c r="AV6" s="51">
        <f>AD44</f>
        <v>0</v>
      </c>
    </row>
    <row r="7" spans="1:48" ht="11.25" customHeight="1" thickBot="1">
      <c r="A7" s="286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8"/>
      <c r="AH7" s="228" t="s">
        <v>58</v>
      </c>
      <c r="AI7" s="229"/>
      <c r="AJ7" s="229"/>
      <c r="AK7" s="36">
        <f>IFERROR(+AK6/AK5,0)</f>
        <v>0</v>
      </c>
      <c r="AL7" s="36">
        <f t="shared" ref="AL7:AV7" si="0">IFERROR(+AL6/AL5,0)</f>
        <v>0</v>
      </c>
      <c r="AM7" s="36">
        <f t="shared" si="0"/>
        <v>0</v>
      </c>
      <c r="AN7" s="36">
        <f t="shared" si="0"/>
        <v>0</v>
      </c>
      <c r="AO7" s="36">
        <f t="shared" si="0"/>
        <v>0</v>
      </c>
      <c r="AP7" s="36">
        <f t="shared" si="0"/>
        <v>0</v>
      </c>
      <c r="AQ7" s="36">
        <f t="shared" si="0"/>
        <v>0</v>
      </c>
      <c r="AR7" s="36">
        <f t="shared" si="0"/>
        <v>0</v>
      </c>
      <c r="AS7" s="36">
        <f t="shared" si="0"/>
        <v>0</v>
      </c>
      <c r="AT7" s="36">
        <f t="shared" si="0"/>
        <v>0</v>
      </c>
      <c r="AU7" s="36">
        <f t="shared" si="0"/>
        <v>0</v>
      </c>
      <c r="AV7" s="37">
        <f t="shared" si="0"/>
        <v>0</v>
      </c>
    </row>
    <row r="8" spans="1:48" ht="15" thickBot="1">
      <c r="A8" s="243" t="s">
        <v>5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5"/>
      <c r="AH8" s="230" t="s">
        <v>90</v>
      </c>
      <c r="AI8" s="231"/>
      <c r="AJ8" s="231"/>
      <c r="AK8" s="38">
        <v>0.9</v>
      </c>
      <c r="AL8" s="38">
        <v>0.9</v>
      </c>
      <c r="AM8" s="38">
        <v>0.9</v>
      </c>
      <c r="AN8" s="38">
        <v>0.9</v>
      </c>
      <c r="AO8" s="38">
        <v>0.9</v>
      </c>
      <c r="AP8" s="38">
        <v>0.9</v>
      </c>
      <c r="AQ8" s="38">
        <v>0.9</v>
      </c>
      <c r="AR8" s="38">
        <v>0.9</v>
      </c>
      <c r="AS8" s="38">
        <v>0.9</v>
      </c>
      <c r="AT8" s="38">
        <v>0.9</v>
      </c>
      <c r="AU8" s="38">
        <v>0.9</v>
      </c>
      <c r="AV8" s="39">
        <v>0.9</v>
      </c>
    </row>
    <row r="9" spans="1:48">
      <c r="A9" s="305" t="s">
        <v>91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7"/>
    </row>
    <row r="10" spans="1:48">
      <c r="A10" s="308" t="s">
        <v>92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10"/>
    </row>
    <row r="11" spans="1:48" ht="15" customHeight="1" thickBot="1">
      <c r="A11" s="240" t="s">
        <v>93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2"/>
      <c r="AQ11" s="181" t="s">
        <v>94</v>
      </c>
      <c r="AR11" s="182"/>
      <c r="AS11" s="182"/>
      <c r="AT11" s="182"/>
      <c r="AU11" s="182"/>
      <c r="AV11" s="183"/>
    </row>
    <row r="12" spans="1:48" ht="15" customHeight="1" thickBot="1">
      <c r="A12" s="243" t="s">
        <v>7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5"/>
      <c r="AQ12" s="184"/>
      <c r="AR12" s="185"/>
      <c r="AS12" s="185"/>
      <c r="AT12" s="185"/>
      <c r="AU12" s="185"/>
      <c r="AV12" s="186"/>
    </row>
    <row r="13" spans="1:48" ht="24.6" customHeight="1">
      <c r="A13" s="305" t="s">
        <v>95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7"/>
      <c r="AQ13" s="173" t="s">
        <v>96</v>
      </c>
      <c r="AR13" s="175"/>
      <c r="AS13" s="176"/>
      <c r="AT13" s="176"/>
      <c r="AU13" s="176"/>
      <c r="AV13" s="177"/>
    </row>
    <row r="14" spans="1:48" ht="24.6" customHeight="1">
      <c r="A14" s="309" t="s">
        <v>97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10"/>
      <c r="AQ14" s="174"/>
      <c r="AR14" s="178"/>
      <c r="AS14" s="179"/>
      <c r="AT14" s="179"/>
      <c r="AU14" s="179"/>
      <c r="AV14" s="180"/>
    </row>
    <row r="15" spans="1:48" ht="24.6" customHeight="1">
      <c r="A15" s="237" t="s">
        <v>98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9"/>
      <c r="AQ15" s="173" t="s">
        <v>99</v>
      </c>
      <c r="AR15" s="167"/>
      <c r="AS15" s="168"/>
      <c r="AT15" s="168"/>
      <c r="AU15" s="168"/>
      <c r="AV15" s="169"/>
    </row>
    <row r="16" spans="1:48" ht="24.6" customHeight="1">
      <c r="A16" s="237" t="s">
        <v>100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9"/>
      <c r="AQ16" s="174"/>
      <c r="AR16" s="170"/>
      <c r="AS16" s="171"/>
      <c r="AT16" s="171"/>
      <c r="AU16" s="171"/>
      <c r="AV16" s="172"/>
    </row>
    <row r="17" spans="1:48" ht="24.6" customHeight="1">
      <c r="A17" s="237" t="s">
        <v>101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9"/>
      <c r="AQ17" s="225" t="s">
        <v>102</v>
      </c>
      <c r="AR17" s="84"/>
      <c r="AS17" s="84"/>
      <c r="AT17" s="84"/>
      <c r="AU17" s="84"/>
      <c r="AV17" s="84"/>
    </row>
    <row r="18" spans="1:48" ht="15.75" customHeight="1">
      <c r="A18" s="291" t="s">
        <v>9</v>
      </c>
      <c r="B18" s="292"/>
      <c r="C18" s="292"/>
      <c r="D18" s="292"/>
      <c r="E18" s="293"/>
      <c r="F18" s="297" t="s">
        <v>10</v>
      </c>
      <c r="G18" s="318" t="s">
        <v>103</v>
      </c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20"/>
      <c r="AE18" s="311" t="s">
        <v>12</v>
      </c>
      <c r="AQ18" s="225"/>
      <c r="AR18" s="84"/>
      <c r="AS18" s="84"/>
      <c r="AT18" s="84"/>
      <c r="AU18" s="84"/>
      <c r="AV18" s="84"/>
    </row>
    <row r="19" spans="1:48" ht="22.5" customHeight="1">
      <c r="A19" s="294"/>
      <c r="B19" s="295"/>
      <c r="C19" s="295"/>
      <c r="D19" s="295"/>
      <c r="E19" s="296"/>
      <c r="F19" s="298"/>
      <c r="G19" s="321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3"/>
      <c r="AE19" s="312"/>
      <c r="AQ19" s="225" t="s">
        <v>104</v>
      </c>
      <c r="AR19" s="332"/>
      <c r="AS19" s="332"/>
      <c r="AT19" s="332"/>
      <c r="AU19" s="332"/>
      <c r="AV19" s="332"/>
    </row>
    <row r="20" spans="1:48" ht="34.9" customHeight="1">
      <c r="A20" s="299" t="s">
        <v>13</v>
      </c>
      <c r="B20" s="300"/>
      <c r="C20" s="300"/>
      <c r="D20" s="300"/>
      <c r="E20" s="300"/>
      <c r="F20" s="301"/>
      <c r="G20" s="289" t="s">
        <v>19</v>
      </c>
      <c r="H20" s="290"/>
      <c r="I20" s="289" t="s">
        <v>20</v>
      </c>
      <c r="J20" s="290"/>
      <c r="K20" s="289" t="s">
        <v>21</v>
      </c>
      <c r="L20" s="290"/>
      <c r="M20" s="289" t="s">
        <v>22</v>
      </c>
      <c r="N20" s="290"/>
      <c r="O20" s="289" t="s">
        <v>23</v>
      </c>
      <c r="P20" s="290"/>
      <c r="Q20" s="289" t="s">
        <v>24</v>
      </c>
      <c r="R20" s="290"/>
      <c r="S20" s="289" t="s">
        <v>25</v>
      </c>
      <c r="T20" s="290"/>
      <c r="U20" s="289" t="s">
        <v>105</v>
      </c>
      <c r="V20" s="290"/>
      <c r="W20" s="289" t="s">
        <v>15</v>
      </c>
      <c r="X20" s="290"/>
      <c r="Y20" s="289" t="s">
        <v>16</v>
      </c>
      <c r="Z20" s="290"/>
      <c r="AA20" s="289" t="s">
        <v>17</v>
      </c>
      <c r="AB20" s="290"/>
      <c r="AC20" s="289" t="s">
        <v>18</v>
      </c>
      <c r="AD20" s="290"/>
      <c r="AE20" s="312"/>
      <c r="AQ20" s="225"/>
      <c r="AR20" s="332"/>
      <c r="AS20" s="332"/>
      <c r="AT20" s="332"/>
      <c r="AU20" s="332"/>
      <c r="AV20" s="332"/>
    </row>
    <row r="21" spans="1:48" ht="34.9" customHeight="1">
      <c r="A21" s="302"/>
      <c r="B21" s="303"/>
      <c r="C21" s="303"/>
      <c r="D21" s="303"/>
      <c r="E21" s="303"/>
      <c r="F21" s="304"/>
      <c r="G21" s="24" t="s">
        <v>26</v>
      </c>
      <c r="H21" s="24" t="s">
        <v>27</v>
      </c>
      <c r="I21" s="24" t="s">
        <v>26</v>
      </c>
      <c r="J21" s="24" t="s">
        <v>27</v>
      </c>
      <c r="K21" s="24" t="s">
        <v>26</v>
      </c>
      <c r="L21" s="24" t="s">
        <v>27</v>
      </c>
      <c r="M21" s="24" t="s">
        <v>26</v>
      </c>
      <c r="N21" s="24" t="s">
        <v>27</v>
      </c>
      <c r="O21" s="24" t="s">
        <v>26</v>
      </c>
      <c r="P21" s="24" t="s">
        <v>27</v>
      </c>
      <c r="Q21" s="24" t="s">
        <v>26</v>
      </c>
      <c r="R21" s="24" t="s">
        <v>27</v>
      </c>
      <c r="S21" s="24" t="s">
        <v>26</v>
      </c>
      <c r="T21" s="24" t="s">
        <v>27</v>
      </c>
      <c r="U21" s="24" t="s">
        <v>26</v>
      </c>
      <c r="V21" s="24" t="s">
        <v>27</v>
      </c>
      <c r="W21" s="24" t="s">
        <v>26</v>
      </c>
      <c r="X21" s="24" t="s">
        <v>27</v>
      </c>
      <c r="Y21" s="24" t="s">
        <v>26</v>
      </c>
      <c r="Z21" s="24" t="s">
        <v>27</v>
      </c>
      <c r="AA21" s="24" t="s">
        <v>26</v>
      </c>
      <c r="AB21" s="24" t="s">
        <v>27</v>
      </c>
      <c r="AC21" s="24" t="s">
        <v>26</v>
      </c>
      <c r="AD21" s="24" t="s">
        <v>27</v>
      </c>
      <c r="AE21" s="313"/>
      <c r="AQ21" s="221" t="s">
        <v>106</v>
      </c>
      <c r="AR21" s="221"/>
      <c r="AS21" s="221"/>
      <c r="AT21" s="221"/>
      <c r="AU21" s="221"/>
      <c r="AV21" s="221"/>
    </row>
    <row r="22" spans="1:48" ht="18" customHeight="1">
      <c r="A22" s="258" t="s">
        <v>28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60"/>
      <c r="AQ22" s="225" t="s">
        <v>96</v>
      </c>
      <c r="AR22" s="325"/>
      <c r="AS22" s="325"/>
      <c r="AT22" s="325"/>
      <c r="AU22" s="325"/>
      <c r="AV22" s="325"/>
    </row>
    <row r="23" spans="1:48" ht="39" customHeight="1">
      <c r="A23" s="261" t="s">
        <v>107</v>
      </c>
      <c r="B23" s="238"/>
      <c r="C23" s="238"/>
      <c r="D23" s="238"/>
      <c r="E23" s="246"/>
      <c r="F23" s="25" t="s">
        <v>108</v>
      </c>
      <c r="G23" s="29"/>
      <c r="H23" s="29"/>
      <c r="I23" s="29"/>
      <c r="J23" s="29"/>
      <c r="K23" s="29"/>
      <c r="L23" s="29"/>
      <c r="M23" s="29"/>
      <c r="N23" s="29"/>
      <c r="O23" s="29" t="s">
        <v>26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30" t="s">
        <v>109</v>
      </c>
      <c r="AQ23" s="225"/>
      <c r="AR23" s="325"/>
      <c r="AS23" s="325"/>
      <c r="AT23" s="325"/>
      <c r="AU23" s="325"/>
      <c r="AV23" s="325"/>
    </row>
    <row r="24" spans="1:48" ht="13.9" customHeight="1">
      <c r="A24" s="258" t="s">
        <v>110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60"/>
      <c r="AQ24" s="225" t="s">
        <v>99</v>
      </c>
      <c r="AR24" s="325"/>
      <c r="AS24" s="325"/>
      <c r="AT24" s="325"/>
      <c r="AU24" s="325"/>
      <c r="AV24" s="325"/>
    </row>
    <row r="25" spans="1:48" ht="45.75" customHeight="1">
      <c r="A25" s="261" t="s">
        <v>111</v>
      </c>
      <c r="B25" s="238"/>
      <c r="C25" s="238"/>
      <c r="D25" s="238"/>
      <c r="E25" s="246"/>
      <c r="F25" s="26" t="s">
        <v>112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 t="s">
        <v>26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 t="s">
        <v>109</v>
      </c>
      <c r="AQ25" s="225"/>
      <c r="AR25" s="325"/>
      <c r="AS25" s="325"/>
      <c r="AT25" s="325"/>
      <c r="AU25" s="325"/>
      <c r="AV25" s="325"/>
    </row>
    <row r="26" spans="1:48" ht="49.15" customHeight="1">
      <c r="A26" s="261" t="s">
        <v>113</v>
      </c>
      <c r="B26" s="238"/>
      <c r="C26" s="238"/>
      <c r="D26" s="238"/>
      <c r="E26" s="246"/>
      <c r="F26" s="26" t="s">
        <v>108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 t="s">
        <v>26</v>
      </c>
      <c r="V26" s="29"/>
      <c r="W26" s="29"/>
      <c r="X26" s="29"/>
      <c r="Y26" s="29"/>
      <c r="Z26" s="29"/>
      <c r="AA26" s="29"/>
      <c r="AB26" s="29"/>
      <c r="AC26" s="29"/>
      <c r="AD26" s="29"/>
      <c r="AE26" s="30" t="s">
        <v>109</v>
      </c>
      <c r="AQ26" s="81" t="s">
        <v>102</v>
      </c>
      <c r="AR26" s="325"/>
      <c r="AS26" s="325"/>
      <c r="AT26" s="325"/>
      <c r="AU26" s="325"/>
      <c r="AV26" s="325"/>
    </row>
    <row r="27" spans="1:48" ht="56.25" customHeight="1">
      <c r="A27" s="261" t="s">
        <v>114</v>
      </c>
      <c r="B27" s="238"/>
      <c r="C27" s="238"/>
      <c r="D27" s="238"/>
      <c r="E27" s="246"/>
      <c r="F27" s="25" t="s">
        <v>108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 t="s">
        <v>26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30" t="s">
        <v>109</v>
      </c>
      <c r="AQ27" s="81" t="s">
        <v>104</v>
      </c>
      <c r="AR27" s="325"/>
      <c r="AS27" s="325"/>
      <c r="AT27" s="325"/>
      <c r="AU27" s="325"/>
      <c r="AV27" s="325"/>
    </row>
    <row r="28" spans="1:48" ht="34.15" customHeight="1">
      <c r="A28" s="314" t="s">
        <v>115</v>
      </c>
      <c r="B28" s="314"/>
      <c r="C28" s="314"/>
      <c r="D28" s="314"/>
      <c r="E28" s="315"/>
      <c r="F28" s="25" t="s">
        <v>112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 t="s">
        <v>26</v>
      </c>
      <c r="R28" s="29"/>
      <c r="S28" s="29"/>
      <c r="T28" s="29"/>
      <c r="U28" s="29"/>
      <c r="V28" s="29"/>
      <c r="W28" s="29" t="s">
        <v>26</v>
      </c>
      <c r="X28" s="29"/>
      <c r="Y28" s="29"/>
      <c r="Z28" s="29"/>
      <c r="AA28" s="29"/>
      <c r="AB28" s="29"/>
      <c r="AC28" s="29"/>
      <c r="AD28" s="29"/>
      <c r="AE28" s="30" t="s">
        <v>109</v>
      </c>
      <c r="AQ28" s="67"/>
    </row>
    <row r="29" spans="1:48" ht="37.5" customHeight="1">
      <c r="A29" s="316" t="s">
        <v>116</v>
      </c>
      <c r="B29" s="316"/>
      <c r="C29" s="316"/>
      <c r="D29" s="316"/>
      <c r="E29" s="317"/>
      <c r="F29" s="25" t="s">
        <v>108</v>
      </c>
      <c r="G29" s="29"/>
      <c r="H29" s="29"/>
      <c r="I29" s="29"/>
      <c r="J29" s="29"/>
      <c r="K29" s="29"/>
      <c r="L29" s="29"/>
      <c r="M29" s="29"/>
      <c r="N29" s="29"/>
      <c r="O29" s="29" t="s">
        <v>26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30" t="s">
        <v>109</v>
      </c>
    </row>
    <row r="30" spans="1:48" ht="34.15" customHeight="1" thickBot="1">
      <c r="A30" s="238" t="s">
        <v>117</v>
      </c>
      <c r="B30" s="238"/>
      <c r="C30" s="238"/>
      <c r="D30" s="238"/>
      <c r="E30" s="246"/>
      <c r="F30" s="25" t="s">
        <v>118</v>
      </c>
      <c r="G30" s="29" t="s">
        <v>26</v>
      </c>
      <c r="H30" s="29"/>
      <c r="I30" s="29" t="s">
        <v>26</v>
      </c>
      <c r="J30" s="29"/>
      <c r="K30" s="29" t="s">
        <v>26</v>
      </c>
      <c r="L30" s="29"/>
      <c r="M30" s="29" t="s">
        <v>26</v>
      </c>
      <c r="N30" s="29"/>
      <c r="O30" s="29" t="s">
        <v>26</v>
      </c>
      <c r="P30" s="29"/>
      <c r="Q30" s="29" t="s">
        <v>26</v>
      </c>
      <c r="R30" s="29"/>
      <c r="S30" s="29" t="s">
        <v>26</v>
      </c>
      <c r="T30" s="29"/>
      <c r="U30" s="29" t="s">
        <v>26</v>
      </c>
      <c r="V30" s="29"/>
      <c r="W30" s="29" t="s">
        <v>26</v>
      </c>
      <c r="X30" s="29"/>
      <c r="Y30" s="29" t="s">
        <v>26</v>
      </c>
      <c r="Z30" s="29"/>
      <c r="AA30" s="29" t="s">
        <v>26</v>
      </c>
      <c r="AB30" s="29"/>
      <c r="AC30" s="29" t="s">
        <v>26</v>
      </c>
      <c r="AD30" s="29"/>
      <c r="AE30" s="30" t="s">
        <v>109</v>
      </c>
    </row>
    <row r="31" spans="1:48" ht="34.15" customHeight="1" thickBot="1">
      <c r="A31" s="238" t="s">
        <v>119</v>
      </c>
      <c r="B31" s="238"/>
      <c r="C31" s="238"/>
      <c r="D31" s="238"/>
      <c r="E31" s="246"/>
      <c r="F31" s="25" t="s">
        <v>118</v>
      </c>
      <c r="G31" s="29" t="s">
        <v>26</v>
      </c>
      <c r="H31" s="29"/>
      <c r="I31" s="29" t="s">
        <v>26</v>
      </c>
      <c r="J31" s="29"/>
      <c r="K31" s="29" t="s">
        <v>26</v>
      </c>
      <c r="L31" s="29"/>
      <c r="M31" s="29" t="s">
        <v>26</v>
      </c>
      <c r="N31" s="29"/>
      <c r="O31" s="29" t="s">
        <v>26</v>
      </c>
      <c r="P31" s="29"/>
      <c r="Q31" s="29" t="s">
        <v>26</v>
      </c>
      <c r="R31" s="29"/>
      <c r="S31" s="29" t="s">
        <v>26</v>
      </c>
      <c r="T31" s="29"/>
      <c r="U31" s="29" t="s">
        <v>26</v>
      </c>
      <c r="V31" s="29"/>
      <c r="W31" s="29" t="s">
        <v>26</v>
      </c>
      <c r="X31" s="29"/>
      <c r="Y31" s="29" t="s">
        <v>26</v>
      </c>
      <c r="Z31" s="29"/>
      <c r="AA31" s="29" t="s">
        <v>26</v>
      </c>
      <c r="AB31" s="29"/>
      <c r="AC31" s="29" t="s">
        <v>26</v>
      </c>
      <c r="AD31" s="29"/>
      <c r="AE31" s="30" t="s">
        <v>109</v>
      </c>
      <c r="AH31" s="326" t="s">
        <v>120</v>
      </c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8"/>
    </row>
    <row r="32" spans="1:48" ht="34.15" customHeight="1">
      <c r="A32" s="238" t="s">
        <v>121</v>
      </c>
      <c r="B32" s="238"/>
      <c r="C32" s="238"/>
      <c r="D32" s="238"/>
      <c r="E32" s="246"/>
      <c r="F32" s="25" t="s">
        <v>118</v>
      </c>
      <c r="G32" s="29" t="s">
        <v>26</v>
      </c>
      <c r="H32" s="29"/>
      <c r="I32" s="29" t="s">
        <v>26</v>
      </c>
      <c r="J32" s="29"/>
      <c r="K32" s="29" t="s">
        <v>26</v>
      </c>
      <c r="L32" s="29"/>
      <c r="M32" s="29" t="s">
        <v>26</v>
      </c>
      <c r="N32" s="29"/>
      <c r="O32" s="29" t="s">
        <v>26</v>
      </c>
      <c r="P32" s="29"/>
      <c r="Q32" s="29" t="s">
        <v>26</v>
      </c>
      <c r="R32" s="29"/>
      <c r="S32" s="29" t="s">
        <v>26</v>
      </c>
      <c r="T32" s="29"/>
      <c r="U32" s="29" t="s">
        <v>26</v>
      </c>
      <c r="V32" s="29"/>
      <c r="W32" s="29" t="s">
        <v>26</v>
      </c>
      <c r="X32" s="29"/>
      <c r="Y32" s="29" t="s">
        <v>26</v>
      </c>
      <c r="Z32" s="29"/>
      <c r="AA32" s="29" t="s">
        <v>26</v>
      </c>
      <c r="AB32" s="29"/>
      <c r="AC32" s="29" t="s">
        <v>26</v>
      </c>
      <c r="AD32" s="29"/>
      <c r="AE32" s="30" t="s">
        <v>109</v>
      </c>
      <c r="AH32" s="329" t="s">
        <v>122</v>
      </c>
      <c r="AI32" s="330"/>
      <c r="AJ32" s="330"/>
      <c r="AK32" s="78" t="s">
        <v>123</v>
      </c>
      <c r="AL32" s="78" t="s">
        <v>76</v>
      </c>
      <c r="AM32" s="78" t="s">
        <v>77</v>
      </c>
      <c r="AN32" s="78" t="s">
        <v>78</v>
      </c>
      <c r="AO32" s="78" t="s">
        <v>79</v>
      </c>
      <c r="AP32" s="78" t="s">
        <v>80</v>
      </c>
      <c r="AQ32" s="78" t="s">
        <v>81</v>
      </c>
      <c r="AR32" s="78" t="s">
        <v>82</v>
      </c>
      <c r="AS32" s="78" t="s">
        <v>83</v>
      </c>
      <c r="AT32" s="78" t="s">
        <v>84</v>
      </c>
      <c r="AU32" s="78" t="s">
        <v>85</v>
      </c>
      <c r="AV32" s="79" t="s">
        <v>86</v>
      </c>
    </row>
    <row r="33" spans="1:48" ht="34.15" customHeight="1">
      <c r="A33" s="261" t="s">
        <v>124</v>
      </c>
      <c r="B33" s="238"/>
      <c r="C33" s="238"/>
      <c r="D33" s="238"/>
      <c r="E33" s="246"/>
      <c r="F33" s="25" t="s">
        <v>118</v>
      </c>
      <c r="G33" s="29"/>
      <c r="H33" s="29"/>
      <c r="I33" s="29"/>
      <c r="J33" s="29"/>
      <c r="K33" s="29"/>
      <c r="L33" s="29"/>
      <c r="M33" s="29"/>
      <c r="N33" s="29"/>
      <c r="O33" s="29" t="s">
        <v>26</v>
      </c>
      <c r="P33" s="29"/>
      <c r="Q33" s="29" t="s">
        <v>26</v>
      </c>
      <c r="R33" s="29"/>
      <c r="S33" s="29" t="s">
        <v>26</v>
      </c>
      <c r="T33" s="29"/>
      <c r="U33" s="29" t="s">
        <v>26</v>
      </c>
      <c r="V33" s="29"/>
      <c r="W33" s="29" t="s">
        <v>26</v>
      </c>
      <c r="X33" s="29"/>
      <c r="Y33" s="29" t="s">
        <v>26</v>
      </c>
      <c r="Z33" s="29"/>
      <c r="AA33" s="29" t="s">
        <v>26</v>
      </c>
      <c r="AB33" s="29"/>
      <c r="AC33" s="29" t="s">
        <v>26</v>
      </c>
      <c r="AD33" s="29"/>
      <c r="AE33" s="30" t="s">
        <v>109</v>
      </c>
      <c r="AH33" s="324" t="s">
        <v>125</v>
      </c>
      <c r="AI33" s="325"/>
      <c r="AJ33" s="325"/>
      <c r="AK33" s="59">
        <v>0</v>
      </c>
      <c r="AL33" s="59">
        <v>0</v>
      </c>
      <c r="AM33" s="59">
        <v>0</v>
      </c>
      <c r="AN33" s="59">
        <v>0</v>
      </c>
      <c r="AO33" s="59">
        <v>0</v>
      </c>
      <c r="AP33" s="59">
        <v>0</v>
      </c>
      <c r="AQ33" s="59">
        <v>0</v>
      </c>
      <c r="AR33" s="59">
        <v>0</v>
      </c>
      <c r="AS33" s="59">
        <v>0</v>
      </c>
      <c r="AT33" s="59">
        <v>0</v>
      </c>
      <c r="AU33" s="59">
        <v>0</v>
      </c>
      <c r="AV33" s="72">
        <v>0</v>
      </c>
    </row>
    <row r="34" spans="1:48" ht="34.15" customHeight="1">
      <c r="A34" s="261" t="s">
        <v>126</v>
      </c>
      <c r="B34" s="238"/>
      <c r="C34" s="238"/>
      <c r="D34" s="238"/>
      <c r="E34" s="246"/>
      <c r="F34" s="25" t="s">
        <v>118</v>
      </c>
      <c r="G34" s="29" t="s">
        <v>26</v>
      </c>
      <c r="H34" s="29"/>
      <c r="I34" s="29" t="s">
        <v>26</v>
      </c>
      <c r="J34" s="29"/>
      <c r="K34" s="29" t="s">
        <v>26</v>
      </c>
      <c r="L34" s="29"/>
      <c r="M34" s="29" t="s">
        <v>26</v>
      </c>
      <c r="N34" s="29"/>
      <c r="O34" s="29" t="s">
        <v>26</v>
      </c>
      <c r="P34" s="29"/>
      <c r="Q34" s="29" t="s">
        <v>26</v>
      </c>
      <c r="R34" s="29"/>
      <c r="S34" s="29" t="s">
        <v>26</v>
      </c>
      <c r="T34" s="29"/>
      <c r="U34" s="29" t="s">
        <v>26</v>
      </c>
      <c r="V34" s="29"/>
      <c r="W34" s="29" t="s">
        <v>26</v>
      </c>
      <c r="X34" s="29"/>
      <c r="Y34" s="29" t="s">
        <v>26</v>
      </c>
      <c r="Z34" s="29"/>
      <c r="AA34" s="29" t="s">
        <v>26</v>
      </c>
      <c r="AB34" s="29"/>
      <c r="AC34" s="29" t="s">
        <v>26</v>
      </c>
      <c r="AD34" s="29"/>
      <c r="AE34" s="30" t="s">
        <v>109</v>
      </c>
      <c r="AH34" s="324" t="s">
        <v>127</v>
      </c>
      <c r="AI34" s="325"/>
      <c r="AJ34" s="325"/>
      <c r="AK34" s="59">
        <v>0</v>
      </c>
      <c r="AL34" s="59">
        <v>0</v>
      </c>
      <c r="AM34" s="59">
        <v>0</v>
      </c>
      <c r="AN34" s="59">
        <v>0</v>
      </c>
      <c r="AO34" s="59">
        <v>0</v>
      </c>
      <c r="AP34" s="59">
        <v>0</v>
      </c>
      <c r="AQ34" s="59">
        <v>0</v>
      </c>
      <c r="AR34" s="59">
        <v>0</v>
      </c>
      <c r="AS34" s="59">
        <v>0</v>
      </c>
      <c r="AT34" s="59">
        <v>0</v>
      </c>
      <c r="AU34" s="59">
        <v>0</v>
      </c>
      <c r="AV34" s="72">
        <v>0</v>
      </c>
    </row>
    <row r="35" spans="1:48" ht="18" customHeight="1">
      <c r="A35" s="258" t="s">
        <v>45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60"/>
      <c r="AH35" s="324" t="s">
        <v>128</v>
      </c>
      <c r="AI35" s="325"/>
      <c r="AJ35" s="325"/>
      <c r="AK35" s="74">
        <v>0</v>
      </c>
      <c r="AL35" s="74">
        <v>0</v>
      </c>
      <c r="AM35" s="74">
        <v>0</v>
      </c>
      <c r="AN35" s="74">
        <f t="shared" ref="AN35:AV35" si="1">IFERROR(AN34/AN33,0)</f>
        <v>0</v>
      </c>
      <c r="AO35" s="74">
        <f t="shared" si="1"/>
        <v>0</v>
      </c>
      <c r="AP35" s="74">
        <f t="shared" si="1"/>
        <v>0</v>
      </c>
      <c r="AQ35" s="74">
        <f t="shared" si="1"/>
        <v>0</v>
      </c>
      <c r="AR35" s="74">
        <f t="shared" si="1"/>
        <v>0</v>
      </c>
      <c r="AS35" s="74">
        <f t="shared" si="1"/>
        <v>0</v>
      </c>
      <c r="AT35" s="74">
        <f t="shared" si="1"/>
        <v>0</v>
      </c>
      <c r="AU35" s="74">
        <f t="shared" si="1"/>
        <v>0</v>
      </c>
      <c r="AV35" s="75">
        <f t="shared" si="1"/>
        <v>0</v>
      </c>
    </row>
    <row r="36" spans="1:48" ht="35.25" customHeight="1">
      <c r="A36" s="262" t="s">
        <v>129</v>
      </c>
      <c r="B36" s="263"/>
      <c r="C36" s="263"/>
      <c r="D36" s="263"/>
      <c r="E36" s="264"/>
      <c r="F36" s="26" t="s">
        <v>118</v>
      </c>
      <c r="G36" s="29" t="s">
        <v>26</v>
      </c>
      <c r="H36" s="29"/>
      <c r="I36" s="29" t="s">
        <v>26</v>
      </c>
      <c r="J36" s="29"/>
      <c r="K36" s="29" t="s">
        <v>26</v>
      </c>
      <c r="L36" s="29"/>
      <c r="M36" s="29" t="s">
        <v>26</v>
      </c>
      <c r="N36" s="29"/>
      <c r="O36" s="29" t="s">
        <v>26</v>
      </c>
      <c r="P36" s="29"/>
      <c r="Q36" s="29" t="s">
        <v>26</v>
      </c>
      <c r="R36" s="29"/>
      <c r="S36" s="29" t="s">
        <v>26</v>
      </c>
      <c r="T36" s="29"/>
      <c r="U36" s="29" t="s">
        <v>26</v>
      </c>
      <c r="V36" s="29"/>
      <c r="W36" s="29" t="s">
        <v>26</v>
      </c>
      <c r="X36" s="29"/>
      <c r="Y36" s="29" t="s">
        <v>26</v>
      </c>
      <c r="Z36" s="29"/>
      <c r="AA36" s="29" t="s">
        <v>26</v>
      </c>
      <c r="AB36" s="29"/>
      <c r="AC36" s="29" t="s">
        <v>26</v>
      </c>
      <c r="AD36" s="29"/>
      <c r="AE36" s="30" t="s">
        <v>109</v>
      </c>
      <c r="AH36" s="324" t="s">
        <v>130</v>
      </c>
      <c r="AI36" s="325"/>
      <c r="AJ36" s="325"/>
      <c r="AK36" s="69">
        <f>IFERROR(AK33/AK35,0)</f>
        <v>0</v>
      </c>
      <c r="AL36" s="69">
        <f t="shared" ref="AL36:AV36" si="2">IFERROR(AL34/AL35,0)</f>
        <v>0</v>
      </c>
      <c r="AM36" s="69">
        <f t="shared" si="2"/>
        <v>0</v>
      </c>
      <c r="AN36" s="69">
        <f t="shared" si="2"/>
        <v>0</v>
      </c>
      <c r="AO36" s="69">
        <f t="shared" si="2"/>
        <v>0</v>
      </c>
      <c r="AP36" s="69">
        <f t="shared" si="2"/>
        <v>0</v>
      </c>
      <c r="AQ36" s="69">
        <f t="shared" si="2"/>
        <v>0</v>
      </c>
      <c r="AR36" s="69">
        <f t="shared" si="2"/>
        <v>0</v>
      </c>
      <c r="AS36" s="69">
        <f t="shared" si="2"/>
        <v>0</v>
      </c>
      <c r="AT36" s="69">
        <f t="shared" si="2"/>
        <v>0</v>
      </c>
      <c r="AU36" s="69">
        <f t="shared" si="2"/>
        <v>0</v>
      </c>
      <c r="AV36" s="73">
        <f t="shared" si="2"/>
        <v>0</v>
      </c>
    </row>
    <row r="37" spans="1:48" ht="42" customHeight="1">
      <c r="A37" s="107" t="s">
        <v>131</v>
      </c>
      <c r="B37" s="108"/>
      <c r="C37" s="108"/>
      <c r="D37" s="108"/>
      <c r="E37" s="109"/>
      <c r="F37" s="26" t="s">
        <v>132</v>
      </c>
      <c r="G37" s="29"/>
      <c r="H37" s="29"/>
      <c r="I37" s="29"/>
      <c r="J37" s="29"/>
      <c r="K37" s="29" t="s">
        <v>26</v>
      </c>
      <c r="L37" s="29"/>
      <c r="M37" s="29"/>
      <c r="N37" s="29"/>
      <c r="O37" s="29"/>
      <c r="P37" s="29"/>
      <c r="Q37" s="29" t="s">
        <v>26</v>
      </c>
      <c r="R37" s="29"/>
      <c r="S37" s="29"/>
      <c r="T37" s="29"/>
      <c r="U37" s="29"/>
      <c r="V37" s="29"/>
      <c r="W37" s="29" t="s">
        <v>26</v>
      </c>
      <c r="X37" s="29"/>
      <c r="Y37" s="29"/>
      <c r="Z37" s="29"/>
      <c r="AA37" s="29"/>
      <c r="AB37" s="29"/>
      <c r="AC37" s="29" t="s">
        <v>26</v>
      </c>
      <c r="AD37" s="29"/>
      <c r="AE37" s="30" t="s">
        <v>109</v>
      </c>
      <c r="AH37" s="228" t="s">
        <v>133</v>
      </c>
      <c r="AI37" s="229"/>
      <c r="AJ37" s="229"/>
      <c r="AK37" s="59">
        <f>IFERROR(AK34/AK35,0)</f>
        <v>0</v>
      </c>
      <c r="AL37" s="59">
        <f t="shared" ref="AL37:AV37" si="3">IFERROR(AL34/AL35,0)</f>
        <v>0</v>
      </c>
      <c r="AM37" s="59">
        <f t="shared" si="3"/>
        <v>0</v>
      </c>
      <c r="AN37" s="59">
        <f t="shared" si="3"/>
        <v>0</v>
      </c>
      <c r="AO37" s="59">
        <f t="shared" si="3"/>
        <v>0</v>
      </c>
      <c r="AP37" s="59">
        <f t="shared" si="3"/>
        <v>0</v>
      </c>
      <c r="AQ37" s="59">
        <f t="shared" si="3"/>
        <v>0</v>
      </c>
      <c r="AR37" s="59">
        <f t="shared" si="3"/>
        <v>0</v>
      </c>
      <c r="AS37" s="59">
        <f t="shared" si="3"/>
        <v>0</v>
      </c>
      <c r="AT37" s="59">
        <f t="shared" si="3"/>
        <v>0</v>
      </c>
      <c r="AU37" s="59">
        <f t="shared" si="3"/>
        <v>0</v>
      </c>
      <c r="AV37" s="72">
        <f t="shared" si="3"/>
        <v>0</v>
      </c>
    </row>
    <row r="38" spans="1:48" ht="20.45" customHeight="1">
      <c r="A38" s="247" t="s">
        <v>134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9"/>
      <c r="AH38" s="228" t="s">
        <v>135</v>
      </c>
      <c r="AI38" s="229"/>
      <c r="AJ38" s="229"/>
      <c r="AK38" s="71">
        <f>IFERROR(AK37/AK36,0)</f>
        <v>0</v>
      </c>
      <c r="AL38" s="71">
        <f t="shared" ref="AL38:AV38" si="4">IFERROR(AL37/AL36,0)</f>
        <v>0</v>
      </c>
      <c r="AM38" s="71">
        <f t="shared" si="4"/>
        <v>0</v>
      </c>
      <c r="AN38" s="71">
        <f t="shared" si="4"/>
        <v>0</v>
      </c>
      <c r="AO38" s="71">
        <f t="shared" si="4"/>
        <v>0</v>
      </c>
      <c r="AP38" s="71">
        <f t="shared" si="4"/>
        <v>0</v>
      </c>
      <c r="AQ38" s="71">
        <f t="shared" si="4"/>
        <v>0</v>
      </c>
      <c r="AR38" s="71">
        <f t="shared" si="4"/>
        <v>0</v>
      </c>
      <c r="AS38" s="71">
        <f t="shared" si="4"/>
        <v>0</v>
      </c>
      <c r="AT38" s="71">
        <f t="shared" si="4"/>
        <v>0</v>
      </c>
      <c r="AU38" s="71">
        <f t="shared" si="4"/>
        <v>0</v>
      </c>
      <c r="AV38" s="71">
        <f t="shared" si="4"/>
        <v>0</v>
      </c>
    </row>
    <row r="39" spans="1:48" ht="26.25" customHeight="1" thickBot="1">
      <c r="A39" s="261" t="s">
        <v>49</v>
      </c>
      <c r="B39" s="238"/>
      <c r="C39" s="238"/>
      <c r="D39" s="238"/>
      <c r="E39" s="246"/>
      <c r="F39" s="25" t="s">
        <v>118</v>
      </c>
      <c r="G39" s="29" t="s">
        <v>26</v>
      </c>
      <c r="H39" s="29"/>
      <c r="I39" s="29" t="s">
        <v>26</v>
      </c>
      <c r="J39" s="29"/>
      <c r="K39" s="29" t="s">
        <v>26</v>
      </c>
      <c r="L39" s="29"/>
      <c r="M39" s="29" t="s">
        <v>26</v>
      </c>
      <c r="N39" s="29"/>
      <c r="O39" s="29" t="s">
        <v>26</v>
      </c>
      <c r="P39" s="29"/>
      <c r="Q39" s="29" t="s">
        <v>26</v>
      </c>
      <c r="R39" s="29"/>
      <c r="S39" s="29" t="s">
        <v>26</v>
      </c>
      <c r="T39" s="29"/>
      <c r="U39" s="29" t="s">
        <v>26</v>
      </c>
      <c r="V39" s="29"/>
      <c r="W39" s="29" t="s">
        <v>26</v>
      </c>
      <c r="X39" s="29"/>
      <c r="Y39" s="29" t="s">
        <v>26</v>
      </c>
      <c r="Z39" s="29"/>
      <c r="AA39" s="29" t="s">
        <v>26</v>
      </c>
      <c r="AB39" s="29"/>
      <c r="AC39" s="29" t="s">
        <v>26</v>
      </c>
      <c r="AD39" s="29"/>
      <c r="AE39" s="30" t="s">
        <v>109</v>
      </c>
      <c r="AH39" s="230" t="s">
        <v>5</v>
      </c>
      <c r="AI39" s="231"/>
      <c r="AJ39" s="231"/>
      <c r="AK39" s="76">
        <v>1</v>
      </c>
      <c r="AL39" s="76">
        <v>1</v>
      </c>
      <c r="AM39" s="76">
        <v>1</v>
      </c>
      <c r="AN39" s="76">
        <v>1</v>
      </c>
      <c r="AO39" s="76">
        <v>1</v>
      </c>
      <c r="AP39" s="76">
        <v>1</v>
      </c>
      <c r="AQ39" s="76">
        <v>1</v>
      </c>
      <c r="AR39" s="76">
        <v>1</v>
      </c>
      <c r="AS39" s="76">
        <v>1</v>
      </c>
      <c r="AT39" s="76">
        <v>1</v>
      </c>
      <c r="AU39" s="76">
        <v>1</v>
      </c>
      <c r="AV39" s="77">
        <v>1</v>
      </c>
    </row>
    <row r="40" spans="1:48" ht="14.45" hidden="1" customHeight="1">
      <c r="A40" s="31"/>
      <c r="B40" s="32"/>
      <c r="C40" s="32"/>
      <c r="D40" s="32"/>
      <c r="E40" s="33"/>
      <c r="F40" s="25"/>
      <c r="G40" s="34">
        <f>COUNTIF(G$23,DATOS!$A$3)</f>
        <v>0</v>
      </c>
      <c r="H40" s="34">
        <f>COUNTIF(H$23,DATOS!$A$4)</f>
        <v>0</v>
      </c>
      <c r="I40" s="34">
        <f>COUNTIF(I$23,DATOS!$A$3)</f>
        <v>0</v>
      </c>
      <c r="J40" s="34">
        <f>COUNTIF(J$23,DATOS!$A$4)</f>
        <v>0</v>
      </c>
      <c r="K40" s="34">
        <f>COUNTIF(K$23,DATOS!$A$3)</f>
        <v>0</v>
      </c>
      <c r="L40" s="34">
        <f>COUNTIF(L$23,DATOS!$A$4)</f>
        <v>0</v>
      </c>
      <c r="M40" s="34">
        <f>COUNTIF(M$23,DATOS!$A$3)</f>
        <v>0</v>
      </c>
      <c r="N40" s="34">
        <f>COUNTIF(N$23,DATOS!$A$4)</f>
        <v>0</v>
      </c>
      <c r="O40" s="34">
        <f>COUNTIF(O$23,DATOS!$A$3)</f>
        <v>1</v>
      </c>
      <c r="P40" s="34">
        <f>COUNTIF(P$23,DATOS!$A$4)</f>
        <v>0</v>
      </c>
      <c r="Q40" s="34">
        <f>COUNTIF(Q$23,DATOS!$A$3)</f>
        <v>0</v>
      </c>
      <c r="R40" s="34">
        <f>COUNTIF(R$23,DATOS!$A$4)</f>
        <v>0</v>
      </c>
      <c r="S40" s="34">
        <f>COUNTIF(S$23,DATOS!$A$3)</f>
        <v>0</v>
      </c>
      <c r="T40" s="34">
        <f>COUNTIF(T$23,DATOS!$A$4)</f>
        <v>0</v>
      </c>
      <c r="U40" s="34">
        <f>COUNTIF(U$23,DATOS!$A$3)</f>
        <v>0</v>
      </c>
      <c r="V40" s="34">
        <f>COUNTIF(V$23,DATOS!$A$4)</f>
        <v>0</v>
      </c>
      <c r="W40" s="34">
        <f>COUNTIF(W$23,DATOS!$A$3)</f>
        <v>0</v>
      </c>
      <c r="X40" s="34">
        <f>COUNTIF(X$23,DATOS!$A$4)</f>
        <v>0</v>
      </c>
      <c r="Y40" s="34">
        <f>COUNTIF(Y$23,DATOS!$A$3)</f>
        <v>0</v>
      </c>
      <c r="Z40" s="34">
        <f>COUNTIF(Z$23,DATOS!$A$4)</f>
        <v>0</v>
      </c>
      <c r="AA40" s="34">
        <f>COUNTIF(AA$23,DATOS!$A$3)</f>
        <v>0</v>
      </c>
      <c r="AB40" s="34">
        <f>COUNTIF(AB$23,DATOS!$A$4)</f>
        <v>0</v>
      </c>
      <c r="AC40" s="34">
        <f>COUNTIF(AC$23,DATOS!$A$3)</f>
        <v>0</v>
      </c>
      <c r="AD40" s="34">
        <f>COUNTIF(AD$23,DATOS!$A$4)</f>
        <v>0</v>
      </c>
      <c r="AE40" s="30"/>
      <c r="AH40" s="68"/>
      <c r="AI40" s="68"/>
      <c r="AJ40" s="68"/>
      <c r="AK40" s="48"/>
      <c r="AL40" s="48"/>
      <c r="AM40" s="48"/>
      <c r="AN40" s="48"/>
      <c r="AO40" s="48"/>
      <c r="AP40" s="48"/>
    </row>
    <row r="41" spans="1:48" ht="14.45" hidden="1" customHeight="1">
      <c r="A41" s="31"/>
      <c r="B41" s="32"/>
      <c r="C41" s="32"/>
      <c r="D41" s="32"/>
      <c r="E41" s="33"/>
      <c r="F41" s="25"/>
      <c r="G41" s="34">
        <f>COUNTIF(G$25:G$34,DATOS!$A$3)</f>
        <v>4</v>
      </c>
      <c r="H41" s="34">
        <f>COUNTIF(H$25:H$34,DATOS!$A$4)</f>
        <v>0</v>
      </c>
      <c r="I41" s="34">
        <f>COUNTIF(I$25:I$34,DATOS!$A$3)</f>
        <v>4</v>
      </c>
      <c r="J41" s="34">
        <f>COUNTIF(J$25:J$34,DATOS!$A$4)</f>
        <v>0</v>
      </c>
      <c r="K41" s="34">
        <f>COUNTIF(K$25:K$34,DATOS!$A$3)</f>
        <v>4</v>
      </c>
      <c r="L41" s="34">
        <f>COUNTIF(L$25:L$34,DATOS!$A$4)</f>
        <v>0</v>
      </c>
      <c r="M41" s="34">
        <f>COUNTIF(M$25:M$34,DATOS!$A$3)</f>
        <v>4</v>
      </c>
      <c r="N41" s="34">
        <f>COUNTIF(N$25:N$34,DATOS!$A$4)</f>
        <v>0</v>
      </c>
      <c r="O41" s="34">
        <f>COUNTIF(O$25:O$34,DATOS!$A$3)</f>
        <v>6</v>
      </c>
      <c r="P41" s="34">
        <f>COUNTIF(P$25:P$34,DATOS!$A$4)</f>
        <v>0</v>
      </c>
      <c r="Q41" s="34">
        <f>COUNTIF(Q$25:Q$34,DATOS!$A$3)</f>
        <v>7</v>
      </c>
      <c r="R41" s="34">
        <f>COUNTIF(R$25:R$34,DATOS!$A$4)</f>
        <v>0</v>
      </c>
      <c r="S41" s="34">
        <f>COUNTIF(S$25:S$34,DATOS!$A$3)</f>
        <v>6</v>
      </c>
      <c r="T41" s="34">
        <f>COUNTIF(T$25:T$34,DATOS!$A$4)</f>
        <v>0</v>
      </c>
      <c r="U41" s="34">
        <f>COUNTIF(U$25:U$34,DATOS!$A$3)</f>
        <v>6</v>
      </c>
      <c r="V41" s="34">
        <f>COUNTIF(V$25:V$34,DATOS!$A$4)</f>
        <v>0</v>
      </c>
      <c r="W41" s="34">
        <f>COUNTIF(W$25:W$34,DATOS!$A$3)</f>
        <v>6</v>
      </c>
      <c r="X41" s="34">
        <f>COUNTIF(X$25:X$34,DATOS!$A$4)</f>
        <v>0</v>
      </c>
      <c r="Y41" s="34">
        <f>COUNTIF(Y$25:Y$34,DATOS!$A$3)</f>
        <v>5</v>
      </c>
      <c r="Z41" s="34">
        <f>COUNTIF(Z$25:Z$34,DATOS!$A$4)</f>
        <v>0</v>
      </c>
      <c r="AA41" s="34">
        <f>COUNTIF(AA$25:AA$34,DATOS!$A$3)</f>
        <v>5</v>
      </c>
      <c r="AB41" s="34">
        <f>COUNTIF(AB$25:AB$34,DATOS!$A$4)</f>
        <v>0</v>
      </c>
      <c r="AC41" s="34">
        <f>COUNTIF(AC$25:AC$34,DATOS!$A$3)</f>
        <v>5</v>
      </c>
      <c r="AD41" s="34">
        <f>COUNTIF(AD$25:AD$34,DATOS!$A$4)</f>
        <v>0</v>
      </c>
      <c r="AE41" s="30"/>
      <c r="AH41" s="68"/>
      <c r="AI41" s="68"/>
      <c r="AJ41" s="68"/>
      <c r="AK41" s="48"/>
      <c r="AL41" s="48"/>
      <c r="AM41" s="48"/>
      <c r="AN41" s="48"/>
      <c r="AO41" s="48"/>
      <c r="AP41" s="48"/>
    </row>
    <row r="42" spans="1:48" ht="14.45" hidden="1" customHeight="1">
      <c r="A42" s="31"/>
      <c r="B42" s="32"/>
      <c r="C42" s="32"/>
      <c r="D42" s="32"/>
      <c r="E42" s="33"/>
      <c r="F42" s="25"/>
      <c r="G42" s="34">
        <f>COUNTIF(G$36:G$37,DATOS!$A$3)</f>
        <v>1</v>
      </c>
      <c r="H42" s="34">
        <f>COUNTIF(H$36:H$37,DATOS!$A$4)</f>
        <v>0</v>
      </c>
      <c r="I42" s="35">
        <f>COUNTIF(I$36:I$37,DATOS!$A$3)</f>
        <v>1</v>
      </c>
      <c r="J42" s="34">
        <f>COUNTIF(J$36:J$37,DATOS!$A$4)</f>
        <v>0</v>
      </c>
      <c r="K42" s="35">
        <f>COUNTIF(K$36:K$37,DATOS!$A$3)</f>
        <v>2</v>
      </c>
      <c r="L42" s="34">
        <f>COUNTIF(L$36:L$37,DATOS!$A$4)</f>
        <v>0</v>
      </c>
      <c r="M42" s="35">
        <f>COUNTIF(M$36:M$37,DATOS!$A$3)</f>
        <v>1</v>
      </c>
      <c r="N42" s="34">
        <f>COUNTIF(N$36:N$37,DATOS!$A$4)</f>
        <v>0</v>
      </c>
      <c r="O42" s="35">
        <f>COUNTIF(O$36:O$37,DATOS!$A$3)</f>
        <v>1</v>
      </c>
      <c r="P42" s="34">
        <f>COUNTIF(P$36:P$37,DATOS!$A$4)</f>
        <v>0</v>
      </c>
      <c r="Q42" s="35">
        <f>COUNTIF(Q$36:Q$37,DATOS!$A$3)</f>
        <v>2</v>
      </c>
      <c r="R42" s="34">
        <f>COUNTIF(R$36:R$37,DATOS!$A$4)</f>
        <v>0</v>
      </c>
      <c r="S42" s="35">
        <f>COUNTIF(S$36:S$37,DATOS!$A$3)</f>
        <v>1</v>
      </c>
      <c r="T42" s="34">
        <f>COUNTIF(T$36:T$37,DATOS!$A$4)</f>
        <v>0</v>
      </c>
      <c r="U42" s="35">
        <f>COUNTIF(U$36:U$37,DATOS!$A$3)</f>
        <v>1</v>
      </c>
      <c r="V42" s="34">
        <f>COUNTIF(V$36:V$37,DATOS!$A$4)</f>
        <v>0</v>
      </c>
      <c r="W42" s="35">
        <f>COUNTIF(W$36:W$37,DATOS!$A$3)</f>
        <v>2</v>
      </c>
      <c r="X42" s="34">
        <f>COUNTIF(X$36:X$37,DATOS!$A$4)</f>
        <v>0</v>
      </c>
      <c r="Y42" s="35">
        <f>COUNTIF(Y$36:Y$37,DATOS!$A$3)</f>
        <v>1</v>
      </c>
      <c r="Z42" s="34">
        <f>COUNTIF(Z$36:Z$37,DATOS!$A$4)</f>
        <v>0</v>
      </c>
      <c r="AA42" s="35">
        <f>COUNTIF(AA$36:AA$37,DATOS!$A$3)</f>
        <v>1</v>
      </c>
      <c r="AB42" s="34">
        <f>COUNTIF(AB$36:AB$37,DATOS!$A$4)</f>
        <v>0</v>
      </c>
      <c r="AC42" s="35">
        <f>COUNTIF(AC$36:AC$37,DATOS!$A$3)</f>
        <v>2</v>
      </c>
      <c r="AD42" s="34">
        <f>COUNTIF(AD$36:AD$37,DATOS!$A$4)</f>
        <v>0</v>
      </c>
      <c r="AE42" s="30"/>
      <c r="AH42" s="68"/>
      <c r="AI42" s="68"/>
      <c r="AJ42" s="68"/>
      <c r="AK42" s="48"/>
      <c r="AL42" s="48"/>
      <c r="AM42" s="48"/>
      <c r="AN42" s="48"/>
      <c r="AO42" s="48"/>
      <c r="AP42" s="48"/>
    </row>
    <row r="43" spans="1:48" ht="14.45" hidden="1" customHeight="1" thickBot="1">
      <c r="A43" s="31"/>
      <c r="B43" s="32"/>
      <c r="C43" s="32"/>
      <c r="D43" s="32"/>
      <c r="E43" s="33"/>
      <c r="F43" s="25"/>
      <c r="G43" s="34">
        <f>COUNTIF(G$39,DATOS!$A$3)</f>
        <v>1</v>
      </c>
      <c r="H43" s="34">
        <f>COUNTIF(H$39,DATOS!$A$4)</f>
        <v>0</v>
      </c>
      <c r="I43" s="34">
        <f>COUNTIF(I$39,DATOS!$A$3)</f>
        <v>1</v>
      </c>
      <c r="J43" s="34">
        <f>COUNTIF(J$39,DATOS!$A$4)</f>
        <v>0</v>
      </c>
      <c r="K43" s="34">
        <f>COUNTIF(K$39,DATOS!$A$3)</f>
        <v>1</v>
      </c>
      <c r="L43" s="34">
        <f>COUNTIF(L$39,DATOS!$A$4)</f>
        <v>0</v>
      </c>
      <c r="M43" s="34">
        <f>COUNTIF(M$39,DATOS!$A$3)</f>
        <v>1</v>
      </c>
      <c r="N43" s="34">
        <f>COUNTIF(N$39,DATOS!$A$4)</f>
        <v>0</v>
      </c>
      <c r="O43" s="34">
        <f>COUNTIF(O$39,DATOS!$A$3)</f>
        <v>1</v>
      </c>
      <c r="P43" s="34">
        <f>COUNTIF(P$39,DATOS!$A$4)</f>
        <v>0</v>
      </c>
      <c r="Q43" s="34">
        <f>COUNTIF(Q$39,DATOS!$A$3)</f>
        <v>1</v>
      </c>
      <c r="R43" s="34">
        <f>COUNTIF(R$39,DATOS!$A$4)</f>
        <v>0</v>
      </c>
      <c r="S43" s="34">
        <f>COUNTIF(S$39,DATOS!$A$3)</f>
        <v>1</v>
      </c>
      <c r="T43" s="34">
        <f>COUNTIF(T$39,DATOS!$A$4)</f>
        <v>0</v>
      </c>
      <c r="U43" s="34">
        <f>COUNTIF(U$39,DATOS!$A$3)</f>
        <v>1</v>
      </c>
      <c r="V43" s="34">
        <f>COUNTIF(V$39,DATOS!$A$4)</f>
        <v>0</v>
      </c>
      <c r="W43" s="34">
        <f>COUNTIF(W$39,DATOS!$A$3)</f>
        <v>1</v>
      </c>
      <c r="X43" s="34">
        <f>COUNTIF(X$39,DATOS!$A$4)</f>
        <v>0</v>
      </c>
      <c r="Y43" s="34">
        <f>COUNTIF(Y$39,DATOS!$A$3)</f>
        <v>1</v>
      </c>
      <c r="Z43" s="34">
        <f>COUNTIF(Z$39,DATOS!$A$4)</f>
        <v>0</v>
      </c>
      <c r="AA43" s="34">
        <f>COUNTIF(AA$39,DATOS!$A$3)</f>
        <v>1</v>
      </c>
      <c r="AB43" s="34">
        <f>COUNTIF(AB$39,DATOS!$A$4)</f>
        <v>0</v>
      </c>
      <c r="AC43" s="34">
        <f>COUNTIF(AC$39,DATOS!$A$3)</f>
        <v>1</v>
      </c>
      <c r="AD43" s="34">
        <f>COUNTIF(AD$39,DATOS!$A$4)</f>
        <v>0</v>
      </c>
      <c r="AE43" s="30"/>
      <c r="AH43" s="68"/>
      <c r="AI43" s="68"/>
      <c r="AJ43" s="68"/>
      <c r="AK43" s="48"/>
      <c r="AL43" s="48"/>
      <c r="AM43" s="48"/>
      <c r="AN43" s="48"/>
      <c r="AO43" s="48"/>
      <c r="AP43" s="48"/>
    </row>
    <row r="44" spans="1:48" ht="26.25" customHeight="1">
      <c r="A44" s="261" t="s">
        <v>136</v>
      </c>
      <c r="B44" s="238"/>
      <c r="C44" s="238"/>
      <c r="D44" s="238"/>
      <c r="E44" s="246"/>
      <c r="F44" s="25"/>
      <c r="G44" s="56">
        <f>SUM(G40:G43)</f>
        <v>6</v>
      </c>
      <c r="H44" s="58">
        <f>SUM(H40:H43)</f>
        <v>0</v>
      </c>
      <c r="I44" s="57">
        <f t="shared" ref="I44:AD44" si="5">SUM(I40:I43)</f>
        <v>6</v>
      </c>
      <c r="J44" s="58">
        <f t="shared" si="5"/>
        <v>0</v>
      </c>
      <c r="K44" s="57">
        <f t="shared" si="5"/>
        <v>7</v>
      </c>
      <c r="L44" s="58">
        <f t="shared" si="5"/>
        <v>0</v>
      </c>
      <c r="M44" s="57">
        <f t="shared" si="5"/>
        <v>6</v>
      </c>
      <c r="N44" s="58">
        <f t="shared" si="5"/>
        <v>0</v>
      </c>
      <c r="O44" s="57">
        <f t="shared" si="5"/>
        <v>9</v>
      </c>
      <c r="P44" s="58">
        <f t="shared" si="5"/>
        <v>0</v>
      </c>
      <c r="Q44" s="57">
        <f t="shared" si="5"/>
        <v>10</v>
      </c>
      <c r="R44" s="58">
        <f t="shared" si="5"/>
        <v>0</v>
      </c>
      <c r="S44" s="57">
        <f t="shared" si="5"/>
        <v>8</v>
      </c>
      <c r="T44" s="58">
        <f t="shared" si="5"/>
        <v>0</v>
      </c>
      <c r="U44" s="57">
        <f t="shared" si="5"/>
        <v>8</v>
      </c>
      <c r="V44" s="58">
        <f t="shared" si="5"/>
        <v>0</v>
      </c>
      <c r="W44" s="57">
        <f t="shared" si="5"/>
        <v>9</v>
      </c>
      <c r="X44" s="58">
        <f t="shared" si="5"/>
        <v>0</v>
      </c>
      <c r="Y44" s="57">
        <f t="shared" si="5"/>
        <v>7</v>
      </c>
      <c r="Z44" s="58">
        <f t="shared" si="5"/>
        <v>0</v>
      </c>
      <c r="AA44" s="57">
        <f t="shared" si="5"/>
        <v>7</v>
      </c>
      <c r="AB44" s="58">
        <f t="shared" si="5"/>
        <v>0</v>
      </c>
      <c r="AC44" s="57">
        <f t="shared" si="5"/>
        <v>8</v>
      </c>
      <c r="AD44" s="58">
        <f t="shared" si="5"/>
        <v>0</v>
      </c>
      <c r="AE44" s="30"/>
      <c r="AH44" s="331"/>
      <c r="AI44" s="331"/>
      <c r="AJ44" s="331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</row>
    <row r="45" spans="1:48" ht="15" customHeight="1">
      <c r="A45" s="247" t="s">
        <v>51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9"/>
      <c r="AH45" s="48"/>
      <c r="AI45" s="48"/>
      <c r="AJ45" s="48"/>
      <c r="AK45" s="48"/>
      <c r="AL45" s="48"/>
      <c r="AM45" s="48"/>
      <c r="AN45" s="48"/>
      <c r="AO45" s="48"/>
      <c r="AP45" s="48"/>
      <c r="AQ45" s="221" t="s">
        <v>137</v>
      </c>
      <c r="AR45" s="221"/>
      <c r="AS45" s="221"/>
      <c r="AT45" s="221"/>
      <c r="AU45" s="221"/>
      <c r="AV45" s="221"/>
    </row>
    <row r="46" spans="1:48" ht="42.6" customHeight="1">
      <c r="A46" s="265" t="s">
        <v>138</v>
      </c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7"/>
      <c r="AH46" s="48"/>
      <c r="AI46" s="48"/>
      <c r="AJ46" s="48"/>
      <c r="AK46" s="48"/>
      <c r="AL46" s="48"/>
      <c r="AM46" s="48"/>
      <c r="AN46" s="48"/>
      <c r="AO46" s="48"/>
      <c r="AP46" s="48"/>
      <c r="AQ46" s="225" t="s">
        <v>96</v>
      </c>
      <c r="AR46" s="325"/>
      <c r="AS46" s="325"/>
      <c r="AT46" s="325"/>
      <c r="AU46" s="325"/>
      <c r="AV46" s="325"/>
    </row>
    <row r="47" spans="1:48" ht="15" customHeight="1">
      <c r="A47" s="268" t="s">
        <v>53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70"/>
      <c r="AH47" s="48"/>
      <c r="AI47" s="48"/>
      <c r="AJ47" s="48"/>
      <c r="AK47" s="48"/>
      <c r="AL47" s="48"/>
      <c r="AM47" s="48"/>
      <c r="AN47" s="48"/>
      <c r="AO47" s="48"/>
      <c r="AP47" s="48"/>
      <c r="AQ47" s="325"/>
      <c r="AR47" s="325"/>
      <c r="AS47" s="325"/>
      <c r="AT47" s="325"/>
      <c r="AU47" s="325"/>
      <c r="AV47" s="325"/>
    </row>
    <row r="48" spans="1:48" ht="25.15" customHeight="1">
      <c r="A48" s="250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251"/>
      <c r="AH48" s="48"/>
      <c r="AI48" s="48"/>
      <c r="AJ48" s="48"/>
      <c r="AK48" s="48"/>
      <c r="AL48" s="48"/>
      <c r="AM48" s="48"/>
      <c r="AN48" s="48"/>
      <c r="AO48" s="48"/>
      <c r="AP48" s="48"/>
      <c r="AQ48" s="225" t="s">
        <v>139</v>
      </c>
      <c r="AR48" s="84"/>
      <c r="AS48" s="84"/>
      <c r="AT48" s="84"/>
      <c r="AU48" s="84"/>
      <c r="AV48" s="84"/>
    </row>
    <row r="49" spans="1:48" ht="29.45" customHeight="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4"/>
      <c r="AH49" s="48"/>
      <c r="AI49" s="48"/>
      <c r="AJ49" s="48"/>
      <c r="AK49" s="48"/>
      <c r="AL49" s="48"/>
      <c r="AM49" s="48"/>
      <c r="AN49" s="48"/>
      <c r="AO49" s="48"/>
      <c r="AP49" s="48"/>
      <c r="AQ49" s="225"/>
      <c r="AR49" s="84"/>
      <c r="AS49" s="84"/>
      <c r="AT49" s="84"/>
      <c r="AU49" s="84"/>
      <c r="AV49" s="84"/>
    </row>
    <row r="50" spans="1:48" ht="15" thickBot="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7"/>
      <c r="AH50" s="48"/>
      <c r="AI50" s="48"/>
      <c r="AJ50" s="48"/>
      <c r="AK50" s="48"/>
      <c r="AL50" s="48"/>
      <c r="AM50" s="48"/>
      <c r="AN50" s="48"/>
      <c r="AO50" s="48"/>
      <c r="AP50" s="48"/>
      <c r="AQ50" s="225" t="s">
        <v>102</v>
      </c>
      <c r="AR50" s="84"/>
      <c r="AS50" s="84"/>
      <c r="AT50" s="84"/>
      <c r="AU50" s="84"/>
      <c r="AV50" s="84"/>
    </row>
    <row r="51" spans="1:48" ht="21" customHeight="1">
      <c r="AH51" s="48"/>
      <c r="AI51" s="48"/>
      <c r="AJ51" s="48"/>
      <c r="AK51" s="48"/>
      <c r="AL51" s="48"/>
      <c r="AM51" s="48"/>
      <c r="AN51" s="48"/>
      <c r="AO51" s="48"/>
      <c r="AP51" s="48"/>
      <c r="AQ51" s="225"/>
      <c r="AR51" s="84"/>
      <c r="AS51" s="84"/>
      <c r="AT51" s="84"/>
      <c r="AU51" s="84"/>
      <c r="AV51" s="84"/>
    </row>
    <row r="52" spans="1:48" ht="21" customHeight="1">
      <c r="AH52" s="48"/>
      <c r="AI52" s="48"/>
      <c r="AJ52" s="48"/>
      <c r="AK52" s="48"/>
      <c r="AL52" s="48"/>
      <c r="AM52" s="48"/>
      <c r="AN52" s="48"/>
      <c r="AO52" s="48"/>
      <c r="AP52" s="48"/>
      <c r="AQ52" s="225" t="s">
        <v>104</v>
      </c>
      <c r="AR52" s="84"/>
      <c r="AS52" s="84"/>
      <c r="AT52" s="84"/>
      <c r="AU52" s="84"/>
      <c r="AV52" s="84"/>
    </row>
    <row r="53" spans="1:48" ht="21" customHeight="1">
      <c r="AH53" s="48"/>
      <c r="AI53" s="48"/>
      <c r="AJ53" s="48"/>
      <c r="AK53" s="48"/>
      <c r="AL53" s="48"/>
      <c r="AM53" s="48"/>
      <c r="AN53" s="48"/>
      <c r="AO53" s="48"/>
      <c r="AP53" s="48"/>
      <c r="AQ53" s="225"/>
      <c r="AR53" s="84"/>
      <c r="AS53" s="84"/>
      <c r="AT53" s="84"/>
      <c r="AU53" s="84"/>
      <c r="AV53" s="84"/>
    </row>
    <row r="54" spans="1:48" ht="21" customHeight="1">
      <c r="AH54" s="48"/>
      <c r="AI54" s="48"/>
      <c r="AJ54" s="48"/>
      <c r="AK54" s="48"/>
      <c r="AL54" s="48"/>
      <c r="AM54" s="48"/>
      <c r="AN54" s="48"/>
      <c r="AO54" s="48"/>
      <c r="AP54" s="48"/>
      <c r="AQ54" s="221" t="s">
        <v>106</v>
      </c>
      <c r="AR54" s="221"/>
      <c r="AS54" s="221"/>
      <c r="AT54" s="221"/>
      <c r="AU54" s="221"/>
      <c r="AV54" s="221"/>
    </row>
    <row r="55" spans="1:48" ht="21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H55" s="48"/>
      <c r="AI55" s="48"/>
      <c r="AJ55" s="48"/>
      <c r="AK55" s="48"/>
      <c r="AL55" s="48"/>
      <c r="AM55" s="48"/>
      <c r="AN55" s="48"/>
      <c r="AO55" s="48"/>
      <c r="AP55" s="48"/>
      <c r="AQ55" s="225" t="s">
        <v>96</v>
      </c>
      <c r="AR55" s="84"/>
      <c r="AS55" s="84"/>
      <c r="AT55" s="84"/>
      <c r="AU55" s="84"/>
      <c r="AV55" s="84"/>
    </row>
    <row r="56" spans="1:48" ht="21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H56" s="48"/>
      <c r="AI56" s="48"/>
      <c r="AJ56" s="48"/>
      <c r="AK56" s="48"/>
      <c r="AL56" s="48"/>
      <c r="AM56" s="48"/>
      <c r="AN56" s="48"/>
      <c r="AO56" s="48"/>
      <c r="AP56" s="48"/>
      <c r="AQ56" s="225"/>
      <c r="AR56" s="84"/>
      <c r="AS56" s="84"/>
      <c r="AT56" s="84"/>
      <c r="AU56" s="84"/>
      <c r="AV56" s="84"/>
    </row>
    <row r="57" spans="1:48" ht="21" customHeight="1">
      <c r="A57" s="220"/>
      <c r="B57" s="220"/>
      <c r="C57" s="220"/>
      <c r="D57" s="44"/>
      <c r="E57" s="44"/>
      <c r="F57" s="44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44"/>
      <c r="AH57" s="48"/>
      <c r="AI57" s="48"/>
      <c r="AJ57" s="48"/>
      <c r="AK57" s="48"/>
      <c r="AL57" s="48"/>
      <c r="AM57" s="48"/>
      <c r="AN57" s="48"/>
      <c r="AO57" s="48"/>
      <c r="AP57" s="48"/>
      <c r="AQ57" s="225" t="s">
        <v>139</v>
      </c>
      <c r="AR57" s="84"/>
      <c r="AS57" s="84"/>
      <c r="AT57" s="84"/>
      <c r="AU57" s="84"/>
      <c r="AV57" s="84"/>
    </row>
    <row r="58" spans="1:48" ht="21" customHeight="1">
      <c r="A58" s="216"/>
      <c r="B58" s="216"/>
      <c r="C58" s="216"/>
      <c r="D58" s="46"/>
      <c r="E58" s="46"/>
      <c r="F58" s="46"/>
      <c r="G58" s="223"/>
      <c r="H58" s="223"/>
      <c r="I58" s="223"/>
      <c r="J58" s="223"/>
      <c r="K58" s="223"/>
      <c r="L58" s="223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45"/>
      <c r="AH58" s="48"/>
      <c r="AI58" s="48"/>
      <c r="AJ58" s="48"/>
      <c r="AK58" s="48"/>
      <c r="AL58" s="48"/>
      <c r="AM58" s="48"/>
      <c r="AN58" s="48"/>
      <c r="AO58" s="48"/>
      <c r="AP58" s="48"/>
      <c r="AQ58" s="225"/>
      <c r="AR58" s="84"/>
      <c r="AS58" s="84"/>
      <c r="AT58" s="84"/>
      <c r="AU58" s="84"/>
      <c r="AV58" s="84"/>
    </row>
    <row r="59" spans="1:48" ht="21" customHeight="1">
      <c r="A59" s="216"/>
      <c r="B59" s="216"/>
      <c r="C59" s="216"/>
      <c r="D59" s="46"/>
      <c r="E59" s="46"/>
      <c r="F59" s="46"/>
      <c r="G59" s="223"/>
      <c r="H59" s="223"/>
      <c r="I59" s="223"/>
      <c r="J59" s="223"/>
      <c r="K59" s="223"/>
      <c r="L59" s="223"/>
      <c r="M59" s="216"/>
      <c r="N59" s="216"/>
      <c r="O59" s="216"/>
      <c r="P59" s="222"/>
      <c r="Q59" s="222"/>
      <c r="R59" s="222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45"/>
      <c r="AH59" s="48"/>
      <c r="AI59" s="48"/>
      <c r="AJ59" s="48"/>
      <c r="AK59" s="48"/>
      <c r="AL59" s="48"/>
      <c r="AM59" s="48"/>
      <c r="AN59" s="48"/>
      <c r="AO59" s="48"/>
      <c r="AP59" s="48"/>
      <c r="AQ59" s="225" t="s">
        <v>102</v>
      </c>
      <c r="AR59" s="84"/>
      <c r="AS59" s="84"/>
      <c r="AT59" s="84"/>
      <c r="AU59" s="84"/>
      <c r="AV59" s="84"/>
    </row>
    <row r="60" spans="1:48" ht="21" customHeight="1">
      <c r="A60" s="217"/>
      <c r="B60" s="217"/>
      <c r="C60" s="217"/>
      <c r="D60" s="47"/>
      <c r="E60" s="47"/>
      <c r="F60" s="47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47"/>
      <c r="AH60" s="48"/>
      <c r="AI60" s="48"/>
      <c r="AJ60" s="48"/>
      <c r="AK60" s="48"/>
      <c r="AL60" s="48"/>
      <c r="AM60" s="48"/>
      <c r="AN60" s="48"/>
      <c r="AO60" s="48"/>
      <c r="AP60" s="48"/>
      <c r="AQ60" s="225"/>
      <c r="AR60" s="84"/>
      <c r="AS60" s="84"/>
      <c r="AT60" s="84"/>
      <c r="AU60" s="84"/>
      <c r="AV60" s="84"/>
    </row>
    <row r="61" spans="1:48" ht="21" customHeight="1">
      <c r="AH61" s="48"/>
      <c r="AI61" s="48"/>
      <c r="AJ61" s="48"/>
      <c r="AK61" s="48"/>
      <c r="AL61" s="48"/>
      <c r="AM61" s="48"/>
      <c r="AN61" s="48"/>
      <c r="AO61" s="48"/>
      <c r="AP61" s="48"/>
      <c r="AQ61" s="225" t="s">
        <v>104</v>
      </c>
      <c r="AR61" s="84"/>
      <c r="AS61" s="84"/>
      <c r="AT61" s="84"/>
      <c r="AU61" s="84"/>
      <c r="AV61" s="84"/>
    </row>
    <row r="62" spans="1:48" ht="21" customHeight="1">
      <c r="Q62" s="42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H62" s="48"/>
      <c r="AI62" s="48"/>
      <c r="AJ62" s="48"/>
      <c r="AK62" s="48"/>
      <c r="AL62" s="48"/>
      <c r="AM62" s="48"/>
      <c r="AN62" s="48"/>
      <c r="AO62" s="48"/>
      <c r="AP62" s="48"/>
      <c r="AQ62" s="225"/>
      <c r="AR62" s="84"/>
      <c r="AS62" s="84"/>
      <c r="AT62" s="84"/>
      <c r="AU62" s="84"/>
      <c r="AV62" s="84"/>
    </row>
    <row r="63" spans="1:48" ht="21" customHeight="1"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Q63" s="48"/>
      <c r="AR63" s="48"/>
      <c r="AS63" s="48"/>
      <c r="AT63" s="48"/>
      <c r="AU63" s="48"/>
      <c r="AV63" s="48"/>
    </row>
    <row r="64" spans="1:48" ht="21" customHeight="1"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Q64" s="48"/>
      <c r="AR64" s="48"/>
      <c r="AS64" s="48"/>
      <c r="AT64" s="48"/>
      <c r="AU64" s="48"/>
      <c r="AV64" s="48"/>
    </row>
    <row r="65" spans="17:48" ht="21" customHeight="1"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Q65" s="48"/>
      <c r="AR65" s="48"/>
      <c r="AS65" s="48"/>
      <c r="AT65" s="48"/>
      <c r="AU65" s="48"/>
      <c r="AV65" s="48"/>
    </row>
    <row r="66" spans="17:48" ht="39.6" customHeight="1"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H66" s="224" t="s">
        <v>140</v>
      </c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</row>
    <row r="67" spans="17:48" ht="21" customHeight="1"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H67" s="221" t="s">
        <v>122</v>
      </c>
      <c r="AI67" s="221"/>
      <c r="AJ67" s="221"/>
      <c r="AK67" s="65" t="s">
        <v>123</v>
      </c>
      <c r="AL67" s="65" t="s">
        <v>76</v>
      </c>
      <c r="AM67" s="65" t="s">
        <v>77</v>
      </c>
      <c r="AN67" s="65" t="s">
        <v>78</v>
      </c>
      <c r="AO67" s="65" t="s">
        <v>79</v>
      </c>
      <c r="AP67" s="65" t="s">
        <v>80</v>
      </c>
      <c r="AQ67" s="65" t="s">
        <v>81</v>
      </c>
      <c r="AR67" s="65" t="s">
        <v>82</v>
      </c>
      <c r="AS67" s="65" t="s">
        <v>83</v>
      </c>
      <c r="AT67" s="65" t="s">
        <v>84</v>
      </c>
      <c r="AU67" s="65" t="s">
        <v>85</v>
      </c>
      <c r="AV67" s="65" t="s">
        <v>86</v>
      </c>
    </row>
    <row r="68" spans="17:48" ht="30" customHeight="1"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H68" s="219" t="s">
        <v>141</v>
      </c>
      <c r="AI68" s="219"/>
      <c r="AJ68" s="219"/>
      <c r="AK68" s="63">
        <v>0</v>
      </c>
      <c r="AL68" s="63">
        <v>0</v>
      </c>
      <c r="AM68" s="63">
        <v>0</v>
      </c>
      <c r="AN68" s="63"/>
      <c r="AO68" s="63"/>
      <c r="AP68" s="63"/>
      <c r="AQ68" s="63"/>
      <c r="AR68" s="63"/>
      <c r="AS68" s="63"/>
      <c r="AT68" s="63"/>
      <c r="AU68" s="63"/>
      <c r="AV68" s="63"/>
    </row>
    <row r="69" spans="17:48" ht="30" customHeight="1"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H69" s="219" t="s">
        <v>142</v>
      </c>
      <c r="AI69" s="219"/>
      <c r="AJ69" s="219"/>
      <c r="AK69" s="64">
        <v>0</v>
      </c>
      <c r="AL69" s="63">
        <v>0</v>
      </c>
      <c r="AM69" s="63">
        <v>0</v>
      </c>
      <c r="AN69" s="63"/>
      <c r="AO69" s="63"/>
      <c r="AP69" s="63"/>
      <c r="AQ69" s="63"/>
      <c r="AR69" s="63"/>
      <c r="AS69" s="63"/>
      <c r="AT69" s="63"/>
      <c r="AU69" s="63"/>
      <c r="AV69" s="63"/>
    </row>
    <row r="70" spans="17:48" ht="43.15" customHeight="1"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H70" s="219" t="s">
        <v>143</v>
      </c>
      <c r="AI70" s="219"/>
      <c r="AJ70" s="219"/>
      <c r="AK70" s="71">
        <f>IFERROR(AK69/AK68,0)</f>
        <v>0</v>
      </c>
      <c r="AL70" s="71">
        <f t="shared" ref="AL70:AV70" si="6">IFERROR(AL69/AL68,0)</f>
        <v>0</v>
      </c>
      <c r="AM70" s="71">
        <f t="shared" si="6"/>
        <v>0</v>
      </c>
      <c r="AN70" s="71">
        <f t="shared" si="6"/>
        <v>0</v>
      </c>
      <c r="AO70" s="71">
        <f t="shared" si="6"/>
        <v>0</v>
      </c>
      <c r="AP70" s="71">
        <f t="shared" si="6"/>
        <v>0</v>
      </c>
      <c r="AQ70" s="71">
        <f t="shared" si="6"/>
        <v>0</v>
      </c>
      <c r="AR70" s="71">
        <f t="shared" si="6"/>
        <v>0</v>
      </c>
      <c r="AS70" s="71">
        <f t="shared" si="6"/>
        <v>0</v>
      </c>
      <c r="AT70" s="71">
        <f t="shared" si="6"/>
        <v>0</v>
      </c>
      <c r="AU70" s="71">
        <f t="shared" si="6"/>
        <v>0</v>
      </c>
      <c r="AV70" s="71">
        <f t="shared" si="6"/>
        <v>0</v>
      </c>
    </row>
    <row r="71" spans="17:48" ht="30" customHeight="1"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H71" s="219" t="s">
        <v>90</v>
      </c>
      <c r="AI71" s="219"/>
      <c r="AJ71" s="219"/>
      <c r="AK71" s="80">
        <v>1</v>
      </c>
      <c r="AL71" s="80">
        <v>1</v>
      </c>
      <c r="AM71" s="80">
        <v>1</v>
      </c>
      <c r="AN71" s="80">
        <v>1</v>
      </c>
      <c r="AO71" s="80">
        <v>1</v>
      </c>
      <c r="AP71" s="80">
        <v>1</v>
      </c>
      <c r="AQ71" s="80">
        <v>1</v>
      </c>
      <c r="AR71" s="80">
        <v>1</v>
      </c>
      <c r="AS71" s="80">
        <v>1</v>
      </c>
      <c r="AT71" s="80">
        <v>1</v>
      </c>
      <c r="AU71" s="80">
        <v>1</v>
      </c>
      <c r="AV71" s="80">
        <v>1</v>
      </c>
    </row>
    <row r="72" spans="17:48" ht="20.45" customHeight="1" thickBot="1"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</row>
    <row r="73" spans="17:48" ht="31.15" customHeight="1"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H73" s="48"/>
      <c r="AI73" s="48"/>
      <c r="AJ73" s="48"/>
      <c r="AK73" s="48"/>
      <c r="AL73" s="48"/>
      <c r="AM73" s="48"/>
      <c r="AN73" s="48"/>
      <c r="AO73" s="48"/>
      <c r="AP73" s="48"/>
      <c r="AQ73" s="207" t="s">
        <v>137</v>
      </c>
      <c r="AR73" s="208"/>
      <c r="AS73" s="208"/>
      <c r="AT73" s="208"/>
      <c r="AU73" s="208"/>
      <c r="AV73" s="209"/>
    </row>
    <row r="74" spans="17:48" ht="31.15" customHeight="1"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H74" s="48"/>
      <c r="AI74" s="48"/>
      <c r="AJ74" s="48"/>
      <c r="AK74" s="48"/>
      <c r="AL74" s="48"/>
      <c r="AM74" s="48"/>
      <c r="AN74" s="48"/>
      <c r="AO74" s="48"/>
      <c r="AP74" s="48"/>
      <c r="AQ74" s="187" t="s">
        <v>96</v>
      </c>
      <c r="AR74" s="84"/>
      <c r="AS74" s="84"/>
      <c r="AT74" s="84"/>
      <c r="AU74" s="84"/>
      <c r="AV74" s="134"/>
    </row>
    <row r="75" spans="17:48" ht="31.15" customHeight="1"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H75" s="48"/>
      <c r="AI75" s="48"/>
      <c r="AJ75" s="48"/>
      <c r="AK75" s="48"/>
      <c r="AL75" s="48"/>
      <c r="AM75" s="48"/>
      <c r="AN75" s="48"/>
      <c r="AO75" s="48"/>
      <c r="AP75" s="48"/>
      <c r="AQ75" s="187"/>
      <c r="AR75" s="84"/>
      <c r="AS75" s="84"/>
      <c r="AT75" s="84"/>
      <c r="AU75" s="84"/>
      <c r="AV75" s="134"/>
    </row>
    <row r="76" spans="17:48" ht="31.15" customHeight="1"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H76" s="48"/>
      <c r="AI76" s="48"/>
      <c r="AJ76" s="48"/>
      <c r="AK76" s="48"/>
      <c r="AL76" s="48"/>
      <c r="AM76" s="48"/>
      <c r="AN76" s="48"/>
      <c r="AO76" s="48"/>
      <c r="AP76" s="48"/>
      <c r="AQ76" s="187" t="s">
        <v>99</v>
      </c>
      <c r="AR76" s="84"/>
      <c r="AS76" s="84"/>
      <c r="AT76" s="84"/>
      <c r="AU76" s="84"/>
      <c r="AV76" s="134"/>
    </row>
    <row r="77" spans="17:48" ht="31.15" customHeight="1"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H77" s="48"/>
      <c r="AI77" s="48"/>
      <c r="AJ77" s="48"/>
      <c r="AK77" s="48"/>
      <c r="AL77" s="48"/>
      <c r="AM77" s="48"/>
      <c r="AN77" s="48"/>
      <c r="AO77" s="48"/>
      <c r="AP77" s="48"/>
      <c r="AQ77" s="187"/>
      <c r="AR77" s="84"/>
      <c r="AS77" s="84"/>
      <c r="AT77" s="84"/>
      <c r="AU77" s="84"/>
      <c r="AV77" s="134"/>
    </row>
    <row r="78" spans="17:48" ht="31.15" customHeight="1"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H78" s="48"/>
      <c r="AI78" s="48"/>
      <c r="AJ78" s="48"/>
      <c r="AK78" s="48"/>
      <c r="AL78" s="48"/>
      <c r="AM78" s="48"/>
      <c r="AN78" s="48"/>
      <c r="AO78" s="48"/>
      <c r="AP78" s="48"/>
      <c r="AQ78" s="187" t="s">
        <v>102</v>
      </c>
      <c r="AR78" s="84"/>
      <c r="AS78" s="84"/>
      <c r="AT78" s="84"/>
      <c r="AU78" s="84"/>
      <c r="AV78" s="134"/>
    </row>
    <row r="79" spans="17:48" ht="31.15" customHeight="1"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H79" s="48"/>
      <c r="AI79" s="48"/>
      <c r="AJ79" s="48"/>
      <c r="AK79" s="48"/>
      <c r="AL79" s="48"/>
      <c r="AM79" s="48"/>
      <c r="AN79" s="48"/>
      <c r="AO79" s="48"/>
      <c r="AP79" s="48"/>
      <c r="AQ79" s="187"/>
      <c r="AR79" s="84"/>
      <c r="AS79" s="84"/>
      <c r="AT79" s="84"/>
      <c r="AU79" s="84"/>
      <c r="AV79" s="134"/>
    </row>
    <row r="80" spans="17:48" ht="31.15" customHeight="1"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H80" s="48"/>
      <c r="AI80" s="48"/>
      <c r="AJ80" s="48"/>
      <c r="AK80" s="48"/>
      <c r="AL80" s="48"/>
      <c r="AM80" s="48"/>
      <c r="AN80" s="48"/>
      <c r="AO80" s="48"/>
      <c r="AP80" s="48"/>
      <c r="AQ80" s="187" t="s">
        <v>104</v>
      </c>
      <c r="AR80" s="84"/>
      <c r="AS80" s="84"/>
      <c r="AT80" s="84"/>
      <c r="AU80" s="84"/>
      <c r="AV80" s="134"/>
    </row>
    <row r="81" spans="1:48" ht="31.15" customHeight="1"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H81" s="48"/>
      <c r="AI81" s="48"/>
      <c r="AJ81" s="48"/>
      <c r="AK81" s="48"/>
      <c r="AL81" s="48"/>
      <c r="AM81" s="48"/>
      <c r="AN81" s="48"/>
      <c r="AO81" s="48"/>
      <c r="AP81" s="48"/>
      <c r="AQ81" s="187"/>
      <c r="AR81" s="84"/>
      <c r="AS81" s="84"/>
      <c r="AT81" s="84"/>
      <c r="AU81" s="84"/>
      <c r="AV81" s="134"/>
    </row>
    <row r="82" spans="1:48" ht="31.15" customHeight="1"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H82" s="48"/>
      <c r="AI82" s="48"/>
      <c r="AJ82" s="48"/>
      <c r="AK82" s="48"/>
      <c r="AL82" s="48"/>
      <c r="AM82" s="48"/>
      <c r="AN82" s="48"/>
      <c r="AO82" s="48"/>
      <c r="AP82" s="48"/>
      <c r="AQ82" s="192" t="s">
        <v>106</v>
      </c>
      <c r="AR82" s="193"/>
      <c r="AS82" s="193"/>
      <c r="AT82" s="193"/>
      <c r="AU82" s="193"/>
      <c r="AV82" s="194"/>
    </row>
    <row r="83" spans="1:48" ht="31.15" customHeight="1"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H83" s="48"/>
      <c r="AI83" s="48"/>
      <c r="AJ83" s="48"/>
      <c r="AK83" s="48"/>
      <c r="AL83" s="48"/>
      <c r="AM83" s="48"/>
      <c r="AN83" s="48"/>
      <c r="AO83" s="48"/>
      <c r="AP83" s="48"/>
      <c r="AQ83" s="187" t="s">
        <v>96</v>
      </c>
      <c r="AR83" s="84"/>
      <c r="AS83" s="84"/>
      <c r="AT83" s="84"/>
      <c r="AU83" s="84"/>
      <c r="AV83" s="134"/>
    </row>
    <row r="84" spans="1:48" ht="31.15" customHeight="1"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H84" s="48"/>
      <c r="AI84" s="48"/>
      <c r="AJ84" s="48"/>
      <c r="AK84" s="48"/>
      <c r="AL84" s="48"/>
      <c r="AM84" s="48"/>
      <c r="AN84" s="48"/>
      <c r="AO84" s="48"/>
      <c r="AP84" s="48"/>
      <c r="AQ84" s="187"/>
      <c r="AR84" s="84"/>
      <c r="AS84" s="84"/>
      <c r="AT84" s="84"/>
      <c r="AU84" s="84"/>
      <c r="AV84" s="134"/>
    </row>
    <row r="85" spans="1:48" ht="31.15" customHeight="1"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H85" s="48"/>
      <c r="AI85" s="48"/>
      <c r="AJ85" s="48"/>
      <c r="AK85" s="48"/>
      <c r="AL85" s="48"/>
      <c r="AM85" s="48"/>
      <c r="AN85" s="48"/>
      <c r="AO85" s="48"/>
      <c r="AP85" s="48"/>
      <c r="AQ85" s="187" t="s">
        <v>99</v>
      </c>
      <c r="AR85" s="84"/>
      <c r="AS85" s="84"/>
      <c r="AT85" s="84"/>
      <c r="AU85" s="84"/>
      <c r="AV85" s="134"/>
    </row>
    <row r="86" spans="1:48" ht="31.15" customHeight="1">
      <c r="AH86" s="48"/>
      <c r="AI86" s="48"/>
      <c r="AJ86" s="48"/>
      <c r="AK86" s="48"/>
      <c r="AL86" s="48"/>
      <c r="AM86" s="48"/>
      <c r="AN86" s="48"/>
      <c r="AO86" s="48"/>
      <c r="AP86" s="48"/>
      <c r="AQ86" s="187"/>
      <c r="AR86" s="84"/>
      <c r="AS86" s="84"/>
      <c r="AT86" s="84"/>
      <c r="AU86" s="84"/>
      <c r="AV86" s="134"/>
    </row>
    <row r="87" spans="1:48" ht="31.1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H87" s="48"/>
      <c r="AI87" s="48"/>
      <c r="AJ87" s="48"/>
      <c r="AK87" s="48"/>
      <c r="AL87" s="48"/>
      <c r="AM87" s="48"/>
      <c r="AN87" s="48"/>
      <c r="AO87" s="48"/>
      <c r="AP87" s="48"/>
      <c r="AQ87" s="195" t="s">
        <v>102</v>
      </c>
      <c r="AR87" s="167"/>
      <c r="AS87" s="168"/>
      <c r="AT87" s="168"/>
      <c r="AU87" s="168"/>
      <c r="AV87" s="198"/>
    </row>
    <row r="88" spans="1:48" ht="31.15" customHeight="1"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27"/>
      <c r="AH88" s="48"/>
      <c r="AI88" s="48"/>
      <c r="AJ88" s="48"/>
      <c r="AK88" s="48"/>
      <c r="AL88" s="48"/>
      <c r="AM88" s="48"/>
      <c r="AN88" s="48"/>
      <c r="AO88" s="48"/>
      <c r="AP88" s="48"/>
      <c r="AQ88" s="196"/>
      <c r="AR88" s="199"/>
      <c r="AS88" s="200"/>
      <c r="AT88" s="200"/>
      <c r="AU88" s="200"/>
      <c r="AV88" s="201"/>
    </row>
    <row r="89" spans="1:48" ht="31.15" customHeight="1"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H89" s="48"/>
      <c r="AI89" s="48"/>
      <c r="AJ89" s="48"/>
      <c r="AK89" s="48"/>
      <c r="AL89" s="48"/>
      <c r="AM89" s="48"/>
      <c r="AN89" s="48"/>
      <c r="AO89" s="48"/>
      <c r="AP89" s="48"/>
      <c r="AQ89" s="197"/>
      <c r="AR89" s="170"/>
      <c r="AS89" s="171"/>
      <c r="AT89" s="171"/>
      <c r="AU89" s="171"/>
      <c r="AV89" s="202"/>
    </row>
    <row r="90" spans="1:48" ht="31.15" customHeight="1"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H90" s="48"/>
      <c r="AI90" s="48"/>
      <c r="AJ90" s="48"/>
      <c r="AK90" s="48"/>
      <c r="AL90" s="48"/>
      <c r="AM90" s="48"/>
      <c r="AN90" s="48"/>
      <c r="AO90" s="48"/>
      <c r="AP90" s="48"/>
      <c r="AQ90" s="187" t="s">
        <v>104</v>
      </c>
      <c r="AR90" s="84"/>
      <c r="AS90" s="84"/>
      <c r="AT90" s="84"/>
      <c r="AU90" s="84"/>
      <c r="AV90" s="134"/>
    </row>
    <row r="91" spans="1:48" ht="31.15" customHeight="1" thickBot="1"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H91" s="48"/>
      <c r="AI91" s="48"/>
      <c r="AJ91" s="48"/>
      <c r="AK91" s="48"/>
      <c r="AL91" s="48"/>
      <c r="AM91" s="48"/>
      <c r="AN91" s="48"/>
      <c r="AO91" s="48"/>
      <c r="AP91" s="48"/>
      <c r="AQ91" s="188"/>
      <c r="AR91" s="101"/>
      <c r="AS91" s="101"/>
      <c r="AT91" s="101"/>
      <c r="AU91" s="101"/>
      <c r="AV91" s="102"/>
    </row>
    <row r="92" spans="1:48" ht="23.45" customHeight="1"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</row>
    <row r="93" spans="1:48" ht="23.45" customHeight="1"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</row>
    <row r="94" spans="1:48" ht="23.45" customHeight="1"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</row>
    <row r="95" spans="1:48" ht="35.450000000000003" customHeight="1"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H95" s="226" t="s">
        <v>144</v>
      </c>
      <c r="AI95" s="226"/>
      <c r="AJ95" s="226"/>
      <c r="AK95" s="226"/>
      <c r="AL95" s="226"/>
      <c r="AM95" s="226"/>
      <c r="AN95" s="226"/>
      <c r="AO95" s="226"/>
      <c r="AP95" s="226"/>
      <c r="AQ95" s="226"/>
      <c r="AR95" s="226"/>
      <c r="AS95" s="226"/>
      <c r="AT95" s="226"/>
      <c r="AU95" s="226"/>
      <c r="AV95" s="226"/>
    </row>
    <row r="96" spans="1:48" ht="24" customHeight="1"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H96" s="227" t="s">
        <v>122</v>
      </c>
      <c r="AI96" s="227"/>
      <c r="AJ96" s="227"/>
      <c r="AK96" s="49" t="s">
        <v>123</v>
      </c>
      <c r="AL96" s="49" t="s">
        <v>76</v>
      </c>
      <c r="AM96" s="49" t="s">
        <v>77</v>
      </c>
      <c r="AN96" s="49" t="s">
        <v>78</v>
      </c>
      <c r="AO96" s="49" t="s">
        <v>79</v>
      </c>
      <c r="AP96" s="49" t="s">
        <v>80</v>
      </c>
      <c r="AQ96" s="49" t="s">
        <v>81</v>
      </c>
      <c r="AR96" s="49" t="s">
        <v>82</v>
      </c>
      <c r="AS96" s="49" t="s">
        <v>83</v>
      </c>
      <c r="AT96" s="49" t="s">
        <v>84</v>
      </c>
      <c r="AU96" s="49" t="s">
        <v>85</v>
      </c>
      <c r="AV96" s="49" t="s">
        <v>86</v>
      </c>
    </row>
    <row r="97" spans="13:48" ht="30.6" customHeight="1"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H97" s="219" t="s">
        <v>145</v>
      </c>
      <c r="AI97" s="219"/>
      <c r="AJ97" s="219"/>
      <c r="AK97" s="63">
        <v>0</v>
      </c>
      <c r="AL97" s="63">
        <v>0</v>
      </c>
      <c r="AM97" s="63">
        <v>0</v>
      </c>
      <c r="AN97" s="63"/>
      <c r="AO97" s="63"/>
      <c r="AP97" s="63"/>
      <c r="AQ97" s="63"/>
      <c r="AR97" s="63"/>
      <c r="AS97" s="63"/>
      <c r="AT97" s="63"/>
      <c r="AU97" s="63"/>
      <c r="AV97" s="63"/>
    </row>
    <row r="98" spans="13:48" ht="30.6" customHeight="1"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H98" s="219" t="s">
        <v>146</v>
      </c>
      <c r="AI98" s="219"/>
      <c r="AJ98" s="219"/>
      <c r="AK98" s="63">
        <v>0</v>
      </c>
      <c r="AL98" s="63">
        <v>0</v>
      </c>
      <c r="AM98" s="63">
        <v>0</v>
      </c>
      <c r="AN98" s="63"/>
      <c r="AO98" s="63"/>
      <c r="AP98" s="63"/>
      <c r="AQ98" s="63"/>
      <c r="AR98" s="63"/>
      <c r="AS98" s="63"/>
      <c r="AT98" s="63"/>
      <c r="AU98" s="63"/>
      <c r="AV98" s="63"/>
    </row>
    <row r="99" spans="13:48" ht="43.9" customHeight="1"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H99" s="219" t="s">
        <v>147</v>
      </c>
      <c r="AI99" s="219"/>
      <c r="AJ99" s="219"/>
      <c r="AK99" s="71">
        <f>IFERROR(AK98/AK97,0)</f>
        <v>0</v>
      </c>
      <c r="AL99" s="71">
        <f t="shared" ref="AL99:AV99" si="7">IFERROR(AL98/AL97,0)</f>
        <v>0</v>
      </c>
      <c r="AM99" s="71">
        <f t="shared" si="7"/>
        <v>0</v>
      </c>
      <c r="AN99" s="71">
        <f t="shared" si="7"/>
        <v>0</v>
      </c>
      <c r="AO99" s="71">
        <f t="shared" si="7"/>
        <v>0</v>
      </c>
      <c r="AP99" s="71">
        <f t="shared" si="7"/>
        <v>0</v>
      </c>
      <c r="AQ99" s="71">
        <f t="shared" si="7"/>
        <v>0</v>
      </c>
      <c r="AR99" s="71">
        <f t="shared" si="7"/>
        <v>0</v>
      </c>
      <c r="AS99" s="71">
        <f t="shared" si="7"/>
        <v>0</v>
      </c>
      <c r="AT99" s="71">
        <f t="shared" si="7"/>
        <v>0</v>
      </c>
      <c r="AU99" s="71">
        <f t="shared" si="7"/>
        <v>0</v>
      </c>
      <c r="AV99" s="71">
        <f t="shared" si="7"/>
        <v>0</v>
      </c>
    </row>
    <row r="100" spans="13:48" ht="30.6" customHeight="1"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H100" s="219" t="s">
        <v>5</v>
      </c>
      <c r="AI100" s="219"/>
      <c r="AJ100" s="219"/>
      <c r="AK100" s="60">
        <v>1</v>
      </c>
      <c r="AL100" s="60">
        <v>1</v>
      </c>
      <c r="AM100" s="60">
        <v>1</v>
      </c>
      <c r="AN100" s="60">
        <v>1</v>
      </c>
      <c r="AO100" s="60">
        <v>1</v>
      </c>
      <c r="AP100" s="60">
        <v>1</v>
      </c>
      <c r="AQ100" s="60">
        <v>1</v>
      </c>
      <c r="AR100" s="60">
        <v>1</v>
      </c>
      <c r="AS100" s="60">
        <v>1</v>
      </c>
      <c r="AT100" s="60">
        <v>1</v>
      </c>
      <c r="AU100" s="60">
        <v>1</v>
      </c>
      <c r="AV100" s="60">
        <v>1</v>
      </c>
    </row>
    <row r="101" spans="13:48" ht="15" thickBot="1"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</row>
    <row r="102" spans="13:48" ht="37.15" customHeight="1"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H102" s="61"/>
      <c r="AI102" s="61"/>
      <c r="AJ102" s="61"/>
      <c r="AK102" s="61"/>
      <c r="AL102" s="61"/>
      <c r="AM102" s="61"/>
      <c r="AN102" s="61"/>
      <c r="AO102" s="61"/>
      <c r="AP102" s="61"/>
      <c r="AQ102" s="207" t="s">
        <v>137</v>
      </c>
      <c r="AR102" s="208"/>
      <c r="AS102" s="208"/>
      <c r="AT102" s="208"/>
      <c r="AU102" s="208"/>
      <c r="AV102" s="209"/>
    </row>
    <row r="103" spans="13:48" ht="37.15" customHeight="1">
      <c r="AH103" s="61"/>
      <c r="AI103" s="61"/>
      <c r="AJ103" s="61"/>
      <c r="AK103" s="61"/>
      <c r="AL103" s="61"/>
      <c r="AM103" s="61"/>
      <c r="AN103" s="61"/>
      <c r="AO103" s="61"/>
      <c r="AP103" s="61"/>
      <c r="AQ103" s="187" t="s">
        <v>96</v>
      </c>
      <c r="AR103" s="84"/>
      <c r="AS103" s="84"/>
      <c r="AT103" s="84"/>
      <c r="AU103" s="84"/>
      <c r="AV103" s="134"/>
    </row>
    <row r="104" spans="13:48" ht="37.15" customHeight="1"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Q104" s="187"/>
      <c r="AR104" s="84"/>
      <c r="AS104" s="84"/>
      <c r="AT104" s="84"/>
      <c r="AU104" s="84"/>
      <c r="AV104" s="134"/>
    </row>
    <row r="105" spans="13:48" ht="37.15" customHeight="1"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Q105" s="187" t="s">
        <v>99</v>
      </c>
      <c r="AR105" s="84"/>
      <c r="AS105" s="84"/>
      <c r="AT105" s="84"/>
      <c r="AU105" s="84"/>
      <c r="AV105" s="134"/>
    </row>
    <row r="106" spans="13:48" ht="37.15" customHeight="1"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Q106" s="187"/>
      <c r="AR106" s="84"/>
      <c r="AS106" s="84"/>
      <c r="AT106" s="84"/>
      <c r="AU106" s="84"/>
      <c r="AV106" s="134"/>
    </row>
    <row r="107" spans="13:48" ht="37.15" customHeight="1"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Q107" s="187" t="s">
        <v>102</v>
      </c>
      <c r="AR107" s="84"/>
      <c r="AS107" s="84"/>
      <c r="AT107" s="84"/>
      <c r="AU107" s="84"/>
      <c r="AV107" s="134"/>
    </row>
    <row r="108" spans="13:48" ht="37.15" customHeight="1"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Q108" s="187"/>
      <c r="AR108" s="84"/>
      <c r="AS108" s="84"/>
      <c r="AT108" s="84"/>
      <c r="AU108" s="84"/>
      <c r="AV108" s="134"/>
    </row>
    <row r="109" spans="13:48" ht="37.15" customHeight="1"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Q109" s="187" t="s">
        <v>104</v>
      </c>
      <c r="AR109" s="84"/>
      <c r="AS109" s="84"/>
      <c r="AT109" s="84"/>
      <c r="AU109" s="84"/>
      <c r="AV109" s="134"/>
    </row>
    <row r="110" spans="13:48" ht="37.15" customHeight="1"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Q110" s="187"/>
      <c r="AR110" s="84"/>
      <c r="AS110" s="84"/>
      <c r="AT110" s="84"/>
      <c r="AU110" s="84"/>
      <c r="AV110" s="134"/>
    </row>
    <row r="111" spans="13:48" ht="37.15" customHeight="1"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Q111" s="192" t="s">
        <v>106</v>
      </c>
      <c r="AR111" s="193"/>
      <c r="AS111" s="193"/>
      <c r="AT111" s="193"/>
      <c r="AU111" s="193"/>
      <c r="AV111" s="194"/>
    </row>
    <row r="112" spans="13:48" ht="37.15" customHeight="1"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Q112" s="187" t="s">
        <v>96</v>
      </c>
      <c r="AR112" s="84"/>
      <c r="AS112" s="84"/>
      <c r="AT112" s="84"/>
      <c r="AU112" s="84"/>
      <c r="AV112" s="134"/>
    </row>
    <row r="113" spans="1:48" ht="37.15" customHeight="1"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Q113" s="187"/>
      <c r="AR113" s="84"/>
      <c r="AS113" s="84"/>
      <c r="AT113" s="84"/>
      <c r="AU113" s="84"/>
      <c r="AV113" s="134"/>
    </row>
    <row r="114" spans="1:48" ht="37.15" customHeight="1"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Q114" s="187" t="s">
        <v>99</v>
      </c>
      <c r="AR114" s="84"/>
      <c r="AS114" s="84"/>
      <c r="AT114" s="84"/>
      <c r="AU114" s="84"/>
      <c r="AV114" s="134"/>
    </row>
    <row r="115" spans="1:48" ht="37.15" customHeight="1"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Q115" s="187"/>
      <c r="AR115" s="84"/>
      <c r="AS115" s="84"/>
      <c r="AT115" s="84"/>
      <c r="AU115" s="84"/>
      <c r="AV115" s="134"/>
    </row>
    <row r="116" spans="1:48" ht="37.15" customHeight="1"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Q116" s="195" t="s">
        <v>102</v>
      </c>
      <c r="AR116" s="167"/>
      <c r="AS116" s="168"/>
      <c r="AT116" s="168"/>
      <c r="AU116" s="168"/>
      <c r="AV116" s="198"/>
    </row>
    <row r="117" spans="1:48" ht="15.6" customHeight="1"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Q117" s="196"/>
      <c r="AR117" s="199"/>
      <c r="AS117" s="200"/>
      <c r="AT117" s="200"/>
      <c r="AU117" s="200"/>
      <c r="AV117" s="201"/>
    </row>
    <row r="118" spans="1:48" ht="37.15" customHeight="1"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Q118" s="197"/>
      <c r="AR118" s="170"/>
      <c r="AS118" s="171"/>
      <c r="AT118" s="171"/>
      <c r="AU118" s="171"/>
      <c r="AV118" s="202"/>
    </row>
    <row r="119" spans="1:48" ht="37.15" customHeight="1"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Q119" s="187" t="s">
        <v>104</v>
      </c>
      <c r="AR119" s="84"/>
      <c r="AS119" s="84"/>
      <c r="AT119" s="84"/>
      <c r="AU119" s="84"/>
      <c r="AV119" s="134"/>
    </row>
    <row r="120" spans="1:48" ht="37.15" customHeight="1" thickBot="1">
      <c r="AQ120" s="188"/>
      <c r="AR120" s="101"/>
      <c r="AS120" s="101"/>
      <c r="AT120" s="101"/>
      <c r="AU120" s="101"/>
      <c r="AV120" s="102"/>
    </row>
    <row r="121" spans="1:48" ht="22.9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Q121" s="62"/>
      <c r="AR121" s="62"/>
      <c r="AS121" s="62"/>
      <c r="AT121" s="62"/>
      <c r="AU121" s="62"/>
      <c r="AV121" s="62"/>
    </row>
    <row r="122" spans="1:48" ht="22.9" customHeight="1" thickBot="1">
      <c r="A122" s="53"/>
      <c r="B122" s="53"/>
      <c r="C122" s="53"/>
      <c r="D122" s="44"/>
      <c r="E122" s="44"/>
      <c r="F122" s="44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44"/>
      <c r="AQ122" s="62"/>
      <c r="AR122" s="62"/>
      <c r="AS122" s="62"/>
      <c r="AT122" s="62"/>
      <c r="AU122" s="62"/>
      <c r="AV122" s="62"/>
    </row>
    <row r="123" spans="1:48">
      <c r="A123" s="54"/>
      <c r="B123" s="54"/>
      <c r="C123" s="54"/>
      <c r="D123" s="52"/>
      <c r="E123" s="52"/>
      <c r="F123" s="52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45"/>
      <c r="AH123" s="210" t="s">
        <v>148</v>
      </c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2"/>
    </row>
    <row r="124" spans="1:48">
      <c r="A124" s="54"/>
      <c r="B124" s="54"/>
      <c r="C124" s="54"/>
      <c r="D124" s="52"/>
      <c r="E124" s="52"/>
      <c r="F124" s="52"/>
      <c r="G124" s="54"/>
      <c r="H124" s="54"/>
      <c r="I124" s="54"/>
      <c r="J124" s="54"/>
      <c r="K124" s="54"/>
      <c r="L124" s="54"/>
      <c r="M124" s="54"/>
      <c r="N124" s="54"/>
      <c r="O124" s="54"/>
      <c r="P124" s="1"/>
      <c r="Q124" s="1"/>
      <c r="R124" s="1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45"/>
      <c r="AH124" s="213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5"/>
    </row>
    <row r="125" spans="1:48">
      <c r="A125" s="54"/>
      <c r="B125" s="54"/>
      <c r="C125" s="54"/>
      <c r="D125" s="52"/>
      <c r="E125" s="52"/>
      <c r="F125" s="52"/>
      <c r="G125" s="54"/>
      <c r="H125" s="54"/>
      <c r="I125" s="54"/>
      <c r="J125" s="54"/>
      <c r="K125" s="54"/>
      <c r="L125" s="54"/>
      <c r="M125" s="54"/>
      <c r="N125" s="54"/>
      <c r="O125" s="54"/>
      <c r="P125" s="1"/>
      <c r="Q125" s="1"/>
      <c r="R125" s="1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45"/>
      <c r="AH125" s="189" t="s">
        <v>149</v>
      </c>
      <c r="AI125" s="190"/>
      <c r="AJ125" s="191"/>
      <c r="AK125" s="66" t="s">
        <v>123</v>
      </c>
      <c r="AL125" s="66" t="s">
        <v>76</v>
      </c>
      <c r="AM125" s="66" t="s">
        <v>77</v>
      </c>
      <c r="AN125" s="66" t="s">
        <v>78</v>
      </c>
      <c r="AO125" s="66" t="s">
        <v>79</v>
      </c>
      <c r="AP125" s="66" t="s">
        <v>80</v>
      </c>
      <c r="AQ125" s="66" t="s">
        <v>81</v>
      </c>
      <c r="AR125" s="66" t="s">
        <v>82</v>
      </c>
      <c r="AS125" s="66" t="s">
        <v>83</v>
      </c>
      <c r="AT125" s="66" t="s">
        <v>84</v>
      </c>
      <c r="AU125" s="66" t="s">
        <v>85</v>
      </c>
      <c r="AV125" s="66" t="s">
        <v>86</v>
      </c>
    </row>
    <row r="126" spans="1:48" ht="24.6" customHeight="1">
      <c r="A126" s="54"/>
      <c r="B126" s="54"/>
      <c r="C126" s="54"/>
      <c r="D126" s="47"/>
      <c r="E126" s="47"/>
      <c r="F126" s="47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47"/>
      <c r="AH126" s="203" t="s">
        <v>150</v>
      </c>
      <c r="AI126" s="204"/>
      <c r="AJ126" s="204"/>
      <c r="AK126" s="59">
        <v>0</v>
      </c>
      <c r="AL126" s="59">
        <v>133</v>
      </c>
      <c r="AM126" s="59">
        <v>194.2</v>
      </c>
      <c r="AN126" s="59">
        <v>155.80000000000001</v>
      </c>
      <c r="AO126" s="59">
        <v>141.69999999999999</v>
      </c>
      <c r="AP126" s="59">
        <v>106.7</v>
      </c>
      <c r="AQ126" s="59">
        <v>75.5</v>
      </c>
      <c r="AR126" s="59">
        <v>137</v>
      </c>
      <c r="AS126" s="59">
        <v>186.5</v>
      </c>
      <c r="AT126" s="59">
        <v>262</v>
      </c>
      <c r="AU126" s="59">
        <v>1415.9</v>
      </c>
      <c r="AV126" s="72">
        <v>120</v>
      </c>
    </row>
    <row r="127" spans="1:48" ht="24.6" customHeight="1">
      <c r="AH127" s="203" t="s">
        <v>151</v>
      </c>
      <c r="AI127" s="204"/>
      <c r="AJ127" s="204"/>
      <c r="AK127" s="59">
        <f>AK36</f>
        <v>0</v>
      </c>
      <c r="AL127" s="59">
        <f t="shared" ref="AL127:AV127" si="8">AL36</f>
        <v>0</v>
      </c>
      <c r="AM127" s="59">
        <f t="shared" si="8"/>
        <v>0</v>
      </c>
      <c r="AN127" s="59">
        <f t="shared" si="8"/>
        <v>0</v>
      </c>
      <c r="AO127" s="59">
        <f t="shared" si="8"/>
        <v>0</v>
      </c>
      <c r="AP127" s="59">
        <f t="shared" si="8"/>
        <v>0</v>
      </c>
      <c r="AQ127" s="59">
        <f t="shared" si="8"/>
        <v>0</v>
      </c>
      <c r="AR127" s="59">
        <f t="shared" si="8"/>
        <v>0</v>
      </c>
      <c r="AS127" s="59">
        <f t="shared" si="8"/>
        <v>0</v>
      </c>
      <c r="AT127" s="59">
        <f t="shared" si="8"/>
        <v>0</v>
      </c>
      <c r="AU127" s="59">
        <f t="shared" si="8"/>
        <v>0</v>
      </c>
      <c r="AV127" s="59">
        <f t="shared" si="8"/>
        <v>0</v>
      </c>
    </row>
    <row r="128" spans="1:48" ht="24.6" customHeight="1"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H128" s="203" t="s">
        <v>152</v>
      </c>
      <c r="AI128" s="204"/>
      <c r="AJ128" s="204"/>
      <c r="AK128" s="71">
        <f>IFERROR((AK126-AK127)/AK126,0)</f>
        <v>0</v>
      </c>
      <c r="AL128" s="71">
        <f t="shared" ref="AL128:AV128" si="9">IFERROR((AL126-AL127)/AL126,0)</f>
        <v>1</v>
      </c>
      <c r="AM128" s="71">
        <f t="shared" si="9"/>
        <v>1</v>
      </c>
      <c r="AN128" s="71">
        <f t="shared" si="9"/>
        <v>1</v>
      </c>
      <c r="AO128" s="71">
        <f t="shared" si="9"/>
        <v>1</v>
      </c>
      <c r="AP128" s="71">
        <f t="shared" si="9"/>
        <v>1</v>
      </c>
      <c r="AQ128" s="71">
        <f t="shared" si="9"/>
        <v>1</v>
      </c>
      <c r="AR128" s="71">
        <f t="shared" si="9"/>
        <v>1</v>
      </c>
      <c r="AS128" s="71">
        <f t="shared" si="9"/>
        <v>1</v>
      </c>
      <c r="AT128" s="71">
        <f t="shared" si="9"/>
        <v>1</v>
      </c>
      <c r="AU128" s="71">
        <f t="shared" si="9"/>
        <v>1</v>
      </c>
      <c r="AV128" s="71">
        <f t="shared" si="9"/>
        <v>1</v>
      </c>
    </row>
    <row r="129" spans="13:48" ht="24.6" customHeight="1" thickBot="1"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H129" s="205" t="s">
        <v>90</v>
      </c>
      <c r="AI129" s="206"/>
      <c r="AJ129" s="206"/>
      <c r="AK129" s="82">
        <v>0.05</v>
      </c>
      <c r="AL129" s="82">
        <v>0.05</v>
      </c>
      <c r="AM129" s="82">
        <v>0.05</v>
      </c>
      <c r="AN129" s="82">
        <v>0.05</v>
      </c>
      <c r="AO129" s="82">
        <v>0.05</v>
      </c>
      <c r="AP129" s="82">
        <v>0.05</v>
      </c>
      <c r="AQ129" s="82">
        <v>0.05</v>
      </c>
      <c r="AR129" s="82">
        <v>0.05</v>
      </c>
      <c r="AS129" s="82">
        <v>0.05</v>
      </c>
      <c r="AT129" s="82">
        <v>0.05</v>
      </c>
      <c r="AU129" s="82">
        <v>0.05</v>
      </c>
      <c r="AV129" s="83">
        <v>0.05</v>
      </c>
    </row>
    <row r="130" spans="13:48" ht="15" thickBot="1"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</row>
    <row r="131" spans="13:48" ht="21" customHeight="1"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Q131" s="207" t="s">
        <v>137</v>
      </c>
      <c r="AR131" s="208"/>
      <c r="AS131" s="208"/>
      <c r="AT131" s="208"/>
      <c r="AU131" s="208"/>
      <c r="AV131" s="209"/>
    </row>
    <row r="132" spans="13:48" ht="21" customHeight="1"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Q132" s="187" t="s">
        <v>96</v>
      </c>
      <c r="AR132" s="84"/>
      <c r="AS132" s="84"/>
      <c r="AT132" s="84"/>
      <c r="AU132" s="84"/>
      <c r="AV132" s="134"/>
    </row>
    <row r="133" spans="13:48" ht="21" customHeight="1"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Q133" s="187"/>
      <c r="AR133" s="84"/>
      <c r="AS133" s="84"/>
      <c r="AT133" s="84"/>
      <c r="AU133" s="84"/>
      <c r="AV133" s="134"/>
    </row>
    <row r="134" spans="13:48" ht="21" customHeight="1"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Q134" s="187" t="s">
        <v>99</v>
      </c>
      <c r="AR134" s="84"/>
      <c r="AS134" s="84"/>
      <c r="AT134" s="84"/>
      <c r="AU134" s="84"/>
      <c r="AV134" s="134"/>
    </row>
    <row r="135" spans="13:48" ht="21" customHeight="1"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Q135" s="187"/>
      <c r="AR135" s="84"/>
      <c r="AS135" s="84"/>
      <c r="AT135" s="84"/>
      <c r="AU135" s="84"/>
      <c r="AV135" s="134"/>
    </row>
    <row r="136" spans="13:48" ht="21" customHeight="1"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Q136" s="187" t="s">
        <v>102</v>
      </c>
      <c r="AR136" s="84"/>
      <c r="AS136" s="84"/>
      <c r="AT136" s="84"/>
      <c r="AU136" s="84"/>
      <c r="AV136" s="134"/>
    </row>
    <row r="137" spans="13:48" ht="21" customHeight="1"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Q137" s="187"/>
      <c r="AR137" s="84"/>
      <c r="AS137" s="84"/>
      <c r="AT137" s="84"/>
      <c r="AU137" s="84"/>
      <c r="AV137" s="134"/>
    </row>
    <row r="138" spans="13:48" ht="21" customHeight="1"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Q138" s="187" t="s">
        <v>104</v>
      </c>
      <c r="AR138" s="84"/>
      <c r="AS138" s="84"/>
      <c r="AT138" s="84"/>
      <c r="AU138" s="84"/>
      <c r="AV138" s="134"/>
    </row>
    <row r="139" spans="13:48" ht="21" customHeight="1"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Q139" s="187"/>
      <c r="AR139" s="84"/>
      <c r="AS139" s="84"/>
      <c r="AT139" s="84"/>
      <c r="AU139" s="84"/>
      <c r="AV139" s="134"/>
    </row>
    <row r="140" spans="13:48" ht="21" customHeight="1"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Q140" s="192" t="s">
        <v>106</v>
      </c>
      <c r="AR140" s="193"/>
      <c r="AS140" s="193"/>
      <c r="AT140" s="193"/>
      <c r="AU140" s="193"/>
      <c r="AV140" s="194"/>
    </row>
    <row r="141" spans="13:48" ht="21" customHeight="1"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Q141" s="187" t="s">
        <v>96</v>
      </c>
      <c r="AR141" s="84"/>
      <c r="AS141" s="84"/>
      <c r="AT141" s="84"/>
      <c r="AU141" s="84"/>
      <c r="AV141" s="134"/>
    </row>
    <row r="142" spans="13:48" ht="21" customHeight="1"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Q142" s="187"/>
      <c r="AR142" s="84"/>
      <c r="AS142" s="84"/>
      <c r="AT142" s="84"/>
      <c r="AU142" s="84"/>
      <c r="AV142" s="134"/>
    </row>
    <row r="143" spans="13:48" ht="21" customHeight="1"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Q143" s="187" t="s">
        <v>99</v>
      </c>
      <c r="AR143" s="84"/>
      <c r="AS143" s="84"/>
      <c r="AT143" s="84"/>
      <c r="AU143" s="84"/>
      <c r="AV143" s="134"/>
    </row>
    <row r="144" spans="13:48" ht="21" customHeight="1">
      <c r="AQ144" s="187"/>
      <c r="AR144" s="84"/>
      <c r="AS144" s="84"/>
      <c r="AT144" s="84"/>
      <c r="AU144" s="84"/>
      <c r="AV144" s="134"/>
    </row>
    <row r="145" spans="13:48" ht="21" customHeight="1"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Q145" s="195" t="s">
        <v>102</v>
      </c>
      <c r="AR145" s="167"/>
      <c r="AS145" s="168"/>
      <c r="AT145" s="168"/>
      <c r="AU145" s="168"/>
      <c r="AV145" s="198"/>
    </row>
    <row r="146" spans="13:48" ht="21" customHeight="1"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Q146" s="196"/>
      <c r="AR146" s="199"/>
      <c r="AS146" s="200"/>
      <c r="AT146" s="200"/>
      <c r="AU146" s="200"/>
      <c r="AV146" s="201"/>
    </row>
    <row r="147" spans="13:48" ht="21" customHeight="1"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Q147" s="197"/>
      <c r="AR147" s="170"/>
      <c r="AS147" s="171"/>
      <c r="AT147" s="171"/>
      <c r="AU147" s="171"/>
      <c r="AV147" s="202"/>
    </row>
    <row r="148" spans="13:48" ht="21" customHeight="1"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Q148" s="187" t="s">
        <v>104</v>
      </c>
      <c r="AR148" s="84"/>
      <c r="AS148" s="84"/>
      <c r="AT148" s="84"/>
      <c r="AU148" s="84"/>
      <c r="AV148" s="134"/>
    </row>
    <row r="149" spans="13:48" ht="21" customHeight="1" thickBot="1"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Q149" s="188"/>
      <c r="AR149" s="101"/>
      <c r="AS149" s="101"/>
      <c r="AT149" s="101"/>
      <c r="AU149" s="101"/>
      <c r="AV149" s="102"/>
    </row>
    <row r="150" spans="13:48"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</row>
    <row r="151" spans="13:48"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</row>
    <row r="152" spans="13:48"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</row>
    <row r="153" spans="13:48"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</row>
    <row r="154" spans="13:48"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</row>
    <row r="155" spans="13:48"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</row>
    <row r="156" spans="13:48"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</row>
    <row r="157" spans="13:48"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</row>
    <row r="158" spans="13:48"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</row>
    <row r="159" spans="13:48"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</row>
    <row r="160" spans="13:48"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</row>
  </sheetData>
  <mergeCells count="213">
    <mergeCell ref="AR59:AV60"/>
    <mergeCell ref="AQ61:AQ62"/>
    <mergeCell ref="AR61:AV62"/>
    <mergeCell ref="AQ48:AQ49"/>
    <mergeCell ref="AR48:AV49"/>
    <mergeCell ref="AQ50:AQ51"/>
    <mergeCell ref="AR50:AV51"/>
    <mergeCell ref="AR52:AV53"/>
    <mergeCell ref="AQ52:AQ53"/>
    <mergeCell ref="AQ54:AV54"/>
    <mergeCell ref="AQ55:AQ56"/>
    <mergeCell ref="AR55:AV56"/>
    <mergeCell ref="AR17:AV18"/>
    <mergeCell ref="AH34:AJ34"/>
    <mergeCell ref="AH36:AJ36"/>
    <mergeCell ref="AH31:AV31"/>
    <mergeCell ref="AH32:AJ32"/>
    <mergeCell ref="AH33:AJ33"/>
    <mergeCell ref="AH38:AJ38"/>
    <mergeCell ref="AQ45:AV45"/>
    <mergeCell ref="AQ46:AQ47"/>
    <mergeCell ref="AR46:AV47"/>
    <mergeCell ref="AH44:AJ44"/>
    <mergeCell ref="AH35:AJ35"/>
    <mergeCell ref="AH37:AJ37"/>
    <mergeCell ref="AH39:AJ39"/>
    <mergeCell ref="AQ19:AQ20"/>
    <mergeCell ref="AQ21:AV21"/>
    <mergeCell ref="AQ24:AQ25"/>
    <mergeCell ref="AR19:AV20"/>
    <mergeCell ref="AR24:AV25"/>
    <mergeCell ref="AR26:AV26"/>
    <mergeCell ref="AR27:AV27"/>
    <mergeCell ref="AQ22:AQ23"/>
    <mergeCell ref="AR22:AV23"/>
    <mergeCell ref="AQ17:AQ18"/>
    <mergeCell ref="A25:E25"/>
    <mergeCell ref="A24:AE24"/>
    <mergeCell ref="AE18:AE21"/>
    <mergeCell ref="A28:E28"/>
    <mergeCell ref="A29:E29"/>
    <mergeCell ref="G18:AD19"/>
    <mergeCell ref="I20:J20"/>
    <mergeCell ref="Y20:Z20"/>
    <mergeCell ref="S20:T20"/>
    <mergeCell ref="U20:V20"/>
    <mergeCell ref="A22:AE22"/>
    <mergeCell ref="A23:E23"/>
    <mergeCell ref="A2:D2"/>
    <mergeCell ref="E2:AD2"/>
    <mergeCell ref="A4:AE4"/>
    <mergeCell ref="A5:AE5"/>
    <mergeCell ref="A6:AE7"/>
    <mergeCell ref="Q20:R20"/>
    <mergeCell ref="G20:H20"/>
    <mergeCell ref="M20:N20"/>
    <mergeCell ref="AA20:AB20"/>
    <mergeCell ref="A8:AE8"/>
    <mergeCell ref="A18:E19"/>
    <mergeCell ref="F18:F19"/>
    <mergeCell ref="A20:F21"/>
    <mergeCell ref="O20:P20"/>
    <mergeCell ref="AC20:AD20"/>
    <mergeCell ref="A9:AE9"/>
    <mergeCell ref="A13:AE13"/>
    <mergeCell ref="W20:X20"/>
    <mergeCell ref="K20:L20"/>
    <mergeCell ref="A10:AE10"/>
    <mergeCell ref="A14:AE14"/>
    <mergeCell ref="A31:E31"/>
    <mergeCell ref="A48:AE50"/>
    <mergeCell ref="A38:AE38"/>
    <mergeCell ref="A35:AE35"/>
    <mergeCell ref="A34:E34"/>
    <mergeCell ref="A44:E44"/>
    <mergeCell ref="A26:E26"/>
    <mergeCell ref="A32:E32"/>
    <mergeCell ref="A39:E39"/>
    <mergeCell ref="A36:E36"/>
    <mergeCell ref="A46:AE46"/>
    <mergeCell ref="A47:AE47"/>
    <mergeCell ref="A37:E37"/>
    <mergeCell ref="A27:E27"/>
    <mergeCell ref="A33:E33"/>
    <mergeCell ref="AH5:AJ5"/>
    <mergeCell ref="AH6:AJ6"/>
    <mergeCell ref="AH7:AJ7"/>
    <mergeCell ref="AH8:AJ8"/>
    <mergeCell ref="AH4:AJ4"/>
    <mergeCell ref="AH3:AV3"/>
    <mergeCell ref="Y57:AA57"/>
    <mergeCell ref="V57:X57"/>
    <mergeCell ref="A58:C58"/>
    <mergeCell ref="G58:I58"/>
    <mergeCell ref="J58:L58"/>
    <mergeCell ref="M58:O58"/>
    <mergeCell ref="P58:R58"/>
    <mergeCell ref="S58:U58"/>
    <mergeCell ref="A57:C57"/>
    <mergeCell ref="V58:X58"/>
    <mergeCell ref="Y58:AA58"/>
    <mergeCell ref="A15:AE15"/>
    <mergeCell ref="A17:AE17"/>
    <mergeCell ref="A16:AE16"/>
    <mergeCell ref="A11:AE11"/>
    <mergeCell ref="A12:AE12"/>
    <mergeCell ref="A30:E30"/>
    <mergeCell ref="A45:AE45"/>
    <mergeCell ref="AQ78:AQ79"/>
    <mergeCell ref="AR78:AV79"/>
    <mergeCell ref="AQ80:AQ81"/>
    <mergeCell ref="AR80:AV81"/>
    <mergeCell ref="AQ90:AQ91"/>
    <mergeCell ref="AR90:AV91"/>
    <mergeCell ref="AH99:AJ99"/>
    <mergeCell ref="AH95:AV95"/>
    <mergeCell ref="AH96:AJ96"/>
    <mergeCell ref="AH97:AJ97"/>
    <mergeCell ref="AH98:AJ98"/>
    <mergeCell ref="G57:I57"/>
    <mergeCell ref="J57:L57"/>
    <mergeCell ref="M57:O57"/>
    <mergeCell ref="P57:R57"/>
    <mergeCell ref="S57:U57"/>
    <mergeCell ref="AH70:AJ70"/>
    <mergeCell ref="AH71:AJ71"/>
    <mergeCell ref="AH67:AJ67"/>
    <mergeCell ref="AB59:AD59"/>
    <mergeCell ref="Y59:AA59"/>
    <mergeCell ref="V59:X59"/>
    <mergeCell ref="S59:U59"/>
    <mergeCell ref="P59:R59"/>
    <mergeCell ref="M59:O59"/>
    <mergeCell ref="J59:L59"/>
    <mergeCell ref="G59:I59"/>
    <mergeCell ref="AB57:AD57"/>
    <mergeCell ref="AB58:AD58"/>
    <mergeCell ref="AH68:AJ68"/>
    <mergeCell ref="AH69:AJ69"/>
    <mergeCell ref="AH66:AV66"/>
    <mergeCell ref="AQ57:AQ58"/>
    <mergeCell ref="AR57:AV58"/>
    <mergeCell ref="AQ59:AQ60"/>
    <mergeCell ref="A59:C59"/>
    <mergeCell ref="A60:C60"/>
    <mergeCell ref="G60:I60"/>
    <mergeCell ref="J60:L60"/>
    <mergeCell ref="M60:O60"/>
    <mergeCell ref="P60:R60"/>
    <mergeCell ref="S60:U60"/>
    <mergeCell ref="V60:X60"/>
    <mergeCell ref="AQ102:AV102"/>
    <mergeCell ref="AQ83:AQ84"/>
    <mergeCell ref="AR83:AV84"/>
    <mergeCell ref="AQ85:AQ86"/>
    <mergeCell ref="AR85:AV86"/>
    <mergeCell ref="AQ87:AQ89"/>
    <mergeCell ref="AR87:AV89"/>
    <mergeCell ref="Y60:AA60"/>
    <mergeCell ref="AB60:AD60"/>
    <mergeCell ref="AQ82:AV82"/>
    <mergeCell ref="AH100:AJ100"/>
    <mergeCell ref="AQ73:AV73"/>
    <mergeCell ref="AQ74:AQ75"/>
    <mergeCell ref="AR74:AV75"/>
    <mergeCell ref="AQ76:AQ77"/>
    <mergeCell ref="AR76:AV77"/>
    <mergeCell ref="AR134:AV135"/>
    <mergeCell ref="AQ136:AQ137"/>
    <mergeCell ref="AR136:AV137"/>
    <mergeCell ref="AR103:AV104"/>
    <mergeCell ref="AQ105:AQ106"/>
    <mergeCell ref="AR105:AV106"/>
    <mergeCell ref="AH123:AV124"/>
    <mergeCell ref="AH126:AJ126"/>
    <mergeCell ref="AQ107:AQ108"/>
    <mergeCell ref="AR107:AV108"/>
    <mergeCell ref="AQ109:AQ110"/>
    <mergeCell ref="AR109:AV110"/>
    <mergeCell ref="AQ111:AV111"/>
    <mergeCell ref="AQ114:AQ115"/>
    <mergeCell ref="AR114:AV115"/>
    <mergeCell ref="AQ116:AQ118"/>
    <mergeCell ref="AR116:AV118"/>
    <mergeCell ref="AQ119:AQ120"/>
    <mergeCell ref="AR119:AV120"/>
    <mergeCell ref="AQ112:AQ113"/>
    <mergeCell ref="AR112:AV113"/>
    <mergeCell ref="AQ103:AQ104"/>
    <mergeCell ref="AR15:AV16"/>
    <mergeCell ref="AQ15:AQ16"/>
    <mergeCell ref="AQ13:AQ14"/>
    <mergeCell ref="AR13:AV14"/>
    <mergeCell ref="AQ11:AV12"/>
    <mergeCell ref="AQ148:AQ149"/>
    <mergeCell ref="AR148:AV149"/>
    <mergeCell ref="AH125:AJ125"/>
    <mergeCell ref="AQ138:AQ139"/>
    <mergeCell ref="AR138:AV139"/>
    <mergeCell ref="AQ140:AV140"/>
    <mergeCell ref="AQ141:AQ142"/>
    <mergeCell ref="AR141:AV142"/>
    <mergeCell ref="AQ143:AQ144"/>
    <mergeCell ref="AR143:AV144"/>
    <mergeCell ref="AQ145:AQ147"/>
    <mergeCell ref="AR145:AV147"/>
    <mergeCell ref="AH127:AJ127"/>
    <mergeCell ref="AH128:AJ128"/>
    <mergeCell ref="AH129:AJ129"/>
    <mergeCell ref="AQ131:AV131"/>
    <mergeCell ref="AQ132:AQ133"/>
    <mergeCell ref="AR132:AV133"/>
    <mergeCell ref="AQ134:AQ135"/>
  </mergeCells>
  <phoneticPr fontId="28" type="noConversion"/>
  <conditionalFormatting sqref="G23:AD23 G25:AD34">
    <cfRule type="cellIs" dxfId="167" priority="257" operator="equal">
      <formula>"R"</formula>
    </cfRule>
    <cfRule type="cellIs" dxfId="166" priority="258" operator="equal">
      <formula>"E"</formula>
    </cfRule>
    <cfRule type="cellIs" dxfId="165" priority="259" operator="equal">
      <formula>"P"</formula>
    </cfRule>
  </conditionalFormatting>
  <conditionalFormatting sqref="H36">
    <cfRule type="cellIs" dxfId="164" priority="212" operator="equal">
      <formula>"R"</formula>
    </cfRule>
    <cfRule type="cellIs" dxfId="163" priority="213" operator="equal">
      <formula>"E"</formula>
    </cfRule>
    <cfRule type="cellIs" dxfId="162" priority="214" operator="equal">
      <formula>"P"</formula>
    </cfRule>
  </conditionalFormatting>
  <conditionalFormatting sqref="H37">
    <cfRule type="cellIs" dxfId="161" priority="209" operator="equal">
      <formula>"R"</formula>
    </cfRule>
    <cfRule type="cellIs" dxfId="160" priority="210" operator="equal">
      <formula>"E"</formula>
    </cfRule>
    <cfRule type="cellIs" dxfId="159" priority="211" operator="equal">
      <formula>"P"</formula>
    </cfRule>
  </conditionalFormatting>
  <conditionalFormatting sqref="J36:J37">
    <cfRule type="cellIs" dxfId="158" priority="206" operator="equal">
      <formula>"R"</formula>
    </cfRule>
    <cfRule type="cellIs" dxfId="157" priority="207" operator="equal">
      <formula>"E"</formula>
    </cfRule>
    <cfRule type="cellIs" dxfId="156" priority="208" operator="equal">
      <formula>"P"</formula>
    </cfRule>
  </conditionalFormatting>
  <conditionalFormatting sqref="L36:L37">
    <cfRule type="cellIs" dxfId="155" priority="203" operator="equal">
      <formula>"R"</formula>
    </cfRule>
    <cfRule type="cellIs" dxfId="154" priority="204" operator="equal">
      <formula>"E"</formula>
    </cfRule>
    <cfRule type="cellIs" dxfId="153" priority="205" operator="equal">
      <formula>"P"</formula>
    </cfRule>
  </conditionalFormatting>
  <conditionalFormatting sqref="N36:N37">
    <cfRule type="cellIs" dxfId="152" priority="200" operator="equal">
      <formula>"R"</formula>
    </cfRule>
    <cfRule type="cellIs" dxfId="151" priority="201" operator="equal">
      <formula>"E"</formula>
    </cfRule>
    <cfRule type="cellIs" dxfId="150" priority="202" operator="equal">
      <formula>"P"</formula>
    </cfRule>
  </conditionalFormatting>
  <conditionalFormatting sqref="P36:P37">
    <cfRule type="cellIs" dxfId="149" priority="197" operator="equal">
      <formula>"R"</formula>
    </cfRule>
    <cfRule type="cellIs" dxfId="148" priority="198" operator="equal">
      <formula>"E"</formula>
    </cfRule>
    <cfRule type="cellIs" dxfId="147" priority="199" operator="equal">
      <formula>"P"</formula>
    </cfRule>
  </conditionalFormatting>
  <conditionalFormatting sqref="R36:R37">
    <cfRule type="cellIs" dxfId="146" priority="194" operator="equal">
      <formula>"R"</formula>
    </cfRule>
    <cfRule type="cellIs" dxfId="145" priority="195" operator="equal">
      <formula>"E"</formula>
    </cfRule>
    <cfRule type="cellIs" dxfId="144" priority="196" operator="equal">
      <formula>"P"</formula>
    </cfRule>
  </conditionalFormatting>
  <conditionalFormatting sqref="T36:T37">
    <cfRule type="cellIs" dxfId="143" priority="191" operator="equal">
      <formula>"R"</formula>
    </cfRule>
    <cfRule type="cellIs" dxfId="142" priority="192" operator="equal">
      <formula>"E"</formula>
    </cfRule>
    <cfRule type="cellIs" dxfId="141" priority="193" operator="equal">
      <formula>"P"</formula>
    </cfRule>
  </conditionalFormatting>
  <conditionalFormatting sqref="V36:V37">
    <cfRule type="cellIs" dxfId="140" priority="188" operator="equal">
      <formula>"R"</formula>
    </cfRule>
    <cfRule type="cellIs" dxfId="139" priority="189" operator="equal">
      <formula>"E"</formula>
    </cfRule>
    <cfRule type="cellIs" dxfId="138" priority="190" operator="equal">
      <formula>"P"</formula>
    </cfRule>
  </conditionalFormatting>
  <conditionalFormatting sqref="X36:X37">
    <cfRule type="cellIs" dxfId="137" priority="185" operator="equal">
      <formula>"R"</formula>
    </cfRule>
    <cfRule type="cellIs" dxfId="136" priority="186" operator="equal">
      <formula>"E"</formula>
    </cfRule>
    <cfRule type="cellIs" dxfId="135" priority="187" operator="equal">
      <formula>"P"</formula>
    </cfRule>
  </conditionalFormatting>
  <conditionalFormatting sqref="Z36:Z37">
    <cfRule type="cellIs" dxfId="134" priority="182" operator="equal">
      <formula>"R"</formula>
    </cfRule>
    <cfRule type="cellIs" dxfId="133" priority="183" operator="equal">
      <formula>"E"</formula>
    </cfRule>
    <cfRule type="cellIs" dxfId="132" priority="184" operator="equal">
      <formula>"P"</formula>
    </cfRule>
  </conditionalFormatting>
  <conditionalFormatting sqref="AB36:AB37">
    <cfRule type="cellIs" dxfId="131" priority="179" operator="equal">
      <formula>"R"</formula>
    </cfRule>
    <cfRule type="cellIs" dxfId="130" priority="180" operator="equal">
      <formula>"E"</formula>
    </cfRule>
    <cfRule type="cellIs" dxfId="129" priority="181" operator="equal">
      <formula>"P"</formula>
    </cfRule>
  </conditionalFormatting>
  <conditionalFormatting sqref="AD36:AD37">
    <cfRule type="cellIs" dxfId="128" priority="176" operator="equal">
      <formula>"R"</formula>
    </cfRule>
    <cfRule type="cellIs" dxfId="127" priority="177" operator="equal">
      <formula>"E"</formula>
    </cfRule>
    <cfRule type="cellIs" dxfId="126" priority="178" operator="equal">
      <formula>"P"</formula>
    </cfRule>
  </conditionalFormatting>
  <conditionalFormatting sqref="H39">
    <cfRule type="cellIs" dxfId="125" priority="173" operator="equal">
      <formula>"R"</formula>
    </cfRule>
    <cfRule type="cellIs" dxfId="124" priority="174" operator="equal">
      <formula>"E"</formula>
    </cfRule>
    <cfRule type="cellIs" dxfId="123" priority="175" operator="equal">
      <formula>"P"</formula>
    </cfRule>
  </conditionalFormatting>
  <conditionalFormatting sqref="J39">
    <cfRule type="cellIs" dxfId="122" priority="170" operator="equal">
      <formula>"R"</formula>
    </cfRule>
    <cfRule type="cellIs" dxfId="121" priority="171" operator="equal">
      <formula>"E"</formula>
    </cfRule>
    <cfRule type="cellIs" dxfId="120" priority="172" operator="equal">
      <formula>"P"</formula>
    </cfRule>
  </conditionalFormatting>
  <conditionalFormatting sqref="L39">
    <cfRule type="cellIs" dxfId="119" priority="167" operator="equal">
      <formula>"R"</formula>
    </cfRule>
    <cfRule type="cellIs" dxfId="118" priority="168" operator="equal">
      <formula>"E"</formula>
    </cfRule>
    <cfRule type="cellIs" dxfId="117" priority="169" operator="equal">
      <formula>"P"</formula>
    </cfRule>
  </conditionalFormatting>
  <conditionalFormatting sqref="N39">
    <cfRule type="cellIs" dxfId="116" priority="164" operator="equal">
      <formula>"R"</formula>
    </cfRule>
    <cfRule type="cellIs" dxfId="115" priority="165" operator="equal">
      <formula>"E"</formula>
    </cfRule>
    <cfRule type="cellIs" dxfId="114" priority="166" operator="equal">
      <formula>"P"</formula>
    </cfRule>
  </conditionalFormatting>
  <conditionalFormatting sqref="P39">
    <cfRule type="cellIs" dxfId="113" priority="161" operator="equal">
      <formula>"R"</formula>
    </cfRule>
    <cfRule type="cellIs" dxfId="112" priority="162" operator="equal">
      <formula>"E"</formula>
    </cfRule>
    <cfRule type="cellIs" dxfId="111" priority="163" operator="equal">
      <formula>"P"</formula>
    </cfRule>
  </conditionalFormatting>
  <conditionalFormatting sqref="R39">
    <cfRule type="cellIs" dxfId="110" priority="158" operator="equal">
      <formula>"R"</formula>
    </cfRule>
    <cfRule type="cellIs" dxfId="109" priority="159" operator="equal">
      <formula>"E"</formula>
    </cfRule>
    <cfRule type="cellIs" dxfId="108" priority="160" operator="equal">
      <formula>"P"</formula>
    </cfRule>
  </conditionalFormatting>
  <conditionalFormatting sqref="T39">
    <cfRule type="cellIs" dxfId="107" priority="155" operator="equal">
      <formula>"R"</formula>
    </cfRule>
    <cfRule type="cellIs" dxfId="106" priority="156" operator="equal">
      <formula>"E"</formula>
    </cfRule>
    <cfRule type="cellIs" dxfId="105" priority="157" operator="equal">
      <formula>"P"</formula>
    </cfRule>
  </conditionalFormatting>
  <conditionalFormatting sqref="V39">
    <cfRule type="cellIs" dxfId="104" priority="152" operator="equal">
      <formula>"R"</formula>
    </cfRule>
    <cfRule type="cellIs" dxfId="103" priority="153" operator="equal">
      <formula>"E"</formula>
    </cfRule>
    <cfRule type="cellIs" dxfId="102" priority="154" operator="equal">
      <formula>"P"</formula>
    </cfRule>
  </conditionalFormatting>
  <conditionalFormatting sqref="X39">
    <cfRule type="cellIs" dxfId="101" priority="149" operator="equal">
      <formula>"R"</formula>
    </cfRule>
    <cfRule type="cellIs" dxfId="100" priority="150" operator="equal">
      <formula>"E"</formula>
    </cfRule>
    <cfRule type="cellIs" dxfId="99" priority="151" operator="equal">
      <formula>"P"</formula>
    </cfRule>
  </conditionalFormatting>
  <conditionalFormatting sqref="Z39">
    <cfRule type="cellIs" dxfId="98" priority="146" operator="equal">
      <formula>"R"</formula>
    </cfRule>
    <cfRule type="cellIs" dxfId="97" priority="147" operator="equal">
      <formula>"E"</formula>
    </cfRule>
    <cfRule type="cellIs" dxfId="96" priority="148" operator="equal">
      <formula>"P"</formula>
    </cfRule>
  </conditionalFormatting>
  <conditionalFormatting sqref="AB39">
    <cfRule type="cellIs" dxfId="95" priority="143" operator="equal">
      <formula>"R"</formula>
    </cfRule>
    <cfRule type="cellIs" dxfId="94" priority="144" operator="equal">
      <formula>"E"</formula>
    </cfRule>
    <cfRule type="cellIs" dxfId="93" priority="145" operator="equal">
      <formula>"P"</formula>
    </cfRule>
  </conditionalFormatting>
  <conditionalFormatting sqref="AD39">
    <cfRule type="cellIs" dxfId="92" priority="140" operator="equal">
      <formula>"R"</formula>
    </cfRule>
    <cfRule type="cellIs" dxfId="91" priority="141" operator="equal">
      <formula>"E"</formula>
    </cfRule>
    <cfRule type="cellIs" dxfId="90" priority="142" operator="equal">
      <formula>"P"</formula>
    </cfRule>
  </conditionalFormatting>
  <conditionalFormatting sqref="G36:G37">
    <cfRule type="cellIs" dxfId="89" priority="134" operator="equal">
      <formula>"R"</formula>
    </cfRule>
    <cfRule type="cellIs" dxfId="88" priority="135" operator="equal">
      <formula>"E"</formula>
    </cfRule>
    <cfRule type="cellIs" dxfId="87" priority="136" operator="equal">
      <formula>"P"</formula>
    </cfRule>
  </conditionalFormatting>
  <conditionalFormatting sqref="G39">
    <cfRule type="cellIs" dxfId="86" priority="131" operator="equal">
      <formula>"R"</formula>
    </cfRule>
    <cfRule type="cellIs" dxfId="85" priority="132" operator="equal">
      <formula>"E"</formula>
    </cfRule>
    <cfRule type="cellIs" dxfId="84" priority="133" operator="equal">
      <formula>"P"</formula>
    </cfRule>
  </conditionalFormatting>
  <conditionalFormatting sqref="I39">
    <cfRule type="cellIs" dxfId="83" priority="128" operator="equal">
      <formula>"R"</formula>
    </cfRule>
    <cfRule type="cellIs" dxfId="82" priority="129" operator="equal">
      <formula>"E"</formula>
    </cfRule>
    <cfRule type="cellIs" dxfId="81" priority="130" operator="equal">
      <formula>"P"</formula>
    </cfRule>
  </conditionalFormatting>
  <conditionalFormatting sqref="K39">
    <cfRule type="cellIs" dxfId="80" priority="125" operator="equal">
      <formula>"R"</formula>
    </cfRule>
    <cfRule type="cellIs" dxfId="79" priority="126" operator="equal">
      <formula>"E"</formula>
    </cfRule>
    <cfRule type="cellIs" dxfId="78" priority="127" operator="equal">
      <formula>"P"</formula>
    </cfRule>
  </conditionalFormatting>
  <conditionalFormatting sqref="M39">
    <cfRule type="cellIs" dxfId="77" priority="122" operator="equal">
      <formula>"R"</formula>
    </cfRule>
    <cfRule type="cellIs" dxfId="76" priority="123" operator="equal">
      <formula>"E"</formula>
    </cfRule>
    <cfRule type="cellIs" dxfId="75" priority="124" operator="equal">
      <formula>"P"</formula>
    </cfRule>
  </conditionalFormatting>
  <conditionalFormatting sqref="O39">
    <cfRule type="cellIs" dxfId="74" priority="119" operator="equal">
      <formula>"R"</formula>
    </cfRule>
    <cfRule type="cellIs" dxfId="73" priority="120" operator="equal">
      <formula>"E"</formula>
    </cfRule>
    <cfRule type="cellIs" dxfId="72" priority="121" operator="equal">
      <formula>"P"</formula>
    </cfRule>
  </conditionalFormatting>
  <conditionalFormatting sqref="Q39">
    <cfRule type="cellIs" dxfId="71" priority="116" operator="equal">
      <formula>"R"</formula>
    </cfRule>
    <cfRule type="cellIs" dxfId="70" priority="117" operator="equal">
      <formula>"E"</formula>
    </cfRule>
    <cfRule type="cellIs" dxfId="69" priority="118" operator="equal">
      <formula>"P"</formula>
    </cfRule>
  </conditionalFormatting>
  <conditionalFormatting sqref="S39">
    <cfRule type="cellIs" dxfId="68" priority="113" operator="equal">
      <formula>"R"</formula>
    </cfRule>
    <cfRule type="cellIs" dxfId="67" priority="114" operator="equal">
      <formula>"E"</formula>
    </cfRule>
    <cfRule type="cellIs" dxfId="66" priority="115" operator="equal">
      <formula>"P"</formula>
    </cfRule>
  </conditionalFormatting>
  <conditionalFormatting sqref="U39">
    <cfRule type="cellIs" dxfId="65" priority="110" operator="equal">
      <formula>"R"</formula>
    </cfRule>
    <cfRule type="cellIs" dxfId="64" priority="111" operator="equal">
      <formula>"E"</formula>
    </cfRule>
    <cfRule type="cellIs" dxfId="63" priority="112" operator="equal">
      <formula>"P"</formula>
    </cfRule>
  </conditionalFormatting>
  <conditionalFormatting sqref="W39">
    <cfRule type="cellIs" dxfId="62" priority="107" operator="equal">
      <formula>"R"</formula>
    </cfRule>
    <cfRule type="cellIs" dxfId="61" priority="108" operator="equal">
      <formula>"E"</formula>
    </cfRule>
    <cfRule type="cellIs" dxfId="60" priority="109" operator="equal">
      <formula>"P"</formula>
    </cfRule>
  </conditionalFormatting>
  <conditionalFormatting sqref="Y39">
    <cfRule type="cellIs" dxfId="59" priority="104" operator="equal">
      <formula>"R"</formula>
    </cfRule>
    <cfRule type="cellIs" dxfId="58" priority="105" operator="equal">
      <formula>"E"</formula>
    </cfRule>
    <cfRule type="cellIs" dxfId="57" priority="106" operator="equal">
      <formula>"P"</formula>
    </cfRule>
  </conditionalFormatting>
  <conditionalFormatting sqref="AA39">
    <cfRule type="cellIs" dxfId="56" priority="101" operator="equal">
      <formula>"R"</formula>
    </cfRule>
    <cfRule type="cellIs" dxfId="55" priority="102" operator="equal">
      <formula>"E"</formula>
    </cfRule>
    <cfRule type="cellIs" dxfId="54" priority="103" operator="equal">
      <formula>"P"</formula>
    </cfRule>
  </conditionalFormatting>
  <conditionalFormatting sqref="AC39">
    <cfRule type="cellIs" dxfId="53" priority="98" operator="equal">
      <formula>"R"</formula>
    </cfRule>
    <cfRule type="cellIs" dxfId="52" priority="99" operator="equal">
      <formula>"E"</formula>
    </cfRule>
    <cfRule type="cellIs" dxfId="51" priority="100" operator="equal">
      <formula>"P"</formula>
    </cfRule>
  </conditionalFormatting>
  <conditionalFormatting sqref="I36:I37">
    <cfRule type="cellIs" dxfId="50" priority="92" operator="equal">
      <formula>"R"</formula>
    </cfRule>
    <cfRule type="cellIs" dxfId="49" priority="93" operator="equal">
      <formula>"E"</formula>
    </cfRule>
    <cfRule type="cellIs" dxfId="48" priority="94" operator="equal">
      <formula>"P"</formula>
    </cfRule>
  </conditionalFormatting>
  <conditionalFormatting sqref="K36:K37">
    <cfRule type="cellIs" dxfId="47" priority="89" operator="equal">
      <formula>"R"</formula>
    </cfRule>
    <cfRule type="cellIs" dxfId="46" priority="90" operator="equal">
      <formula>"E"</formula>
    </cfRule>
    <cfRule type="cellIs" dxfId="45" priority="91" operator="equal">
      <formula>"P"</formula>
    </cfRule>
  </conditionalFormatting>
  <conditionalFormatting sqref="M36:M37">
    <cfRule type="cellIs" dxfId="44" priority="80" operator="equal">
      <formula>"R"</formula>
    </cfRule>
    <cfRule type="cellIs" dxfId="43" priority="81" operator="equal">
      <formula>"E"</formula>
    </cfRule>
    <cfRule type="cellIs" dxfId="42" priority="82" operator="equal">
      <formula>"P"</formula>
    </cfRule>
  </conditionalFormatting>
  <conditionalFormatting sqref="O36:O37">
    <cfRule type="cellIs" dxfId="41" priority="77" operator="equal">
      <formula>"R"</formula>
    </cfRule>
    <cfRule type="cellIs" dxfId="40" priority="78" operator="equal">
      <formula>"E"</formula>
    </cfRule>
    <cfRule type="cellIs" dxfId="39" priority="79" operator="equal">
      <formula>"P"</formula>
    </cfRule>
  </conditionalFormatting>
  <conditionalFormatting sqref="Q36:Q37">
    <cfRule type="cellIs" dxfId="38" priority="74" operator="equal">
      <formula>"R"</formula>
    </cfRule>
    <cfRule type="cellIs" dxfId="37" priority="75" operator="equal">
      <formula>"E"</formula>
    </cfRule>
    <cfRule type="cellIs" dxfId="36" priority="76" operator="equal">
      <formula>"P"</formula>
    </cfRule>
  </conditionalFormatting>
  <conditionalFormatting sqref="S36:S37">
    <cfRule type="cellIs" dxfId="35" priority="71" operator="equal">
      <formula>"R"</formula>
    </cfRule>
    <cfRule type="cellIs" dxfId="34" priority="72" operator="equal">
      <formula>"E"</formula>
    </cfRule>
    <cfRule type="cellIs" dxfId="33" priority="73" operator="equal">
      <formula>"P"</formula>
    </cfRule>
  </conditionalFormatting>
  <conditionalFormatting sqref="U36:U37">
    <cfRule type="cellIs" dxfId="32" priority="68" operator="equal">
      <formula>"R"</formula>
    </cfRule>
    <cfRule type="cellIs" dxfId="31" priority="69" operator="equal">
      <formula>"E"</formula>
    </cfRule>
    <cfRule type="cellIs" dxfId="30" priority="70" operator="equal">
      <formula>"P"</formula>
    </cfRule>
  </conditionalFormatting>
  <conditionalFormatting sqref="W36:W37">
    <cfRule type="cellIs" dxfId="29" priority="65" operator="equal">
      <formula>"R"</formula>
    </cfRule>
    <cfRule type="cellIs" dxfId="28" priority="66" operator="equal">
      <formula>"E"</formula>
    </cfRule>
    <cfRule type="cellIs" dxfId="27" priority="67" operator="equal">
      <formula>"P"</formula>
    </cfRule>
  </conditionalFormatting>
  <conditionalFormatting sqref="Y36:Y37">
    <cfRule type="cellIs" dxfId="26" priority="62" operator="equal">
      <formula>"R"</formula>
    </cfRule>
    <cfRule type="cellIs" dxfId="25" priority="63" operator="equal">
      <formula>"E"</formula>
    </cfRule>
    <cfRule type="cellIs" dxfId="24" priority="64" operator="equal">
      <formula>"P"</formula>
    </cfRule>
  </conditionalFormatting>
  <conditionalFormatting sqref="AC36:AC37">
    <cfRule type="cellIs" dxfId="23" priority="59" operator="equal">
      <formula>"R"</formula>
    </cfRule>
    <cfRule type="cellIs" dxfId="22" priority="60" operator="equal">
      <formula>"E"</formula>
    </cfRule>
    <cfRule type="cellIs" dxfId="21" priority="61" operator="equal">
      <formula>"P"</formula>
    </cfRule>
  </conditionalFormatting>
  <conditionalFormatting sqref="AA36:AA37">
    <cfRule type="cellIs" dxfId="20" priority="56" operator="equal">
      <formula>"R"</formula>
    </cfRule>
    <cfRule type="cellIs" dxfId="19" priority="57" operator="equal">
      <formula>"E"</formula>
    </cfRule>
    <cfRule type="cellIs" dxfId="18" priority="58" operator="equal">
      <formula>"P"</formula>
    </cfRule>
  </conditionalFormatting>
  <conditionalFormatting sqref="AK7:AV7">
    <cfRule type="cellIs" dxfId="17" priority="29" operator="equal">
      <formula>$AK$8</formula>
    </cfRule>
    <cfRule type="cellIs" dxfId="16" priority="30" operator="lessThan">
      <formula>0.9</formula>
    </cfRule>
    <cfRule type="cellIs" dxfId="15" priority="31" operator="greaterThan">
      <formula>0.9</formula>
    </cfRule>
  </conditionalFormatting>
  <conditionalFormatting sqref="AK38:AV38">
    <cfRule type="cellIs" dxfId="14" priority="260" stopIfTrue="1" operator="lessThan">
      <formula>$AK$39</formula>
    </cfRule>
    <cfRule type="cellIs" dxfId="13" priority="261" stopIfTrue="1" operator="greaterThan">
      <formula>$AK$39</formula>
    </cfRule>
    <cfRule type="cellIs" dxfId="12" priority="262" stopIfTrue="1" operator="lessThanOrEqual">
      <formula>$AK$39</formula>
    </cfRule>
  </conditionalFormatting>
  <conditionalFormatting sqref="AK70:AV70">
    <cfRule type="cellIs" dxfId="11" priority="7" stopIfTrue="1" operator="lessThan">
      <formula>$AK$71</formula>
    </cfRule>
    <cfRule type="cellIs" dxfId="10" priority="8" stopIfTrue="1" operator="greaterThan">
      <formula>$AK$71</formula>
    </cfRule>
    <cfRule type="cellIs" dxfId="9" priority="9" stopIfTrue="1" operator="lessThanOrEqual">
      <formula>$AK$71</formula>
    </cfRule>
  </conditionalFormatting>
  <conditionalFormatting sqref="AK99:AV99">
    <cfRule type="cellIs" dxfId="8" priority="4" stopIfTrue="1" operator="lessThan">
      <formula>$AK$100</formula>
    </cfRule>
    <cfRule type="cellIs" dxfId="7" priority="5" stopIfTrue="1" operator="greaterThan">
      <formula>$AK$100</formula>
    </cfRule>
    <cfRule type="cellIs" dxfId="6" priority="6" stopIfTrue="1" operator="lessThanOrEqual">
      <formula>$AK$100</formula>
    </cfRule>
  </conditionalFormatting>
  <conditionalFormatting sqref="AK128:AV128">
    <cfRule type="cellIs" dxfId="5" priority="1" stopIfTrue="1" operator="lessThan">
      <formula>$AK$129</formula>
    </cfRule>
    <cfRule type="cellIs" dxfId="4" priority="2" stopIfTrue="1" operator="greaterThan">
      <formula>$AK$129</formula>
    </cfRule>
    <cfRule type="cellIs" dxfId="3" priority="3" stopIfTrue="1" operator="lessThanOrEqual">
      <formula>$AK$129</formula>
    </cfRule>
  </conditionalFormatting>
  <printOptions horizontalCentered="1"/>
  <pageMargins left="0.51181102362204722" right="0.51181102362204722" top="0.78740157480314965" bottom="0.35433070866141736" header="0" footer="0.39370078740157483"/>
  <pageSetup scale="16" orientation="landscape" r:id="rId1"/>
  <ignoredErrors>
    <ignoredError sqref="H41:AD43 H40:I40 J40:AD40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5B1502A0-4C7F-43D5-820D-9F77A55F9F9F}">
          <x14:formula1>
            <xm:f>DATOS!$A$3</xm:f>
          </x14:formula1>
          <xm:sqref>G23 AA23 G36:G37 I23 K23 M23 O23 Q23 S23 U23 W23 Y23 G39 I39 K39 M39 O39 Q39 S39 U39 W39 Y39 AA39 AC39 I36:I37 K36:K37 M36:M37 O36:O37 Q36:Q37 S36:S37 U36:U37 W36:W37 Y36:Y37 AC36:AC37 AA36:AA37 AC23 G25:G34 O25:O34 I25:I34 K25:K34 M25:M34 AC25:AC34 AA25:AA34 Y25:Y34 W25:W34 U25:U34 S25:S34 Q25:Q34</xm:sqref>
        </x14:dataValidation>
        <x14:dataValidation type="list" allowBlank="1" showInputMessage="1" showErrorMessage="1" xr:uid="{998475B3-516B-417D-BE47-87867254DD30}">
          <x14:formula1>
            <xm:f>DATOS!$A$4:$A$5</xm:f>
          </x14:formula1>
          <xm:sqref>H23 AD23 AD36:AD37 J23 L23 N23 P23 R23 T23 V23 X23 Z23 AB23 H36:H37 J36:J37 L36:L37 N36:N37 P36:P37 R36:R37 T36:T37 V36:V37 X36:X37 Z36:Z37 AB36:AB37 H39 J39 L39 N39 P39 R39 T39 V39 X39 Z39 AB39 AD39 AD25:AD34 H25:H34 J25:J34 L25:L34 N25:N34 P25:P34 R25:R34 T25:T34 V25:V34 X25:X34 Z25:Z34 AB25:AB34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9D85-92EF-4654-8F19-F23B729FAD97}">
  <dimension ref="A2:B7"/>
  <sheetViews>
    <sheetView workbookViewId="0">
      <selection activeCell="B7" sqref="B7"/>
    </sheetView>
  </sheetViews>
  <sheetFormatPr defaultColWidth="11.42578125" defaultRowHeight="14.45"/>
  <sheetData>
    <row r="2" spans="1:2">
      <c r="A2" t="s">
        <v>153</v>
      </c>
    </row>
    <row r="3" spans="1:2">
      <c r="A3" t="s">
        <v>26</v>
      </c>
    </row>
    <row r="4" spans="1:2">
      <c r="A4" t="s">
        <v>27</v>
      </c>
    </row>
    <row r="5" spans="1:2">
      <c r="A5" t="s">
        <v>154</v>
      </c>
    </row>
    <row r="7" spans="1:2">
      <c r="B7" t="s">
        <v>155</v>
      </c>
    </row>
  </sheetData>
  <conditionalFormatting sqref="A3">
    <cfRule type="cellIs" dxfId="2" priority="3" operator="equal">
      <formula>"P"</formula>
    </cfRule>
  </conditionalFormatting>
  <conditionalFormatting sqref="A4:A5">
    <cfRule type="cellIs" dxfId="1" priority="1" operator="equal">
      <formula>"R"</formula>
    </cfRule>
    <cfRule type="cellIs" dxfId="0" priority="2" operator="equal">
      <formula>"E"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/>
  <cp:revision/>
  <dcterms:created xsi:type="dcterms:W3CDTF">2010-02-27T23:01:41Z</dcterms:created>
  <dcterms:modified xsi:type="dcterms:W3CDTF">2024-10-15T20:01:28Z</dcterms:modified>
  <cp:category/>
  <cp:contentStatus/>
</cp:coreProperties>
</file>