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5.xml" ContentType="application/vnd.openxmlformats-officedocument.spreadsheetml.comments+xml"/>
  <Override PartName="/xl/comments4.xml" ContentType="application/vnd.openxmlformats-officedocument.spreadsheetml.comments+xml"/>
  <Override PartName="/xl/comments1.xml" ContentType="application/vnd.openxmlformats-officedocument.spreadsheetml.comments+xml"/>
  <Override PartName="/xl/comments6.xml" ContentType="application/vnd.openxmlformats-officedocument.spreadsheetml.comments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comments7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kluaneecuador.sharepoint.com/sites/GESTIONHSEDIGITAL/Documentos compartidos/01. GESTIÓN DOCUMENTAL/HSE/FORMATOS CON CODIFICACIÓN/"/>
    </mc:Choice>
  </mc:AlternateContent>
  <xr:revisionPtr revIDLastSave="195" documentId="8_{F6F0AFF0-542E-419E-8F74-76F98B18DEC5}" xr6:coauthVersionLast="47" xr6:coauthVersionMax="47" xr10:uidLastSave="{9731FDA0-727F-4827-A4AD-D5C953215D16}"/>
  <bookViews>
    <workbookView xWindow="-108" yWindow="-108" windowWidth="23256" windowHeight="12456" activeTab="4" xr2:uid="{AFB421AE-6D8D-4175-AAD2-62EC1B8F5507}"/>
  </bookViews>
  <sheets>
    <sheet name="DASHBOARD" sheetId="4" r:id="rId1"/>
    <sheet name="MAR.2024" sheetId="13" r:id="rId2"/>
    <sheet name="ABR.2024" sheetId="8" r:id="rId3"/>
    <sheet name="TB DINAMICAS" sheetId="7" state="hidden" r:id="rId4"/>
    <sheet name="MAY.2024" sheetId="9" r:id="rId5"/>
    <sheet name="JUN.2024" sheetId="10" r:id="rId6"/>
    <sheet name="JUL.2024" sheetId="11" r:id="rId7"/>
    <sheet name="AGO.2024" sheetId="12" r:id="rId8"/>
    <sheet name="CONS" sheetId="5" r:id="rId9"/>
    <sheet name="LISTA" sheetId="6" state="hidden" r:id="rId10"/>
  </sheets>
  <externalReferences>
    <externalReference r:id="rId11"/>
  </externalReferences>
  <definedNames>
    <definedName name="_xlnm.Print_Area" localSheetId="0">DASHBOARD!$A$1:$Q$56</definedName>
    <definedName name="SegmentaciónDeDatos_CATEGORIA">#N/A</definedName>
    <definedName name="SegmentaciónDeDatos_CENTRO_DE_COSTO">#N/A</definedName>
    <definedName name="SegmentaciónDeDatos_MES">#N/A</definedName>
  </definedNames>
  <calcPr calcId="191029"/>
  <pivotCaches>
    <pivotCache cacheId="55" r:id="rId12"/>
  </pivotCaches>
  <extLst>
    <ext xmlns:x14="http://schemas.microsoft.com/office/spreadsheetml/2009/9/main" uri="{BBE1A952-AA13-448e-AADC-164F8A28A991}">
      <x14:slicerCaches>
        <x14:slicerCache r:id="rId13"/>
        <x14:slicerCache r:id="rId14"/>
        <x14:slicerCache r:id="rId1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5" l="1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E27" i="5"/>
  <c r="E26" i="5"/>
  <c r="B27" i="5"/>
  <c r="B26" i="5"/>
  <c r="E25" i="5"/>
  <c r="B25" i="5"/>
  <c r="E24" i="5"/>
  <c r="B24" i="5"/>
  <c r="E23" i="5"/>
  <c r="E22" i="5"/>
  <c r="E21" i="5"/>
  <c r="E20" i="5"/>
  <c r="B23" i="5"/>
  <c r="B22" i="5"/>
  <c r="B21" i="5"/>
  <c r="B20" i="5"/>
  <c r="E19" i="5"/>
  <c r="B19" i="5"/>
  <c r="E18" i="5"/>
  <c r="E17" i="5"/>
  <c r="E16" i="5"/>
  <c r="E15" i="5"/>
  <c r="G15" i="5" s="1"/>
  <c r="B18" i="5"/>
  <c r="B17" i="5"/>
  <c r="B16" i="5"/>
  <c r="E14" i="5"/>
  <c r="G14" i="5" s="1"/>
  <c r="E13" i="5"/>
  <c r="G13" i="5" s="1"/>
  <c r="E12" i="5"/>
  <c r="G12" i="5" s="1"/>
  <c r="E11" i="5"/>
  <c r="G11" i="5" s="1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  <c r="B15" i="5"/>
  <c r="B14" i="5"/>
  <c r="B13" i="5"/>
  <c r="B12" i="5"/>
  <c r="B11" i="5"/>
  <c r="B10" i="5"/>
  <c r="B9" i="5"/>
  <c r="B8" i="5"/>
  <c r="B7" i="5"/>
  <c r="B6" i="5"/>
  <c r="B5" i="5"/>
  <c r="B4" i="5"/>
  <c r="A162" i="13" l="1"/>
  <c r="D161" i="13"/>
  <c r="D160" i="13"/>
  <c r="D159" i="13"/>
  <c r="D158" i="13"/>
  <c r="D157" i="13"/>
  <c r="D156" i="13"/>
  <c r="D155" i="13"/>
  <c r="D154" i="13"/>
  <c r="N153" i="13"/>
  <c r="N151" i="13" s="1"/>
  <c r="M153" i="13"/>
  <c r="L153" i="13"/>
  <c r="K153" i="13"/>
  <c r="K151" i="13" s="1"/>
  <c r="J153" i="13"/>
  <c r="J151" i="13" s="1"/>
  <c r="I153" i="13"/>
  <c r="I151" i="13" s="1"/>
  <c r="H153" i="13"/>
  <c r="G153" i="13"/>
  <c r="F153" i="13"/>
  <c r="E153" i="13"/>
  <c r="A152" i="13"/>
  <c r="M151" i="13"/>
  <c r="L151" i="13"/>
  <c r="H151" i="13"/>
  <c r="A150" i="13"/>
  <c r="D149" i="13"/>
  <c r="D148" i="13"/>
  <c r="D147" i="13"/>
  <c r="D146" i="13"/>
  <c r="D145" i="13"/>
  <c r="D144" i="13"/>
  <c r="D143" i="13"/>
  <c r="D142" i="13"/>
  <c r="N141" i="13"/>
  <c r="M141" i="13"/>
  <c r="L141" i="13"/>
  <c r="K141" i="13"/>
  <c r="J141" i="13"/>
  <c r="I141" i="13"/>
  <c r="H141" i="13"/>
  <c r="G141" i="13"/>
  <c r="F141" i="13"/>
  <c r="D141" i="13" s="1"/>
  <c r="E141" i="13"/>
  <c r="A140" i="13"/>
  <c r="D139" i="13"/>
  <c r="D138" i="13"/>
  <c r="D137" i="13"/>
  <c r="D136" i="13"/>
  <c r="D135" i="13"/>
  <c r="D134" i="13"/>
  <c r="D133" i="13"/>
  <c r="D132" i="13"/>
  <c r="N131" i="13"/>
  <c r="M131" i="13"/>
  <c r="M129" i="13" s="1"/>
  <c r="L131" i="13"/>
  <c r="K131" i="13"/>
  <c r="J131" i="13"/>
  <c r="J129" i="13" s="1"/>
  <c r="I131" i="13"/>
  <c r="H131" i="13"/>
  <c r="H129" i="13" s="1"/>
  <c r="G131" i="13"/>
  <c r="G129" i="13" s="1"/>
  <c r="F131" i="13"/>
  <c r="E131" i="13"/>
  <c r="D131" i="13" s="1"/>
  <c r="A130" i="13"/>
  <c r="N129" i="13"/>
  <c r="L129" i="13"/>
  <c r="K129" i="13"/>
  <c r="I129" i="13"/>
  <c r="F129" i="13"/>
  <c r="A128" i="13"/>
  <c r="D127" i="13"/>
  <c r="D126" i="13"/>
  <c r="D125" i="13"/>
  <c r="D124" i="13"/>
  <c r="D123" i="13"/>
  <c r="D122" i="13"/>
  <c r="D121" i="13"/>
  <c r="D120" i="13"/>
  <c r="D119" i="13"/>
  <c r="D118" i="13"/>
  <c r="D117" i="13"/>
  <c r="D116" i="13"/>
  <c r="N115" i="13"/>
  <c r="M115" i="13"/>
  <c r="L115" i="13"/>
  <c r="K115" i="13"/>
  <c r="J115" i="13"/>
  <c r="I115" i="13"/>
  <c r="H115" i="13"/>
  <c r="G115" i="13"/>
  <c r="F115" i="13"/>
  <c r="E115" i="13"/>
  <c r="A114" i="13"/>
  <c r="D113" i="13"/>
  <c r="D112" i="13"/>
  <c r="D111" i="13"/>
  <c r="D110" i="13"/>
  <c r="D109" i="13"/>
  <c r="D108" i="13"/>
  <c r="N107" i="13"/>
  <c r="M107" i="13"/>
  <c r="M94" i="13" s="1"/>
  <c r="L107" i="13"/>
  <c r="D107" i="13" s="1"/>
  <c r="K107" i="13"/>
  <c r="J107" i="13"/>
  <c r="I107" i="13"/>
  <c r="H107" i="13"/>
  <c r="H94" i="13" s="1"/>
  <c r="G107" i="13"/>
  <c r="F107" i="13"/>
  <c r="E107" i="13"/>
  <c r="E94" i="13" s="1"/>
  <c r="A106" i="13"/>
  <c r="D105" i="13"/>
  <c r="D104" i="13"/>
  <c r="N103" i="13"/>
  <c r="N94" i="13" s="1"/>
  <c r="M103" i="13"/>
  <c r="L103" i="13"/>
  <c r="K103" i="13"/>
  <c r="J103" i="13"/>
  <c r="I103" i="13"/>
  <c r="H103" i="13"/>
  <c r="G103" i="13"/>
  <c r="F103" i="13"/>
  <c r="F94" i="13" s="1"/>
  <c r="E103" i="13"/>
  <c r="A102" i="13"/>
  <c r="D101" i="13"/>
  <c r="D100" i="13"/>
  <c r="D99" i="13"/>
  <c r="D98" i="13"/>
  <c r="D97" i="13"/>
  <c r="N96" i="13"/>
  <c r="M96" i="13"/>
  <c r="L96" i="13"/>
  <c r="K96" i="13"/>
  <c r="J96" i="13"/>
  <c r="J94" i="13" s="1"/>
  <c r="I96" i="13"/>
  <c r="I94" i="13" s="1"/>
  <c r="H96" i="13"/>
  <c r="G96" i="13"/>
  <c r="F96" i="13"/>
  <c r="E96" i="13"/>
  <c r="A95" i="13"/>
  <c r="G94" i="13"/>
  <c r="A93" i="13"/>
  <c r="D92" i="13"/>
  <c r="D91" i="13"/>
  <c r="D90" i="13"/>
  <c r="D89" i="13"/>
  <c r="D88" i="13"/>
  <c r="N87" i="13"/>
  <c r="M87" i="13"/>
  <c r="L87" i="13"/>
  <c r="L71" i="13" s="1"/>
  <c r="K87" i="13"/>
  <c r="J87" i="13"/>
  <c r="I87" i="13"/>
  <c r="H87" i="13"/>
  <c r="G87" i="13"/>
  <c r="D87" i="13" s="1"/>
  <c r="F87" i="13"/>
  <c r="E87" i="13"/>
  <c r="A86" i="13"/>
  <c r="D85" i="13"/>
  <c r="D84" i="13"/>
  <c r="D83" i="13"/>
  <c r="D82" i="13"/>
  <c r="D81" i="13"/>
  <c r="D80" i="13"/>
  <c r="N79" i="13"/>
  <c r="M79" i="13"/>
  <c r="L79" i="13"/>
  <c r="K79" i="13"/>
  <c r="J79" i="13"/>
  <c r="I79" i="13"/>
  <c r="H79" i="13"/>
  <c r="G79" i="13"/>
  <c r="F79" i="13"/>
  <c r="E79" i="13"/>
  <c r="A78" i="13"/>
  <c r="D77" i="13"/>
  <c r="D76" i="13"/>
  <c r="D75" i="13"/>
  <c r="D74" i="13"/>
  <c r="N73" i="13"/>
  <c r="N71" i="13" s="1"/>
  <c r="M73" i="13"/>
  <c r="L73" i="13"/>
  <c r="K73" i="13"/>
  <c r="K71" i="13" s="1"/>
  <c r="J73" i="13"/>
  <c r="I73" i="13"/>
  <c r="I71" i="13" s="1"/>
  <c r="H73" i="13"/>
  <c r="H71" i="13" s="1"/>
  <c r="H8" i="13" s="1"/>
  <c r="G73" i="13"/>
  <c r="F73" i="13"/>
  <c r="F71" i="13" s="1"/>
  <c r="E73" i="13"/>
  <c r="A72" i="13"/>
  <c r="M71" i="13"/>
  <c r="E71" i="13"/>
  <c r="A70" i="13"/>
  <c r="D69" i="13"/>
  <c r="N68" i="13"/>
  <c r="M68" i="13"/>
  <c r="L68" i="13"/>
  <c r="K68" i="13"/>
  <c r="J68" i="13"/>
  <c r="I68" i="13"/>
  <c r="H68" i="13"/>
  <c r="G68" i="13"/>
  <c r="F68" i="13"/>
  <c r="E68" i="13"/>
  <c r="D68" i="13" s="1"/>
  <c r="A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N26" i="13"/>
  <c r="M26" i="13"/>
  <c r="L26" i="13"/>
  <c r="K26" i="13"/>
  <c r="J26" i="13"/>
  <c r="I26" i="13"/>
  <c r="H26" i="13"/>
  <c r="G26" i="13"/>
  <c r="F26" i="13"/>
  <c r="E26" i="13"/>
  <c r="A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N12" i="13"/>
  <c r="M12" i="13"/>
  <c r="M10" i="13" s="1"/>
  <c r="L12" i="13"/>
  <c r="K12" i="13"/>
  <c r="J12" i="13"/>
  <c r="I12" i="13"/>
  <c r="I10" i="13" s="1"/>
  <c r="H12" i="13"/>
  <c r="G12" i="13"/>
  <c r="F12" i="13"/>
  <c r="E12" i="13"/>
  <c r="A11" i="13"/>
  <c r="N10" i="13"/>
  <c r="H10" i="13"/>
  <c r="G10" i="13"/>
  <c r="F10" i="13"/>
  <c r="A9" i="13"/>
  <c r="D153" i="13" l="1"/>
  <c r="D115" i="13"/>
  <c r="L94" i="13"/>
  <c r="K94" i="13"/>
  <c r="D103" i="13"/>
  <c r="I8" i="13"/>
  <c r="D96" i="13"/>
  <c r="J71" i="13"/>
  <c r="D79" i="13"/>
  <c r="D73" i="13"/>
  <c r="J10" i="13"/>
  <c r="J8" i="13" s="1"/>
  <c r="L10" i="13"/>
  <c r="K10" i="13"/>
  <c r="K8" i="13" s="1"/>
  <c r="D26" i="13"/>
  <c r="D12" i="13"/>
  <c r="F8" i="13"/>
  <c r="N8" i="13"/>
  <c r="M8" i="13"/>
  <c r="G71" i="13"/>
  <c r="G8" i="13" s="1"/>
  <c r="E129" i="13"/>
  <c r="E10" i="13"/>
  <c r="E8" i="13" s="1"/>
  <c r="L8" i="13" l="1"/>
  <c r="D8" i="13" s="1"/>
  <c r="A162" i="12" l="1"/>
  <c r="D161" i="12"/>
  <c r="D160" i="12"/>
  <c r="D159" i="12"/>
  <c r="D158" i="12"/>
  <c r="D157" i="12"/>
  <c r="D156" i="12"/>
  <c r="D155" i="12"/>
  <c r="D154" i="12"/>
  <c r="N153" i="12"/>
  <c r="M153" i="12"/>
  <c r="L153" i="12"/>
  <c r="K153" i="12"/>
  <c r="K151" i="12" s="1"/>
  <c r="J153" i="12"/>
  <c r="J151" i="12" s="1"/>
  <c r="I153" i="12"/>
  <c r="I151" i="12" s="1"/>
  <c r="H153" i="12"/>
  <c r="H151" i="12" s="1"/>
  <c r="G153" i="12"/>
  <c r="D153" i="12" s="1"/>
  <c r="F153" i="12"/>
  <c r="E153" i="12"/>
  <c r="A152" i="12"/>
  <c r="N151" i="12"/>
  <c r="M151" i="12"/>
  <c r="L151" i="12"/>
  <c r="A150" i="12"/>
  <c r="D149" i="12"/>
  <c r="D148" i="12"/>
  <c r="D147" i="12"/>
  <c r="D146" i="12"/>
  <c r="D145" i="12"/>
  <c r="D144" i="12"/>
  <c r="D143" i="12"/>
  <c r="D142" i="12"/>
  <c r="N141" i="12"/>
  <c r="M141" i="12"/>
  <c r="L141" i="12"/>
  <c r="K141" i="12"/>
  <c r="J141" i="12"/>
  <c r="I141" i="12"/>
  <c r="H141" i="12"/>
  <c r="G141" i="12"/>
  <c r="F141" i="12"/>
  <c r="E141" i="12"/>
  <c r="D141" i="12"/>
  <c r="A140" i="12"/>
  <c r="D139" i="12"/>
  <c r="D138" i="12"/>
  <c r="D137" i="12"/>
  <c r="D136" i="12"/>
  <c r="D135" i="12"/>
  <c r="D134" i="12"/>
  <c r="D133" i="12"/>
  <c r="D132" i="12"/>
  <c r="N131" i="12"/>
  <c r="M131" i="12"/>
  <c r="L131" i="12"/>
  <c r="K131" i="12"/>
  <c r="K129" i="12" s="1"/>
  <c r="J131" i="12"/>
  <c r="J129" i="12" s="1"/>
  <c r="I131" i="12"/>
  <c r="I129" i="12" s="1"/>
  <c r="H131" i="12"/>
  <c r="H129" i="12" s="1"/>
  <c r="G131" i="12"/>
  <c r="D131" i="12" s="1"/>
  <c r="F131" i="12"/>
  <c r="E131" i="12"/>
  <c r="A130" i="12"/>
  <c r="N129" i="12"/>
  <c r="M129" i="12"/>
  <c r="L129" i="12"/>
  <c r="G129" i="12"/>
  <c r="F129" i="12"/>
  <c r="E129" i="12"/>
  <c r="A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N115" i="12"/>
  <c r="M115" i="12"/>
  <c r="L115" i="12"/>
  <c r="K115" i="12"/>
  <c r="D115" i="12" s="1"/>
  <c r="J115" i="12"/>
  <c r="I115" i="12"/>
  <c r="H115" i="12"/>
  <c r="G115" i="12"/>
  <c r="F115" i="12"/>
  <c r="E115" i="12"/>
  <c r="A114" i="12"/>
  <c r="D113" i="12"/>
  <c r="D112" i="12"/>
  <c r="D111" i="12"/>
  <c r="D110" i="12"/>
  <c r="D109" i="12"/>
  <c r="D108" i="12"/>
  <c r="N107" i="12"/>
  <c r="M107" i="12"/>
  <c r="L107" i="12"/>
  <c r="K107" i="12"/>
  <c r="J107" i="12"/>
  <c r="I107" i="12"/>
  <c r="H107" i="12"/>
  <c r="G107" i="12"/>
  <c r="G94" i="12" s="1"/>
  <c r="F107" i="12"/>
  <c r="E107" i="12"/>
  <c r="D107" i="12" s="1"/>
  <c r="A106" i="12"/>
  <c r="D105" i="12"/>
  <c r="D104" i="12"/>
  <c r="N103" i="12"/>
  <c r="M103" i="12"/>
  <c r="L103" i="12"/>
  <c r="K103" i="12"/>
  <c r="K94" i="12" s="1"/>
  <c r="J103" i="12"/>
  <c r="I103" i="12"/>
  <c r="H103" i="12"/>
  <c r="G103" i="12"/>
  <c r="F103" i="12"/>
  <c r="E103" i="12"/>
  <c r="A102" i="12"/>
  <c r="D101" i="12"/>
  <c r="D100" i="12"/>
  <c r="D99" i="12"/>
  <c r="D98" i="12"/>
  <c r="D97" i="12"/>
  <c r="N96" i="12"/>
  <c r="N94" i="12" s="1"/>
  <c r="M96" i="12"/>
  <c r="M94" i="12" s="1"/>
  <c r="L96" i="12"/>
  <c r="D96" i="12" s="1"/>
  <c r="K96" i="12"/>
  <c r="J96" i="12"/>
  <c r="I96" i="12"/>
  <c r="H96" i="12"/>
  <c r="G96" i="12"/>
  <c r="F96" i="12"/>
  <c r="F94" i="12" s="1"/>
  <c r="E96" i="12"/>
  <c r="E94" i="12" s="1"/>
  <c r="A95" i="12"/>
  <c r="J94" i="12"/>
  <c r="I94" i="12"/>
  <c r="H94" i="12"/>
  <c r="A93" i="12"/>
  <c r="D92" i="12"/>
  <c r="D91" i="12"/>
  <c r="D90" i="12"/>
  <c r="D89" i="12"/>
  <c r="D88" i="12"/>
  <c r="N87" i="12"/>
  <c r="M87" i="12"/>
  <c r="L87" i="12"/>
  <c r="K87" i="12"/>
  <c r="J87" i="12"/>
  <c r="I87" i="12"/>
  <c r="H87" i="12"/>
  <c r="H71" i="12" s="1"/>
  <c r="G87" i="12"/>
  <c r="D87" i="12" s="1"/>
  <c r="F87" i="12"/>
  <c r="E87" i="12"/>
  <c r="A86" i="12"/>
  <c r="D85" i="12"/>
  <c r="D84" i="12"/>
  <c r="D83" i="12"/>
  <c r="D82" i="12"/>
  <c r="D81" i="12"/>
  <c r="D80" i="12"/>
  <c r="N79" i="12"/>
  <c r="M79" i="12"/>
  <c r="L79" i="12"/>
  <c r="K79" i="12"/>
  <c r="J79" i="12"/>
  <c r="D79" i="12" s="1"/>
  <c r="I79" i="12"/>
  <c r="H79" i="12"/>
  <c r="G79" i="12"/>
  <c r="F79" i="12"/>
  <c r="E79" i="12"/>
  <c r="A78" i="12"/>
  <c r="D77" i="12"/>
  <c r="D76" i="12"/>
  <c r="D75" i="12"/>
  <c r="D74" i="12"/>
  <c r="N73" i="12"/>
  <c r="M73" i="12"/>
  <c r="L73" i="12"/>
  <c r="L71" i="12" s="1"/>
  <c r="K73" i="12"/>
  <c r="K71" i="12" s="1"/>
  <c r="J73" i="12"/>
  <c r="J71" i="12" s="1"/>
  <c r="I73" i="12"/>
  <c r="I71" i="12" s="1"/>
  <c r="H73" i="12"/>
  <c r="G73" i="12"/>
  <c r="F73" i="12"/>
  <c r="E73" i="12"/>
  <c r="A72" i="12"/>
  <c r="N71" i="12"/>
  <c r="M71" i="12"/>
  <c r="G71" i="12"/>
  <c r="F71" i="12"/>
  <c r="E71" i="12"/>
  <c r="A70" i="12"/>
  <c r="D69" i="12"/>
  <c r="N68" i="12"/>
  <c r="M68" i="12"/>
  <c r="L68" i="12"/>
  <c r="K68" i="12"/>
  <c r="J68" i="12"/>
  <c r="D68" i="12" s="1"/>
  <c r="I68" i="12"/>
  <c r="H68" i="12"/>
  <c r="G68" i="12"/>
  <c r="F68" i="12"/>
  <c r="E68" i="12"/>
  <c r="A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N26" i="12"/>
  <c r="M26" i="12"/>
  <c r="L26" i="12"/>
  <c r="K26" i="12"/>
  <c r="J26" i="12"/>
  <c r="I26" i="12"/>
  <c r="H26" i="12"/>
  <c r="G26" i="12"/>
  <c r="F26" i="12"/>
  <c r="E26" i="12"/>
  <c r="D26" i="12" s="1"/>
  <c r="A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N12" i="12"/>
  <c r="N10" i="12" s="1"/>
  <c r="N8" i="12" s="1"/>
  <c r="M12" i="12"/>
  <c r="M10" i="12" s="1"/>
  <c r="M8" i="12" s="1"/>
  <c r="L12" i="12"/>
  <c r="K12" i="12"/>
  <c r="J12" i="12"/>
  <c r="I12" i="12"/>
  <c r="H12" i="12"/>
  <c r="H10" i="12" s="1"/>
  <c r="G12" i="12"/>
  <c r="G10" i="12" s="1"/>
  <c r="G8" i="12" s="1"/>
  <c r="F12" i="12"/>
  <c r="F10" i="12" s="1"/>
  <c r="F8" i="12" s="1"/>
  <c r="E12" i="12"/>
  <c r="D12" i="12" s="1"/>
  <c r="A11" i="12"/>
  <c r="L10" i="12"/>
  <c r="K10" i="12"/>
  <c r="J10" i="12"/>
  <c r="I10" i="12"/>
  <c r="I8" i="12" s="1"/>
  <c r="A9" i="12"/>
  <c r="A162" i="11"/>
  <c r="D161" i="11"/>
  <c r="D160" i="11"/>
  <c r="D159" i="11"/>
  <c r="D158" i="11"/>
  <c r="D157" i="11"/>
  <c r="D156" i="11"/>
  <c r="D155" i="11"/>
  <c r="D154" i="11"/>
  <c r="N153" i="11"/>
  <c r="M153" i="11"/>
  <c r="L153" i="11"/>
  <c r="K153" i="11"/>
  <c r="J153" i="11"/>
  <c r="J151" i="11" s="1"/>
  <c r="I153" i="11"/>
  <c r="I151" i="11" s="1"/>
  <c r="H153" i="11"/>
  <c r="D153" i="11" s="1"/>
  <c r="G153" i="11"/>
  <c r="F153" i="11"/>
  <c r="E153" i="11"/>
  <c r="A152" i="11"/>
  <c r="N151" i="11"/>
  <c r="M151" i="11"/>
  <c r="L151" i="11"/>
  <c r="K151" i="11"/>
  <c r="A150" i="11"/>
  <c r="D149" i="11"/>
  <c r="D148" i="11"/>
  <c r="D147" i="11"/>
  <c r="D146" i="11"/>
  <c r="D145" i="11"/>
  <c r="D144" i="11"/>
  <c r="D143" i="11"/>
  <c r="D142" i="11"/>
  <c r="N141" i="11"/>
  <c r="M141" i="11"/>
  <c r="L141" i="11"/>
  <c r="K141" i="11"/>
  <c r="J141" i="11"/>
  <c r="I141" i="11"/>
  <c r="H141" i="11"/>
  <c r="G141" i="11"/>
  <c r="F141" i="11"/>
  <c r="E141" i="11"/>
  <c r="D141" i="11"/>
  <c r="A140" i="11"/>
  <c r="D139" i="11"/>
  <c r="D138" i="11"/>
  <c r="D137" i="11"/>
  <c r="D136" i="11"/>
  <c r="D135" i="11"/>
  <c r="D134" i="11"/>
  <c r="D133" i="11"/>
  <c r="D132" i="11"/>
  <c r="N131" i="11"/>
  <c r="M131" i="11"/>
  <c r="L131" i="11"/>
  <c r="K131" i="11"/>
  <c r="J131" i="11"/>
  <c r="J129" i="11" s="1"/>
  <c r="I131" i="11"/>
  <c r="I129" i="11" s="1"/>
  <c r="H131" i="11"/>
  <c r="H129" i="11" s="1"/>
  <c r="G131" i="11"/>
  <c r="G129" i="11" s="1"/>
  <c r="F131" i="11"/>
  <c r="E131" i="11"/>
  <c r="A130" i="11"/>
  <c r="N129" i="11"/>
  <c r="M129" i="11"/>
  <c r="L129" i="11"/>
  <c r="K129" i="11"/>
  <c r="F129" i="11"/>
  <c r="E129" i="11"/>
  <c r="A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N115" i="11"/>
  <c r="M115" i="11"/>
  <c r="L115" i="11"/>
  <c r="K115" i="11"/>
  <c r="D115" i="11" s="1"/>
  <c r="J115" i="11"/>
  <c r="I115" i="11"/>
  <c r="H115" i="11"/>
  <c r="G115" i="11"/>
  <c r="F115" i="11"/>
  <c r="E115" i="11"/>
  <c r="A114" i="11"/>
  <c r="D113" i="11"/>
  <c r="D112" i="11"/>
  <c r="D111" i="11"/>
  <c r="D110" i="11"/>
  <c r="D109" i="11"/>
  <c r="D108" i="11"/>
  <c r="N107" i="11"/>
  <c r="M107" i="11"/>
  <c r="L107" i="11"/>
  <c r="K107" i="11"/>
  <c r="J107" i="11"/>
  <c r="I107" i="11"/>
  <c r="H107" i="11"/>
  <c r="G107" i="11"/>
  <c r="F107" i="11"/>
  <c r="E107" i="11"/>
  <c r="D107" i="11" s="1"/>
  <c r="A106" i="11"/>
  <c r="D105" i="11"/>
  <c r="D104" i="11"/>
  <c r="N103" i="11"/>
  <c r="M103" i="11"/>
  <c r="L103" i="11"/>
  <c r="K103" i="11"/>
  <c r="D103" i="11" s="1"/>
  <c r="J103" i="11"/>
  <c r="I103" i="11"/>
  <c r="H103" i="11"/>
  <c r="G103" i="11"/>
  <c r="G94" i="11" s="1"/>
  <c r="F103" i="11"/>
  <c r="E103" i="11"/>
  <c r="A102" i="11"/>
  <c r="D101" i="11"/>
  <c r="D100" i="11"/>
  <c r="D99" i="11"/>
  <c r="D98" i="11"/>
  <c r="D97" i="11"/>
  <c r="N96" i="11"/>
  <c r="N94" i="11" s="1"/>
  <c r="M96" i="11"/>
  <c r="M94" i="11" s="1"/>
  <c r="M8" i="11" s="1"/>
  <c r="L96" i="11"/>
  <c r="L94" i="11" s="1"/>
  <c r="K96" i="11"/>
  <c r="K94" i="11" s="1"/>
  <c r="J96" i="11"/>
  <c r="I96" i="11"/>
  <c r="H96" i="11"/>
  <c r="G96" i="11"/>
  <c r="F96" i="11"/>
  <c r="F94" i="11" s="1"/>
  <c r="E96" i="11"/>
  <c r="E94" i="11" s="1"/>
  <c r="E8" i="11" s="1"/>
  <c r="D96" i="11"/>
  <c r="A95" i="11"/>
  <c r="J94" i="11"/>
  <c r="I94" i="11"/>
  <c r="H94" i="11"/>
  <c r="A93" i="11"/>
  <c r="D92" i="11"/>
  <c r="D91" i="11"/>
  <c r="D90" i="11"/>
  <c r="D89" i="11"/>
  <c r="D88" i="11"/>
  <c r="N87" i="11"/>
  <c r="M87" i="11"/>
  <c r="L87" i="11"/>
  <c r="K87" i="11"/>
  <c r="J87" i="11"/>
  <c r="I87" i="11"/>
  <c r="H87" i="11"/>
  <c r="D87" i="11" s="1"/>
  <c r="G87" i="11"/>
  <c r="F87" i="11"/>
  <c r="E87" i="11"/>
  <c r="A86" i="11"/>
  <c r="D85" i="11"/>
  <c r="D84" i="11"/>
  <c r="D83" i="11"/>
  <c r="D82" i="11"/>
  <c r="D81" i="11"/>
  <c r="D80" i="11"/>
  <c r="N79" i="11"/>
  <c r="M79" i="11"/>
  <c r="L79" i="11"/>
  <c r="K79" i="11"/>
  <c r="J79" i="11"/>
  <c r="D79" i="11" s="1"/>
  <c r="I79" i="11"/>
  <c r="H79" i="11"/>
  <c r="G79" i="11"/>
  <c r="F79" i="11"/>
  <c r="E79" i="11"/>
  <c r="A78" i="11"/>
  <c r="D77" i="11"/>
  <c r="D76" i="11"/>
  <c r="D75" i="11"/>
  <c r="D74" i="11"/>
  <c r="N73" i="11"/>
  <c r="M73" i="11"/>
  <c r="L73" i="11"/>
  <c r="L71" i="11" s="1"/>
  <c r="K73" i="11"/>
  <c r="K71" i="11" s="1"/>
  <c r="J73" i="11"/>
  <c r="D73" i="11" s="1"/>
  <c r="I73" i="11"/>
  <c r="I71" i="11" s="1"/>
  <c r="H73" i="11"/>
  <c r="G73" i="11"/>
  <c r="F73" i="11"/>
  <c r="E73" i="11"/>
  <c r="A72" i="11"/>
  <c r="N71" i="11"/>
  <c r="M71" i="11"/>
  <c r="G71" i="11"/>
  <c r="F71" i="11"/>
  <c r="E71" i="11"/>
  <c r="A70" i="11"/>
  <c r="D69" i="11"/>
  <c r="N68" i="11"/>
  <c r="M68" i="11"/>
  <c r="L68" i="11"/>
  <c r="K68" i="11"/>
  <c r="J68" i="11"/>
  <c r="D68" i="11" s="1"/>
  <c r="I68" i="11"/>
  <c r="H68" i="11"/>
  <c r="G68" i="11"/>
  <c r="F68" i="11"/>
  <c r="E68" i="11"/>
  <c r="A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N26" i="11"/>
  <c r="M26" i="11"/>
  <c r="L26" i="11"/>
  <c r="K26" i="11"/>
  <c r="J26" i="11"/>
  <c r="I26" i="11"/>
  <c r="H26" i="11"/>
  <c r="G26" i="11"/>
  <c r="F26" i="11"/>
  <c r="E26" i="11"/>
  <c r="D26" i="11" s="1"/>
  <c r="A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N12" i="11"/>
  <c r="N10" i="11" s="1"/>
  <c r="N8" i="11" s="1"/>
  <c r="M12" i="11"/>
  <c r="L12" i="11"/>
  <c r="K12" i="11"/>
  <c r="J12" i="11"/>
  <c r="I12" i="11"/>
  <c r="I10" i="11" s="1"/>
  <c r="I8" i="11" s="1"/>
  <c r="H12" i="11"/>
  <c r="H10" i="11" s="1"/>
  <c r="G12" i="11"/>
  <c r="G10" i="11" s="1"/>
  <c r="F12" i="11"/>
  <c r="F10" i="11" s="1"/>
  <c r="F8" i="11" s="1"/>
  <c r="E12" i="11"/>
  <c r="D12" i="11" s="1"/>
  <c r="A11" i="11"/>
  <c r="M10" i="11"/>
  <c r="L10" i="11"/>
  <c r="L8" i="11" s="1"/>
  <c r="K10" i="11"/>
  <c r="K8" i="11" s="1"/>
  <c r="J10" i="11"/>
  <c r="E10" i="11"/>
  <c r="A9" i="11"/>
  <c r="A162" i="10"/>
  <c r="D161" i="10"/>
  <c r="D160" i="10"/>
  <c r="D159" i="10"/>
  <c r="D158" i="10"/>
  <c r="D157" i="10"/>
  <c r="D156" i="10"/>
  <c r="D155" i="10"/>
  <c r="D154" i="10"/>
  <c r="N153" i="10"/>
  <c r="M153" i="10"/>
  <c r="L153" i="10"/>
  <c r="K153" i="10"/>
  <c r="K151" i="10" s="1"/>
  <c r="J153" i="10"/>
  <c r="J151" i="10" s="1"/>
  <c r="I153" i="10"/>
  <c r="I151" i="10" s="1"/>
  <c r="H153" i="10"/>
  <c r="H151" i="10" s="1"/>
  <c r="G153" i="10"/>
  <c r="D153" i="10" s="1"/>
  <c r="F153" i="10"/>
  <c r="E153" i="10"/>
  <c r="A152" i="10"/>
  <c r="N151" i="10"/>
  <c r="M151" i="10"/>
  <c r="L151" i="10"/>
  <c r="A150" i="10"/>
  <c r="D149" i="10"/>
  <c r="D148" i="10"/>
  <c r="D147" i="10"/>
  <c r="D146" i="10"/>
  <c r="D145" i="10"/>
  <c r="D144" i="10"/>
  <c r="D143" i="10"/>
  <c r="D142" i="10"/>
  <c r="N141" i="10"/>
  <c r="M141" i="10"/>
  <c r="L141" i="10"/>
  <c r="K141" i="10"/>
  <c r="J141" i="10"/>
  <c r="I141" i="10"/>
  <c r="H141" i="10"/>
  <c r="G141" i="10"/>
  <c r="F141" i="10"/>
  <c r="E141" i="10"/>
  <c r="D141" i="10"/>
  <c r="A140" i="10"/>
  <c r="D139" i="10"/>
  <c r="D138" i="10"/>
  <c r="D137" i="10"/>
  <c r="D136" i="10"/>
  <c r="D135" i="10"/>
  <c r="D134" i="10"/>
  <c r="D133" i="10"/>
  <c r="D132" i="10"/>
  <c r="N131" i="10"/>
  <c r="M131" i="10"/>
  <c r="L131" i="10"/>
  <c r="K131" i="10"/>
  <c r="K129" i="10" s="1"/>
  <c r="J131" i="10"/>
  <c r="J129" i="10" s="1"/>
  <c r="I131" i="10"/>
  <c r="I129" i="10" s="1"/>
  <c r="H131" i="10"/>
  <c r="D131" i="10" s="1"/>
  <c r="G131" i="10"/>
  <c r="F131" i="10"/>
  <c r="E131" i="10"/>
  <c r="A130" i="10"/>
  <c r="N129" i="10"/>
  <c r="M129" i="10"/>
  <c r="L129" i="10"/>
  <c r="G129" i="10"/>
  <c r="F129" i="10"/>
  <c r="E129" i="10"/>
  <c r="A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N115" i="10"/>
  <c r="M115" i="10"/>
  <c r="L115" i="10"/>
  <c r="K115" i="10"/>
  <c r="D115" i="10" s="1"/>
  <c r="J115" i="10"/>
  <c r="I115" i="10"/>
  <c r="H115" i="10"/>
  <c r="G115" i="10"/>
  <c r="F115" i="10"/>
  <c r="E115" i="10"/>
  <c r="A114" i="10"/>
  <c r="D113" i="10"/>
  <c r="D112" i="10"/>
  <c r="D111" i="10"/>
  <c r="D110" i="10"/>
  <c r="D109" i="10"/>
  <c r="D108" i="10"/>
  <c r="N107" i="10"/>
  <c r="M107" i="10"/>
  <c r="L107" i="10"/>
  <c r="K107" i="10"/>
  <c r="J107" i="10"/>
  <c r="I107" i="10"/>
  <c r="H107" i="10"/>
  <c r="G107" i="10"/>
  <c r="F107" i="10"/>
  <c r="E107" i="10"/>
  <c r="D107" i="10" s="1"/>
  <c r="A106" i="10"/>
  <c r="D105" i="10"/>
  <c r="D104" i="10"/>
  <c r="N103" i="10"/>
  <c r="M103" i="10"/>
  <c r="L103" i="10"/>
  <c r="K103" i="10"/>
  <c r="K94" i="10" s="1"/>
  <c r="J103" i="10"/>
  <c r="I103" i="10"/>
  <c r="H103" i="10"/>
  <c r="G103" i="10"/>
  <c r="F103" i="10"/>
  <c r="E103" i="10"/>
  <c r="A102" i="10"/>
  <c r="D101" i="10"/>
  <c r="D100" i="10"/>
  <c r="D99" i="10"/>
  <c r="D98" i="10"/>
  <c r="D97" i="10"/>
  <c r="N96" i="10"/>
  <c r="N94" i="10" s="1"/>
  <c r="M96" i="10"/>
  <c r="M94" i="10" s="1"/>
  <c r="L96" i="10"/>
  <c r="L94" i="10" s="1"/>
  <c r="K96" i="10"/>
  <c r="J96" i="10"/>
  <c r="I96" i="10"/>
  <c r="H96" i="10"/>
  <c r="G96" i="10"/>
  <c r="G94" i="10" s="1"/>
  <c r="F96" i="10"/>
  <c r="F94" i="10" s="1"/>
  <c r="E96" i="10"/>
  <c r="E94" i="10" s="1"/>
  <c r="D96" i="10"/>
  <c r="A95" i="10"/>
  <c r="J94" i="10"/>
  <c r="I94" i="10"/>
  <c r="H94" i="10"/>
  <c r="A93" i="10"/>
  <c r="D92" i="10"/>
  <c r="D91" i="10"/>
  <c r="D90" i="10"/>
  <c r="D89" i="10"/>
  <c r="D88" i="10"/>
  <c r="N87" i="10"/>
  <c r="M87" i="10"/>
  <c r="L87" i="10"/>
  <c r="K87" i="10"/>
  <c r="J87" i="10"/>
  <c r="I87" i="10"/>
  <c r="I71" i="10" s="1"/>
  <c r="H87" i="10"/>
  <c r="H71" i="10" s="1"/>
  <c r="G87" i="10"/>
  <c r="F87" i="10"/>
  <c r="E87" i="10"/>
  <c r="A86" i="10"/>
  <c r="D85" i="10"/>
  <c r="D84" i="10"/>
  <c r="D83" i="10"/>
  <c r="D82" i="10"/>
  <c r="D81" i="10"/>
  <c r="D80" i="10"/>
  <c r="N79" i="10"/>
  <c r="M79" i="10"/>
  <c r="L79" i="10"/>
  <c r="K79" i="10"/>
  <c r="J79" i="10"/>
  <c r="D79" i="10" s="1"/>
  <c r="I79" i="10"/>
  <c r="H79" i="10"/>
  <c r="G79" i="10"/>
  <c r="F79" i="10"/>
  <c r="E79" i="10"/>
  <c r="A78" i="10"/>
  <c r="D77" i="10"/>
  <c r="D76" i="10"/>
  <c r="D75" i="10"/>
  <c r="D74" i="10"/>
  <c r="N73" i="10"/>
  <c r="M73" i="10"/>
  <c r="M71" i="10" s="1"/>
  <c r="M8" i="10" s="1"/>
  <c r="L73" i="10"/>
  <c r="L71" i="10" s="1"/>
  <c r="K73" i="10"/>
  <c r="K71" i="10" s="1"/>
  <c r="J73" i="10"/>
  <c r="D73" i="10" s="1"/>
  <c r="I73" i="10"/>
  <c r="H73" i="10"/>
  <c r="G73" i="10"/>
  <c r="F73" i="10"/>
  <c r="E73" i="10"/>
  <c r="E71" i="10" s="1"/>
  <c r="E8" i="10" s="1"/>
  <c r="A72" i="10"/>
  <c r="N71" i="10"/>
  <c r="G71" i="10"/>
  <c r="F71" i="10"/>
  <c r="A70" i="10"/>
  <c r="D69" i="10"/>
  <c r="N68" i="10"/>
  <c r="M68" i="10"/>
  <c r="L68" i="10"/>
  <c r="K68" i="10"/>
  <c r="J68" i="10"/>
  <c r="D68" i="10" s="1"/>
  <c r="I68" i="10"/>
  <c r="H68" i="10"/>
  <c r="G68" i="10"/>
  <c r="F68" i="10"/>
  <c r="E68" i="10"/>
  <c r="A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N26" i="10"/>
  <c r="M26" i="10"/>
  <c r="L26" i="10"/>
  <c r="K26" i="10"/>
  <c r="J26" i="10"/>
  <c r="I26" i="10"/>
  <c r="H26" i="10"/>
  <c r="G26" i="10"/>
  <c r="F26" i="10"/>
  <c r="D26" i="10" s="1"/>
  <c r="E26" i="10"/>
  <c r="A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N12" i="10"/>
  <c r="N10" i="10" s="1"/>
  <c r="N8" i="10" s="1"/>
  <c r="M12" i="10"/>
  <c r="L12" i="10"/>
  <c r="K12" i="10"/>
  <c r="J12" i="10"/>
  <c r="I12" i="10"/>
  <c r="I10" i="10" s="1"/>
  <c r="H12" i="10"/>
  <c r="H10" i="10" s="1"/>
  <c r="G12" i="10"/>
  <c r="G10" i="10" s="1"/>
  <c r="F12" i="10"/>
  <c r="F10" i="10" s="1"/>
  <c r="F8" i="10" s="1"/>
  <c r="E12" i="10"/>
  <c r="D12" i="10" s="1"/>
  <c r="A11" i="10"/>
  <c r="M10" i="10"/>
  <c r="L10" i="10"/>
  <c r="K10" i="10"/>
  <c r="J10" i="10"/>
  <c r="E10" i="10"/>
  <c r="A9" i="10"/>
  <c r="A162" i="9"/>
  <c r="D161" i="9"/>
  <c r="D160" i="9"/>
  <c r="D159" i="9"/>
  <c r="D158" i="9"/>
  <c r="D157" i="9"/>
  <c r="D156" i="9"/>
  <c r="D155" i="9"/>
  <c r="D154" i="9"/>
  <c r="N153" i="9"/>
  <c r="M153" i="9"/>
  <c r="L153" i="9"/>
  <c r="K153" i="9"/>
  <c r="J153" i="9"/>
  <c r="I153" i="9"/>
  <c r="H153" i="9"/>
  <c r="H151" i="9" s="1"/>
  <c r="G153" i="9"/>
  <c r="D153" i="9" s="1"/>
  <c r="F153" i="9"/>
  <c r="E153" i="9"/>
  <c r="A152" i="9"/>
  <c r="N151" i="9"/>
  <c r="M151" i="9"/>
  <c r="L151" i="9"/>
  <c r="K151" i="9"/>
  <c r="J151" i="9"/>
  <c r="I151" i="9"/>
  <c r="A150" i="9"/>
  <c r="D149" i="9"/>
  <c r="D148" i="9"/>
  <c r="D147" i="9"/>
  <c r="D146" i="9"/>
  <c r="D145" i="9"/>
  <c r="D144" i="9"/>
  <c r="D143" i="9"/>
  <c r="D142" i="9"/>
  <c r="N141" i="9"/>
  <c r="M141" i="9"/>
  <c r="L141" i="9"/>
  <c r="K141" i="9"/>
  <c r="J141" i="9"/>
  <c r="I141" i="9"/>
  <c r="H141" i="9"/>
  <c r="G141" i="9"/>
  <c r="D141" i="9" s="1"/>
  <c r="F141" i="9"/>
  <c r="E141" i="9"/>
  <c r="A140" i="9"/>
  <c r="D139" i="9"/>
  <c r="D138" i="9"/>
  <c r="D137" i="9"/>
  <c r="D136" i="9"/>
  <c r="D135" i="9"/>
  <c r="D134" i="9"/>
  <c r="D133" i="9"/>
  <c r="D132" i="9"/>
  <c r="N131" i="9"/>
  <c r="M131" i="9"/>
  <c r="L131" i="9"/>
  <c r="K131" i="9"/>
  <c r="J131" i="9"/>
  <c r="I131" i="9"/>
  <c r="H131" i="9"/>
  <c r="H129" i="9" s="1"/>
  <c r="G131" i="9"/>
  <c r="D131" i="9" s="1"/>
  <c r="F131" i="9"/>
  <c r="E131" i="9"/>
  <c r="A130" i="9"/>
  <c r="N129" i="9"/>
  <c r="M129" i="9"/>
  <c r="L129" i="9"/>
  <c r="K129" i="9"/>
  <c r="J129" i="9"/>
  <c r="I129" i="9"/>
  <c r="G129" i="9"/>
  <c r="F129" i="9"/>
  <c r="E129" i="9"/>
  <c r="A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N115" i="9"/>
  <c r="M115" i="9"/>
  <c r="L115" i="9"/>
  <c r="K115" i="9"/>
  <c r="J115" i="9"/>
  <c r="I115" i="9"/>
  <c r="H115" i="9"/>
  <c r="G115" i="9"/>
  <c r="F115" i="9"/>
  <c r="D115" i="9" s="1"/>
  <c r="E115" i="9"/>
  <c r="A114" i="9"/>
  <c r="D113" i="9"/>
  <c r="D112" i="9"/>
  <c r="D111" i="9"/>
  <c r="D110" i="9"/>
  <c r="D109" i="9"/>
  <c r="D108" i="9"/>
  <c r="N107" i="9"/>
  <c r="M107" i="9"/>
  <c r="L107" i="9"/>
  <c r="K107" i="9"/>
  <c r="J107" i="9"/>
  <c r="I107" i="9"/>
  <c r="H107" i="9"/>
  <c r="G107" i="9"/>
  <c r="F107" i="9"/>
  <c r="E107" i="9"/>
  <c r="D107" i="9" s="1"/>
  <c r="A106" i="9"/>
  <c r="D105" i="9"/>
  <c r="D104" i="9"/>
  <c r="N103" i="9"/>
  <c r="N94" i="9" s="1"/>
  <c r="M103" i="9"/>
  <c r="L103" i="9"/>
  <c r="K103" i="9"/>
  <c r="J103" i="9"/>
  <c r="D103" i="9" s="1"/>
  <c r="I103" i="9"/>
  <c r="H103" i="9"/>
  <c r="G103" i="9"/>
  <c r="F103" i="9"/>
  <c r="F94" i="9" s="1"/>
  <c r="E103" i="9"/>
  <c r="A102" i="9"/>
  <c r="D101" i="9"/>
  <c r="D100" i="9"/>
  <c r="D99" i="9"/>
  <c r="D98" i="9"/>
  <c r="D97" i="9"/>
  <c r="N96" i="9"/>
  <c r="M96" i="9"/>
  <c r="M94" i="9" s="1"/>
  <c r="L96" i="9"/>
  <c r="L94" i="9" s="1"/>
  <c r="K96" i="9"/>
  <c r="D96" i="9" s="1"/>
  <c r="J96" i="9"/>
  <c r="J94" i="9" s="1"/>
  <c r="I96" i="9"/>
  <c r="H96" i="9"/>
  <c r="G96" i="9"/>
  <c r="F96" i="9"/>
  <c r="E96" i="9"/>
  <c r="E94" i="9" s="1"/>
  <c r="A95" i="9"/>
  <c r="I94" i="9"/>
  <c r="H94" i="9"/>
  <c r="G94" i="9"/>
  <c r="A93" i="9"/>
  <c r="D92" i="9"/>
  <c r="D91" i="9"/>
  <c r="D90" i="9"/>
  <c r="D89" i="9"/>
  <c r="D88" i="9"/>
  <c r="N87" i="9"/>
  <c r="M87" i="9"/>
  <c r="L87" i="9"/>
  <c r="K87" i="9"/>
  <c r="J87" i="9"/>
  <c r="I87" i="9"/>
  <c r="H87" i="9"/>
  <c r="H71" i="9" s="1"/>
  <c r="G87" i="9"/>
  <c r="G71" i="9" s="1"/>
  <c r="F87" i="9"/>
  <c r="D87" i="9" s="1"/>
  <c r="E87" i="9"/>
  <c r="A86" i="9"/>
  <c r="D85" i="9"/>
  <c r="D84" i="9"/>
  <c r="D83" i="9"/>
  <c r="D82" i="9"/>
  <c r="D81" i="9"/>
  <c r="D80" i="9"/>
  <c r="N79" i="9"/>
  <c r="M79" i="9"/>
  <c r="L79" i="9"/>
  <c r="K79" i="9"/>
  <c r="J79" i="9"/>
  <c r="I79" i="9"/>
  <c r="D79" i="9" s="1"/>
  <c r="H79" i="9"/>
  <c r="G79" i="9"/>
  <c r="F79" i="9"/>
  <c r="E79" i="9"/>
  <c r="A78" i="9"/>
  <c r="D77" i="9"/>
  <c r="D76" i="9"/>
  <c r="D75" i="9"/>
  <c r="D74" i="9"/>
  <c r="N73" i="9"/>
  <c r="M73" i="9"/>
  <c r="L73" i="9"/>
  <c r="L71" i="9" s="1"/>
  <c r="K73" i="9"/>
  <c r="K71" i="9" s="1"/>
  <c r="J73" i="9"/>
  <c r="J71" i="9" s="1"/>
  <c r="I73" i="9"/>
  <c r="D73" i="9" s="1"/>
  <c r="H73" i="9"/>
  <c r="G73" i="9"/>
  <c r="F73" i="9"/>
  <c r="E73" i="9"/>
  <c r="A72" i="9"/>
  <c r="N71" i="9"/>
  <c r="M71" i="9"/>
  <c r="F71" i="9"/>
  <c r="E71" i="9"/>
  <c r="A70" i="9"/>
  <c r="D69" i="9"/>
  <c r="N68" i="9"/>
  <c r="M68" i="9"/>
  <c r="L68" i="9"/>
  <c r="K68" i="9"/>
  <c r="J68" i="9"/>
  <c r="I68" i="9"/>
  <c r="D68" i="9" s="1"/>
  <c r="H68" i="9"/>
  <c r="G68" i="9"/>
  <c r="F68" i="9"/>
  <c r="E68" i="9"/>
  <c r="A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N26" i="9"/>
  <c r="M26" i="9"/>
  <c r="L26" i="9"/>
  <c r="K26" i="9"/>
  <c r="J26" i="9"/>
  <c r="I26" i="9"/>
  <c r="H26" i="9"/>
  <c r="G26" i="9"/>
  <c r="F26" i="9"/>
  <c r="E26" i="9"/>
  <c r="D26" i="9" s="1"/>
  <c r="A25" i="9"/>
  <c r="D24" i="9"/>
  <c r="D23" i="9"/>
  <c r="D22" i="9"/>
  <c r="D21" i="9"/>
  <c r="D20" i="9"/>
  <c r="D19" i="9"/>
  <c r="D18" i="9"/>
  <c r="D17" i="9"/>
  <c r="D16" i="9"/>
  <c r="D15" i="9"/>
  <c r="D14" i="9"/>
  <c r="D13" i="9"/>
  <c r="N12" i="9"/>
  <c r="N10" i="9" s="1"/>
  <c r="M12" i="9"/>
  <c r="M10" i="9" s="1"/>
  <c r="M8" i="9" s="1"/>
  <c r="L12" i="9"/>
  <c r="K12" i="9"/>
  <c r="J12" i="9"/>
  <c r="I12" i="9"/>
  <c r="H12" i="9"/>
  <c r="H10" i="9" s="1"/>
  <c r="H8" i="9" s="1"/>
  <c r="G12" i="9"/>
  <c r="G10" i="9" s="1"/>
  <c r="F12" i="9"/>
  <c r="F10" i="9" s="1"/>
  <c r="E12" i="9"/>
  <c r="D12" i="9" s="1"/>
  <c r="A11" i="9"/>
  <c r="L10" i="9"/>
  <c r="K10" i="9"/>
  <c r="J10" i="9"/>
  <c r="J8" i="9" s="1"/>
  <c r="I10" i="9"/>
  <c r="A9" i="9"/>
  <c r="E153" i="8"/>
  <c r="E141" i="8"/>
  <c r="E131" i="8"/>
  <c r="E115" i="8"/>
  <c r="E107" i="8"/>
  <c r="E103" i="8"/>
  <c r="E96" i="8"/>
  <c r="E87" i="8"/>
  <c r="E79" i="8"/>
  <c r="F73" i="8"/>
  <c r="G73" i="8"/>
  <c r="H73" i="8"/>
  <c r="I73" i="8"/>
  <c r="J73" i="8"/>
  <c r="K73" i="8"/>
  <c r="E30" i="5" s="1"/>
  <c r="L73" i="8"/>
  <c r="M73" i="8"/>
  <c r="N73" i="8"/>
  <c r="E73" i="8"/>
  <c r="F26" i="8"/>
  <c r="G26" i="8"/>
  <c r="H26" i="8"/>
  <c r="I26" i="8"/>
  <c r="J26" i="8"/>
  <c r="K26" i="8"/>
  <c r="L26" i="8"/>
  <c r="M26" i="8"/>
  <c r="N26" i="8"/>
  <c r="E26" i="8"/>
  <c r="E39" i="5"/>
  <c r="E38" i="5"/>
  <c r="E37" i="5"/>
  <c r="E36" i="5"/>
  <c r="E35" i="5"/>
  <c r="E34" i="5"/>
  <c r="E33" i="5"/>
  <c r="E32" i="5"/>
  <c r="N96" i="8"/>
  <c r="M96" i="8"/>
  <c r="L96" i="8"/>
  <c r="K96" i="8"/>
  <c r="J96" i="8"/>
  <c r="I96" i="8"/>
  <c r="H96" i="8"/>
  <c r="G96" i="8"/>
  <c r="F96" i="8"/>
  <c r="G87" i="8"/>
  <c r="H87" i="8"/>
  <c r="I87" i="8"/>
  <c r="J87" i="8"/>
  <c r="K87" i="8"/>
  <c r="L87" i="8"/>
  <c r="M87" i="8"/>
  <c r="N87" i="8"/>
  <c r="F87" i="8"/>
  <c r="E31" i="5"/>
  <c r="H79" i="8"/>
  <c r="I79" i="8"/>
  <c r="J79" i="8"/>
  <c r="K79" i="8"/>
  <c r="L79" i="8"/>
  <c r="M79" i="8"/>
  <c r="N79" i="8"/>
  <c r="F79" i="8"/>
  <c r="G79" i="8"/>
  <c r="E29" i="5"/>
  <c r="E28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K153" i="8"/>
  <c r="K151" i="8" s="1"/>
  <c r="H8" i="12" l="1"/>
  <c r="J8" i="12"/>
  <c r="K8" i="12"/>
  <c r="D73" i="12"/>
  <c r="E10" i="12"/>
  <c r="E8" i="12" s="1"/>
  <c r="L94" i="12"/>
  <c r="L8" i="12" s="1"/>
  <c r="D103" i="12"/>
  <c r="G8" i="11"/>
  <c r="H71" i="11"/>
  <c r="J71" i="11"/>
  <c r="J8" i="11" s="1"/>
  <c r="D131" i="11"/>
  <c r="H151" i="11"/>
  <c r="H8" i="11" s="1"/>
  <c r="K8" i="10"/>
  <c r="I8" i="10"/>
  <c r="L8" i="10"/>
  <c r="G8" i="10"/>
  <c r="J71" i="10"/>
  <c r="J8" i="10" s="1"/>
  <c r="D87" i="10"/>
  <c r="H129" i="10"/>
  <c r="H8" i="10" s="1"/>
  <c r="D103" i="10"/>
  <c r="N8" i="9"/>
  <c r="F8" i="9"/>
  <c r="G8" i="9"/>
  <c r="L8" i="9"/>
  <c r="I8" i="9"/>
  <c r="K94" i="9"/>
  <c r="K8" i="9" s="1"/>
  <c r="E10" i="9"/>
  <c r="E8" i="9" s="1"/>
  <c r="I71" i="9"/>
  <c r="F68" i="8"/>
  <c r="G68" i="8"/>
  <c r="H68" i="8"/>
  <c r="I68" i="8"/>
  <c r="J68" i="8"/>
  <c r="K68" i="8"/>
  <c r="L68" i="8"/>
  <c r="M68" i="8"/>
  <c r="N68" i="8"/>
  <c r="E68" i="8"/>
  <c r="D27" i="8"/>
  <c r="E12" i="8"/>
  <c r="F12" i="8"/>
  <c r="G12" i="8"/>
  <c r="I12" i="8"/>
  <c r="J12" i="8"/>
  <c r="K12" i="8"/>
  <c r="L12" i="8"/>
  <c r="M12" i="8"/>
  <c r="N12" i="8"/>
  <c r="H12" i="8"/>
  <c r="D24" i="8"/>
  <c r="D23" i="8"/>
  <c r="D22" i="8"/>
  <c r="D21" i="8"/>
  <c r="D20" i="8"/>
  <c r="D19" i="8"/>
  <c r="D18" i="8"/>
  <c r="D17" i="8"/>
  <c r="D16" i="8"/>
  <c r="D15" i="8"/>
  <c r="D14" i="8"/>
  <c r="D13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9" i="8"/>
  <c r="D92" i="8"/>
  <c r="D91" i="8"/>
  <c r="D90" i="8"/>
  <c r="D89" i="8"/>
  <c r="D88" i="8"/>
  <c r="D81" i="8"/>
  <c r="D82" i="8"/>
  <c r="D83" i="8"/>
  <c r="D84" i="8"/>
  <c r="D85" i="8"/>
  <c r="D80" i="8"/>
  <c r="D75" i="8"/>
  <c r="D76" i="8"/>
  <c r="D77" i="8"/>
  <c r="D74" i="8"/>
  <c r="D117" i="8"/>
  <c r="D118" i="8"/>
  <c r="D119" i="8"/>
  <c r="D120" i="8"/>
  <c r="D121" i="8"/>
  <c r="D122" i="8"/>
  <c r="D123" i="8"/>
  <c r="D124" i="8"/>
  <c r="D125" i="8"/>
  <c r="D126" i="8"/>
  <c r="D127" i="8"/>
  <c r="D116" i="8"/>
  <c r="D109" i="8"/>
  <c r="D110" i="8"/>
  <c r="D111" i="8"/>
  <c r="D112" i="8"/>
  <c r="D113" i="8"/>
  <c r="D108" i="8"/>
  <c r="D105" i="8"/>
  <c r="D104" i="8"/>
  <c r="D98" i="8"/>
  <c r="D99" i="8"/>
  <c r="D100" i="8"/>
  <c r="D101" i="8"/>
  <c r="D97" i="8"/>
  <c r="F115" i="8"/>
  <c r="G115" i="8"/>
  <c r="H115" i="8"/>
  <c r="I115" i="8"/>
  <c r="J115" i="8"/>
  <c r="K115" i="8"/>
  <c r="L115" i="8"/>
  <c r="M115" i="8"/>
  <c r="N115" i="8"/>
  <c r="D115" i="8"/>
  <c r="F107" i="8"/>
  <c r="G107" i="8"/>
  <c r="H107" i="8"/>
  <c r="I107" i="8"/>
  <c r="J107" i="8"/>
  <c r="K107" i="8"/>
  <c r="L107" i="8"/>
  <c r="M107" i="8"/>
  <c r="N107" i="8"/>
  <c r="F103" i="8"/>
  <c r="G103" i="8"/>
  <c r="H103" i="8"/>
  <c r="I103" i="8"/>
  <c r="J103" i="8"/>
  <c r="K103" i="8"/>
  <c r="L103" i="8"/>
  <c r="M103" i="8"/>
  <c r="N103" i="8"/>
  <c r="F153" i="8"/>
  <c r="G153" i="8"/>
  <c r="H153" i="8"/>
  <c r="H151" i="8" s="1"/>
  <c r="I153" i="8"/>
  <c r="I151" i="8" s="1"/>
  <c r="J153" i="8"/>
  <c r="J151" i="8" s="1"/>
  <c r="L153" i="8"/>
  <c r="L151" i="8" s="1"/>
  <c r="M153" i="8"/>
  <c r="M151" i="8" s="1"/>
  <c r="N153" i="8"/>
  <c r="N151" i="8" s="1"/>
  <c r="F141" i="8"/>
  <c r="G141" i="8"/>
  <c r="H141" i="8"/>
  <c r="H129" i="8" s="1"/>
  <c r="I141" i="8"/>
  <c r="J141" i="8"/>
  <c r="K141" i="8"/>
  <c r="L141" i="8"/>
  <c r="M141" i="8"/>
  <c r="N141" i="8"/>
  <c r="F131" i="8"/>
  <c r="G131" i="8"/>
  <c r="H131" i="8"/>
  <c r="I131" i="8"/>
  <c r="J131" i="8"/>
  <c r="K131" i="8"/>
  <c r="K129" i="8" s="1"/>
  <c r="L131" i="8"/>
  <c r="L129" i="8" s="1"/>
  <c r="M131" i="8"/>
  <c r="M129" i="8" s="1"/>
  <c r="N131" i="8"/>
  <c r="D143" i="8"/>
  <c r="D144" i="8"/>
  <c r="D145" i="8"/>
  <c r="D146" i="8"/>
  <c r="D147" i="8"/>
  <c r="D148" i="8"/>
  <c r="D149" i="8"/>
  <c r="D142" i="8"/>
  <c r="D133" i="8"/>
  <c r="D134" i="8"/>
  <c r="D135" i="8"/>
  <c r="D136" i="8"/>
  <c r="D137" i="8"/>
  <c r="D138" i="8"/>
  <c r="D139" i="8"/>
  <c r="D132" i="8"/>
  <c r="D155" i="8"/>
  <c r="D156" i="8"/>
  <c r="D157" i="8"/>
  <c r="D158" i="8"/>
  <c r="D159" i="8"/>
  <c r="D160" i="8"/>
  <c r="D161" i="8"/>
  <c r="D154" i="8"/>
  <c r="A162" i="8"/>
  <c r="A152" i="8"/>
  <c r="A150" i="8"/>
  <c r="A140" i="8"/>
  <c r="A130" i="8"/>
  <c r="A128" i="8"/>
  <c r="A114" i="8"/>
  <c r="A106" i="8"/>
  <c r="A102" i="8"/>
  <c r="A95" i="8"/>
  <c r="A93" i="8"/>
  <c r="A86" i="8"/>
  <c r="A78" i="8"/>
  <c r="A72" i="8"/>
  <c r="A11" i="8"/>
  <c r="A70" i="8"/>
  <c r="A67" i="8"/>
  <c r="A25" i="8"/>
  <c r="D8" i="12" l="1"/>
  <c r="D8" i="11"/>
  <c r="D8" i="10"/>
  <c r="D8" i="9"/>
  <c r="D107" i="8"/>
  <c r="G129" i="8"/>
  <c r="H94" i="8"/>
  <c r="H71" i="8" s="1"/>
  <c r="I129" i="8"/>
  <c r="M94" i="8"/>
  <c r="M71" i="8" s="1"/>
  <c r="M10" i="8" s="1"/>
  <c r="M8" i="8" s="1"/>
  <c r="H10" i="8"/>
  <c r="D26" i="8"/>
  <c r="N129" i="8"/>
  <c r="D141" i="8"/>
  <c r="G94" i="8"/>
  <c r="G71" i="8" s="1"/>
  <c r="E129" i="8"/>
  <c r="N94" i="8"/>
  <c r="N71" i="8" s="1"/>
  <c r="N10" i="8" s="1"/>
  <c r="F94" i="8"/>
  <c r="F71" i="8" s="1"/>
  <c r="F10" i="8" s="1"/>
  <c r="D103" i="8"/>
  <c r="K94" i="8"/>
  <c r="J94" i="8"/>
  <c r="J71" i="8" s="1"/>
  <c r="G10" i="8"/>
  <c r="J10" i="8"/>
  <c r="D12" i="8"/>
  <c r="I94" i="8"/>
  <c r="I71" i="8" s="1"/>
  <c r="I10" i="8" s="1"/>
  <c r="I8" i="8" s="1"/>
  <c r="L94" i="8"/>
  <c r="L71" i="8" s="1"/>
  <c r="L10" i="8" s="1"/>
  <c r="L8" i="8" s="1"/>
  <c r="D153" i="8"/>
  <c r="J129" i="8"/>
  <c r="F129" i="8"/>
  <c r="D131" i="8"/>
  <c r="H8" i="8" l="1"/>
  <c r="F8" i="8"/>
  <c r="G8" i="8"/>
  <c r="D96" i="8"/>
  <c r="N8" i="8"/>
  <c r="E94" i="8"/>
  <c r="E71" i="8" s="1"/>
  <c r="E10" i="8" s="1"/>
  <c r="E8" i="8" s="1"/>
  <c r="J8" i="8"/>
  <c r="K71" i="8"/>
  <c r="D87" i="8"/>
  <c r="D79" i="8" l="1"/>
  <c r="D73" i="8"/>
  <c r="K10" i="8"/>
  <c r="K8" i="8" s="1"/>
  <c r="D8" i="8" s="1"/>
  <c r="D68" i="8"/>
  <c r="A9" i="8" l="1"/>
  <c r="BK5" i="7" l="1"/>
  <c r="BK6" i="7"/>
  <c r="BK7" i="7"/>
  <c r="BK8" i="7"/>
  <c r="BK9" i="7"/>
  <c r="BK10" i="7"/>
  <c r="BK11" i="7"/>
  <c r="BK12" i="7"/>
  <c r="BK13" i="7"/>
  <c r="BK14" i="7"/>
  <c r="BK15" i="7"/>
  <c r="BK4" i="7"/>
  <c r="BJ4" i="7"/>
  <c r="BJ15" i="7"/>
  <c r="BJ14" i="7"/>
  <c r="BJ13" i="7"/>
  <c r="BJ12" i="7"/>
  <c r="BJ11" i="7"/>
  <c r="BJ10" i="7"/>
  <c r="BJ9" i="7"/>
  <c r="BJ8" i="7"/>
  <c r="BJ7" i="7"/>
  <c r="BJ6" i="7"/>
  <c r="BJ5" i="7"/>
  <c r="BG5" i="7"/>
  <c r="BG6" i="7"/>
  <c r="BG7" i="7"/>
  <c r="BG8" i="7"/>
  <c r="BG9" i="7"/>
  <c r="BG10" i="7"/>
  <c r="BG11" i="7"/>
  <c r="BG12" i="7"/>
  <c r="BG13" i="7"/>
  <c r="BG14" i="7"/>
  <c r="BG15" i="7"/>
  <c r="BG4" i="7"/>
  <c r="BB5" i="7"/>
  <c r="BB6" i="7"/>
  <c r="BB7" i="7"/>
  <c r="BB8" i="7"/>
  <c r="BB9" i="7"/>
  <c r="BB10" i="7"/>
  <c r="BB11" i="7"/>
  <c r="BB12" i="7"/>
  <c r="BB13" i="7"/>
  <c r="BB14" i="7"/>
  <c r="BB15" i="7"/>
  <c r="BB4" i="7"/>
  <c r="AW5" i="7"/>
  <c r="AW6" i="7"/>
  <c r="AW7" i="7"/>
  <c r="AW8" i="7"/>
  <c r="AW9" i="7"/>
  <c r="AW10" i="7"/>
  <c r="AW11" i="7"/>
  <c r="AW12" i="7"/>
  <c r="AW4" i="7"/>
  <c r="AV4" i="7"/>
  <c r="AV12" i="7"/>
  <c r="AV11" i="7"/>
  <c r="AV10" i="7"/>
  <c r="AV9" i="7"/>
  <c r="AV8" i="7"/>
  <c r="AV7" i="7"/>
  <c r="AV6" i="7"/>
  <c r="AV5" i="7"/>
  <c r="AS6" i="7"/>
  <c r="AS7" i="7"/>
  <c r="AS8" i="7"/>
  <c r="AS9" i="7"/>
  <c r="AS10" i="7"/>
  <c r="AS11" i="7"/>
  <c r="AS12" i="7"/>
  <c r="AS4" i="7"/>
  <c r="AS5" i="7"/>
  <c r="AN4" i="7"/>
  <c r="AN5" i="7"/>
  <c r="AN6" i="7"/>
  <c r="AN7" i="7"/>
  <c r="AN8" i="7"/>
  <c r="AH5" i="7"/>
  <c r="AH6" i="7"/>
  <c r="AH7" i="7"/>
  <c r="AH8" i="7"/>
  <c r="AH9" i="7"/>
  <c r="AH10" i="7"/>
  <c r="AH11" i="7"/>
  <c r="AH12" i="7"/>
  <c r="AH13" i="7"/>
  <c r="AH14" i="7"/>
  <c r="AH15" i="7"/>
  <c r="AH4" i="7"/>
  <c r="AG5" i="7"/>
  <c r="AG6" i="7"/>
  <c r="AG7" i="7"/>
  <c r="AG8" i="7"/>
  <c r="AG9" i="7"/>
  <c r="AG10" i="7"/>
  <c r="AG11" i="7"/>
  <c r="AG12" i="7"/>
  <c r="AG13" i="7"/>
  <c r="AG14" i="7"/>
  <c r="AG15" i="7"/>
  <c r="AG4" i="7"/>
  <c r="T4" i="7"/>
  <c r="U4" i="7"/>
  <c r="V4" i="7"/>
  <c r="W4" i="7"/>
  <c r="X4" i="7"/>
  <c r="Y4" i="7"/>
  <c r="Z4" i="7"/>
  <c r="AA4" i="7"/>
  <c r="AB4" i="7"/>
  <c r="AC4" i="7"/>
  <c r="AD4" i="7"/>
  <c r="S4" i="7"/>
  <c r="T5" i="7"/>
  <c r="U5" i="7"/>
  <c r="V5" i="7"/>
  <c r="W5" i="7"/>
  <c r="X5" i="7"/>
  <c r="Y5" i="7"/>
  <c r="Z5" i="7"/>
  <c r="AA5" i="7"/>
  <c r="AB5" i="7"/>
  <c r="AC5" i="7"/>
  <c r="AD5" i="7"/>
  <c r="S5" i="7"/>
  <c r="P5" i="7"/>
  <c r="P6" i="7"/>
  <c r="P7" i="7"/>
  <c r="P8" i="7"/>
  <c r="P9" i="7"/>
  <c r="P10" i="7"/>
  <c r="P11" i="7"/>
  <c r="P12" i="7"/>
  <c r="P13" i="7"/>
  <c r="P14" i="7"/>
  <c r="P15" i="7"/>
  <c r="P4" i="7"/>
  <c r="K5" i="7"/>
  <c r="K6" i="7"/>
  <c r="K7" i="7"/>
  <c r="K8" i="7"/>
  <c r="K9" i="7"/>
  <c r="K10" i="7"/>
  <c r="K11" i="7"/>
  <c r="K12" i="7"/>
  <c r="K13" i="7"/>
  <c r="K14" i="7"/>
  <c r="K15" i="7"/>
  <c r="K4" i="7"/>
  <c r="F5" i="7"/>
  <c r="F6" i="7"/>
  <c r="F7" i="7"/>
  <c r="F8" i="7"/>
  <c r="F9" i="7"/>
  <c r="F10" i="7"/>
  <c r="F11" i="7"/>
  <c r="F12" i="7"/>
  <c r="F13" i="7"/>
  <c r="F14" i="7"/>
  <c r="F15" i="7"/>
  <c r="F4" i="7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BG16" i="7" l="1"/>
  <c r="BJ16" i="7"/>
  <c r="BK16" i="7"/>
  <c r="BB16" i="7"/>
  <c r="AV13" i="7"/>
  <c r="AS13" i="7"/>
  <c r="AG16" i="7"/>
  <c r="AN9" i="7"/>
  <c r="AN13" i="7" s="1"/>
  <c r="AH16" i="7"/>
  <c r="F16" i="7"/>
  <c r="P16" i="7"/>
  <c r="K16" i="7"/>
  <c r="AW13" i="7" l="1"/>
  <c r="AI16" i="7"/>
  <c r="AG20" i="7" s="1"/>
  <c r="AG21" i="7" s="1"/>
  <c r="AG22" i="7" s="1"/>
  <c r="B402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2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Full name</author>
  </authors>
  <commentList>
    <comment ref="B148" authorId="0" shapeId="0" xr:uid="{B8FC8EAA-96C0-479F-944F-D0FABAFFDF78}">
      <text>
        <r>
          <rPr>
            <b/>
            <sz val="9"/>
            <color indexed="81"/>
            <rFont val="Tahoma"/>
            <family val="2"/>
          </rPr>
          <t>Full name:</t>
        </r>
        <r>
          <rPr>
            <sz val="9"/>
            <color indexed="81"/>
            <rFont val="Tahoma"/>
            <family val="2"/>
          </rPr>
          <t xml:space="preserve">
REQUERIMIENTO INTERNACIONAL DE KD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Full name</author>
  </authors>
  <commentList>
    <comment ref="B148" authorId="0" shapeId="0" xr:uid="{9343AE6E-93E5-4097-8A94-9B05A2E3E49C}">
      <text>
        <r>
          <rPr>
            <b/>
            <sz val="9"/>
            <color indexed="81"/>
            <rFont val="Tahoma"/>
            <family val="2"/>
          </rPr>
          <t>Full name:</t>
        </r>
        <r>
          <rPr>
            <sz val="9"/>
            <color indexed="81"/>
            <rFont val="Tahoma"/>
            <family val="2"/>
          </rPr>
          <t xml:space="preserve">
REQUERIMIENTO INTERNACIONAL DE KD
</t>
        </r>
      </text>
    </comment>
    <comment ref="C148" authorId="0" shapeId="0" xr:uid="{FF9E69A0-DF40-4336-A699-0A6D60CA10D2}">
      <text>
        <r>
          <rPr>
            <b/>
            <sz val="9"/>
            <color indexed="81"/>
            <rFont val="Tahoma"/>
            <family val="2"/>
          </rPr>
          <t>Full name:</t>
        </r>
        <r>
          <rPr>
            <sz val="9"/>
            <color indexed="81"/>
            <rFont val="Tahoma"/>
            <family val="2"/>
          </rPr>
          <t xml:space="preserve">
REQUERIMIENTO INTERNACIONAL DE KD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Full name</author>
  </authors>
  <commentList>
    <comment ref="B148" authorId="0" shapeId="0" xr:uid="{FCE51701-9A4B-4C07-86A3-3CFB4404EF6E}">
      <text>
        <r>
          <rPr>
            <b/>
            <sz val="9"/>
            <color indexed="81"/>
            <rFont val="Tahoma"/>
            <family val="2"/>
          </rPr>
          <t>Full name:</t>
        </r>
        <r>
          <rPr>
            <sz val="9"/>
            <color indexed="81"/>
            <rFont val="Tahoma"/>
            <family val="2"/>
          </rPr>
          <t xml:space="preserve">
REQUERIMIENTO INTERNACIONAL DE KD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Full name</author>
  </authors>
  <commentList>
    <comment ref="B148" authorId="0" shapeId="0" xr:uid="{B73A4050-605E-4843-A314-0262D9B65362}">
      <text>
        <r>
          <rPr>
            <b/>
            <sz val="9"/>
            <color indexed="81"/>
            <rFont val="Tahoma"/>
            <family val="2"/>
          </rPr>
          <t>Full name:</t>
        </r>
        <r>
          <rPr>
            <sz val="9"/>
            <color indexed="81"/>
            <rFont val="Tahoma"/>
            <family val="2"/>
          </rPr>
          <t xml:space="preserve">
REQUERIMIENTO INTERNACIONAL DE KD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Full name</author>
  </authors>
  <commentList>
    <comment ref="B148" authorId="0" shapeId="0" xr:uid="{14F97888-BCAE-4E67-B4ED-08D178DE26AA}">
      <text>
        <r>
          <rPr>
            <b/>
            <sz val="9"/>
            <color indexed="81"/>
            <rFont val="Tahoma"/>
            <family val="2"/>
          </rPr>
          <t>Full name:</t>
        </r>
        <r>
          <rPr>
            <sz val="9"/>
            <color indexed="81"/>
            <rFont val="Tahoma"/>
            <family val="2"/>
          </rPr>
          <t xml:space="preserve">
REQUERIMIENTO INTERNACIONAL DE KD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Full name</author>
  </authors>
  <commentList>
    <comment ref="B148" authorId="0" shapeId="0" xr:uid="{1A5B950D-0188-4940-9EC0-D739CBDC7A30}">
      <text>
        <r>
          <rPr>
            <b/>
            <sz val="9"/>
            <color indexed="81"/>
            <rFont val="Tahoma"/>
            <family val="2"/>
          </rPr>
          <t>Full name:</t>
        </r>
        <r>
          <rPr>
            <sz val="9"/>
            <color indexed="81"/>
            <rFont val="Tahoma"/>
            <family val="2"/>
          </rPr>
          <t xml:space="preserve">
REQUERIMIENTO INTERNACIONAL DE KD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Full name</author>
  </authors>
  <commentList>
    <comment ref="A108" authorId="0" shapeId="0" xr:uid="{B1754C82-7833-47B7-953B-37888AF7A906}">
      <text>
        <r>
          <rPr>
            <b/>
            <sz val="9"/>
            <color indexed="81"/>
            <rFont val="Tahoma"/>
            <family val="2"/>
          </rPr>
          <t>Full name:</t>
        </r>
        <r>
          <rPr>
            <sz val="9"/>
            <color indexed="81"/>
            <rFont val="Tahoma"/>
            <family val="2"/>
          </rPr>
          <t xml:space="preserve">
REQUERIMIENTO INTERNACIONAL DE KD
</t>
        </r>
      </text>
    </comment>
  </commentList>
</comments>
</file>

<file path=xl/sharedStrings.xml><?xml version="1.0" encoding="utf-8"?>
<sst xmlns="http://schemas.openxmlformats.org/spreadsheetml/2006/main" count="2064" uniqueCount="210">
  <si>
    <t>PRESUPUESTO HSE</t>
  </si>
  <si>
    <t>SEDE CENTRAL</t>
  </si>
  <si>
    <t>TIERRAS COLORADAS</t>
  </si>
  <si>
    <t>LOWELL</t>
  </si>
  <si>
    <t>ANGLO</t>
  </si>
  <si>
    <t>BRAMADEROS</t>
  </si>
  <si>
    <t>CANGREJOS</t>
  </si>
  <si>
    <t>MACAS</t>
  </si>
  <si>
    <t xml:space="preserve">ROPA DE TRABAJO </t>
  </si>
  <si>
    <t xml:space="preserve">CAMISAS JEANS </t>
  </si>
  <si>
    <t xml:space="preserve">CHALECO REFLECTIVO </t>
  </si>
  <si>
    <t>CHALECO REFLECTIVO BOLSILLOS</t>
  </si>
  <si>
    <t>CHAQUETA DE SOLDAR</t>
  </si>
  <si>
    <t xml:space="preserve">CHUBASQUEROS UNIDO </t>
  </si>
  <si>
    <t xml:space="preserve">DELANTAL DE TELA </t>
  </si>
  <si>
    <t>CHUBASQUERO SEPARADO</t>
  </si>
  <si>
    <t>CHUBASQUERO PONCHO</t>
  </si>
  <si>
    <t xml:space="preserve">OVEROL GABARDINA </t>
  </si>
  <si>
    <t xml:space="preserve">OVEROL JEAN </t>
  </si>
  <si>
    <t xml:space="preserve">OVEROL TERMICO </t>
  </si>
  <si>
    <t xml:space="preserve">PANTALON JEANS </t>
  </si>
  <si>
    <t>EQUPOS DE PROTECCION</t>
  </si>
  <si>
    <t>BOTAS DE CAUCHO PUNTA DE ACERO</t>
  </si>
  <si>
    <t xml:space="preserve">BOTA DE ACERO PARA SOLDADURA </t>
  </si>
  <si>
    <t xml:space="preserve">BOTAS CAÑA ALTA MILITAR </t>
  </si>
  <si>
    <t>ARNÉS DE CASCO</t>
  </si>
  <si>
    <t>CASCO BLANCO TIPO 2</t>
  </si>
  <si>
    <t>CASCO MILENIUM ADAPTABLE</t>
  </si>
  <si>
    <t>DELANTAL DE CUERO</t>
  </si>
  <si>
    <t>FILTROS DE MASCARA DE GAS</t>
  </si>
  <si>
    <t>FILTRO 6003/07047</t>
  </si>
  <si>
    <t xml:space="preserve">REPUESTO DE FILTRO N95 DE 6003/07047 </t>
  </si>
  <si>
    <t xml:space="preserve">PORTA FILTRO N95 DE 6003/07047 </t>
  </si>
  <si>
    <t>GAFAS TRANSPARENTES</t>
  </si>
  <si>
    <t>GAFAS OBSCURAS</t>
  </si>
  <si>
    <t>MONOGAFAS TRANSPARENTES</t>
  </si>
  <si>
    <t>GUANTES PALMA DE NITRILO TALLA # 8</t>
  </si>
  <si>
    <t>GUANTES ANTI-IMPACTO</t>
  </si>
  <si>
    <t>GUANTES ANTI-IMPACTO PVC FOSFORESCENTE</t>
  </si>
  <si>
    <t>GUANTES DE TUBERIA</t>
  </si>
  <si>
    <t>GUANTES QUÍMICOS</t>
  </si>
  <si>
    <t xml:space="preserve">GUANTES DE LATEX CAJA  TALLA </t>
  </si>
  <si>
    <t>GUANTES DE SOLDADURA</t>
  </si>
  <si>
    <t xml:space="preserve">GUANTES DE ANTI-VIBRACIÓN </t>
  </si>
  <si>
    <t>MANGAS DE CUERO</t>
  </si>
  <si>
    <t>MASCARA DE GAS</t>
  </si>
  <si>
    <t>VISOR DE MASCARA DE PULIR</t>
  </si>
  <si>
    <t xml:space="preserve">MASCARILLA N95  </t>
  </si>
  <si>
    <t>MASCARILLA N95 CIRCULARES</t>
  </si>
  <si>
    <t>MASCARILLA QUIRURGICA</t>
  </si>
  <si>
    <t>VISOR FACIAL ESMERIL COMPLETO</t>
  </si>
  <si>
    <t>PROTECTOR AUDITIVO DE INSERCIÓN</t>
  </si>
  <si>
    <t>PROTECTOR AUDITIVO DE COPA</t>
  </si>
  <si>
    <r>
      <t>PROTECTOR AUDITIVO DE INSERCIÓN</t>
    </r>
    <r>
      <rPr>
        <sz val="11"/>
        <color rgb="FFFF0000"/>
        <rFont val="Aptos"/>
        <family val="2"/>
      </rPr>
      <t xml:space="preserve"> (REUSABLE)</t>
    </r>
  </si>
  <si>
    <t xml:space="preserve">POLAINAS </t>
  </si>
  <si>
    <t>TYVEK</t>
  </si>
  <si>
    <t>ZAPATOS PUNTA DE ACERO</t>
  </si>
  <si>
    <t>LINTERNA PARA CASCO</t>
  </si>
  <si>
    <t>LINTERNA MILWAUKEE</t>
  </si>
  <si>
    <t>CUBRENUCAS</t>
  </si>
  <si>
    <t>HOMBRERA CONTRA PESO</t>
  </si>
  <si>
    <t xml:space="preserve">SEGURIDAD INDUSTRIAL </t>
  </si>
  <si>
    <t xml:space="preserve">LETREROS Y SEÑALETICA </t>
  </si>
  <si>
    <t>PREVENTIVA</t>
  </si>
  <si>
    <t xml:space="preserve">INFORMATIVA </t>
  </si>
  <si>
    <t xml:space="preserve">EVACUACION </t>
  </si>
  <si>
    <t>PROHIBITIVA</t>
  </si>
  <si>
    <t>EQUIPOS CONTRA INCENDIOS</t>
  </si>
  <si>
    <t xml:space="preserve">EXTINTORES </t>
  </si>
  <si>
    <t>DETECTORES DE HUMO</t>
  </si>
  <si>
    <t xml:space="preserve">LUCES DE EMERGENCIA </t>
  </si>
  <si>
    <t>LUZ ESTROBOSCOPICA</t>
  </si>
  <si>
    <t>ALARMA DE INCENDIOS</t>
  </si>
  <si>
    <t>LAVA OJOS</t>
  </si>
  <si>
    <t xml:space="preserve">DETECTORES DE GAS </t>
  </si>
  <si>
    <t xml:space="preserve">EQUIPOS CONTRA DERRAMES </t>
  </si>
  <si>
    <t>ABSORBENTE CORKSORB</t>
  </si>
  <si>
    <t>BOOMS&amp; ROLL</t>
  </si>
  <si>
    <t>PADS &amp; ROLL</t>
  </si>
  <si>
    <t>KIT PARA DERRAMES</t>
  </si>
  <si>
    <t>DESENGRASANTE KIT DE DERRAMES</t>
  </si>
  <si>
    <t>D/T</t>
  </si>
  <si>
    <t>INSUMOS MEDICOS Y/O MEDICAMENTOS</t>
  </si>
  <si>
    <t>MEDICAMENTOS</t>
  </si>
  <si>
    <t>LAVAOJOS</t>
  </si>
  <si>
    <t>TORNIQUETES TÁCTICO</t>
  </si>
  <si>
    <t>DEA</t>
  </si>
  <si>
    <t>ALCOHOLÍMETRO</t>
  </si>
  <si>
    <t>DETECTOR DE TORMENTA</t>
  </si>
  <si>
    <t xml:space="preserve">FERULAS DE BRAZO </t>
  </si>
  <si>
    <t xml:space="preserve">ANTIOFIDICO POLIVALENTE </t>
  </si>
  <si>
    <t xml:space="preserve">FERULAS DE PIERNA </t>
  </si>
  <si>
    <t>GESTION HSE</t>
  </si>
  <si>
    <t>CERTIFICACION ISO 45001</t>
  </si>
  <si>
    <t>CERTIFICACION  ISO 14001</t>
  </si>
  <si>
    <t xml:space="preserve">ASESORIA - AUDITORÍA LEGAL </t>
  </si>
  <si>
    <t>AUDITORÍA INTERNA ISO 45k 14k</t>
  </si>
  <si>
    <t>MEDICIONES DE GASES</t>
  </si>
  <si>
    <t>MEDICIONES DE ILUMINACIÓN</t>
  </si>
  <si>
    <t>MEDICIONES DE RUIDO</t>
  </si>
  <si>
    <t>MEDICIONES DE ERGONOMIA</t>
  </si>
  <si>
    <t>INCENTIVOS NO REMUNERADOS</t>
  </si>
  <si>
    <t>GORRAS</t>
  </si>
  <si>
    <t>LLAVEROS</t>
  </si>
  <si>
    <t>ESFEROS</t>
  </si>
  <si>
    <t xml:space="preserve">RECETARIOS </t>
  </si>
  <si>
    <t xml:space="preserve">COMUTADORA PORTATIL </t>
  </si>
  <si>
    <t>MOCHILAS IMPERMEABLES</t>
  </si>
  <si>
    <t>CAMPAÑAS</t>
  </si>
  <si>
    <t xml:space="preserve">OTROS INCENTIVOS </t>
  </si>
  <si>
    <t xml:space="preserve">GESTIÓN AMBIENTAL </t>
  </si>
  <si>
    <t xml:space="preserve">REFORESTACIÓN </t>
  </si>
  <si>
    <t>SEGUIMIENTO AMBIENTAL NURA</t>
  </si>
  <si>
    <t xml:space="preserve">MONITOREO AMBIENTAL </t>
  </si>
  <si>
    <t xml:space="preserve">AUDITORIA - CUANTIFICACIÓN HUELLA DE CARBONO </t>
  </si>
  <si>
    <t>INFORME DE CUMPLIMIENTO AMBIENTAL - MACAS</t>
  </si>
  <si>
    <t xml:space="preserve">GESTIÓN DE DESECHOS - SEDE </t>
  </si>
  <si>
    <t xml:space="preserve">GESTIÓN DE DESECHOS - MACAS </t>
  </si>
  <si>
    <t xml:space="preserve">GESTIÓN DE LODOS CONTAMINADOS </t>
  </si>
  <si>
    <t>EC-HSE-F-33
Rev 1
ABR.2024</t>
  </si>
  <si>
    <t>FECHA</t>
  </si>
  <si>
    <t>MES</t>
  </si>
  <si>
    <t>CENTRO DE COSTO</t>
  </si>
  <si>
    <t>CATEGORIA</t>
  </si>
  <si>
    <t>SUBCATEGORIA</t>
  </si>
  <si>
    <t>PRESUPUESTO</t>
  </si>
  <si>
    <t>GASTO REAL</t>
  </si>
  <si>
    <t>DIFERENCIA</t>
  </si>
  <si>
    <t>PROYECTO</t>
  </si>
  <si>
    <t>EC-HSE-F-33
Rev 1
ABR-2024</t>
  </si>
  <si>
    <r>
      <t>PROTECTOR AUDITIVO DE INSERCIÓN</t>
    </r>
    <r>
      <rPr>
        <sz val="11"/>
        <color rgb="FFFF0000"/>
        <rFont val="Aptos Narrow"/>
        <family val="2"/>
        <scheme val="minor"/>
      </rPr>
      <t xml:space="preserve"> (REUSABLE)</t>
    </r>
  </si>
  <si>
    <t>EXAMENES MEDICOS PRE - OCUPACIONALES</t>
  </si>
  <si>
    <t>EXAMENES MEDICOS OCUPACIONALES PERIODICOS</t>
  </si>
  <si>
    <t xml:space="preserve">EXAMENES MEDICOS POST - OCUPACIONALES </t>
  </si>
  <si>
    <t>EXÁMENES COVID-19</t>
  </si>
  <si>
    <t>PRUEBA DE SUSTANCIAS PSICOACTIVAS (ANTIDOPPING)</t>
  </si>
  <si>
    <t>MEDICO OCUPACIONAL (DR.CELIN)</t>
  </si>
  <si>
    <t xml:space="preserve">OTROS ESPECIALISTAS </t>
  </si>
  <si>
    <t>HEPATITIS A Y B</t>
  </si>
  <si>
    <t>FIEBRE TIFOIDEA</t>
  </si>
  <si>
    <t>FIEBRE AMARILLA</t>
  </si>
  <si>
    <t xml:space="preserve">GRIPE ESTACIONAL </t>
  </si>
  <si>
    <t xml:space="preserve">OTRAS NO ESPECIFICAS </t>
  </si>
  <si>
    <t>INSUMOS MEDICOS</t>
  </si>
  <si>
    <t>MOCHILA BOTIQUIN DE PRIMEROS AUXILIOS</t>
  </si>
  <si>
    <t>CAMILLAS</t>
  </si>
  <si>
    <t>EXAMENES MEDICOS</t>
  </si>
  <si>
    <t>CONSULTAS MEDICAS</t>
  </si>
  <si>
    <t>ESQUEMA DE VACUNACIÓN</t>
  </si>
  <si>
    <t>Suma de MES</t>
  </si>
  <si>
    <t>Etiquetas de fila</t>
  </si>
  <si>
    <t>(en blanco)</t>
  </si>
  <si>
    <t>Total general</t>
  </si>
  <si>
    <t>Suma de PRESUPUESTO</t>
  </si>
  <si>
    <t>TOTAL</t>
  </si>
  <si>
    <t>Suma de GASTO REAL</t>
  </si>
  <si>
    <t>Suma de DIFERENCIA</t>
  </si>
  <si>
    <t>GASTO</t>
  </si>
  <si>
    <t>|0</t>
  </si>
  <si>
    <t>||</t>
  </si>
  <si>
    <t>PRESUPUESTO VS GASTO</t>
  </si>
  <si>
    <t>DETALLE</t>
  </si>
  <si>
    <t>AVANCE</t>
  </si>
  <si>
    <t>VELOCIMETRO</t>
  </si>
  <si>
    <t>RESTANTE</t>
  </si>
  <si>
    <t>AJUSTE</t>
  </si>
  <si>
    <t>EL PALMAR</t>
  </si>
  <si>
    <t>TITAN</t>
  </si>
  <si>
    <t xml:space="preserve">OTRO: </t>
  </si>
  <si>
    <t>ANGLOAMERICAN</t>
  </si>
  <si>
    <t>GLOBAL PRESUPUESTO HSE</t>
  </si>
  <si>
    <t>ROPA DE TRABAJO Y EPP</t>
  </si>
  <si>
    <t>1.1</t>
  </si>
  <si>
    <t xml:space="preserve">ROPA DE TRABAJO   </t>
  </si>
  <si>
    <t>1.2</t>
  </si>
  <si>
    <t>EPP</t>
  </si>
  <si>
    <t>1.3</t>
  </si>
  <si>
    <t>DOTACIÓN</t>
  </si>
  <si>
    <t>PILAS AAA+</t>
  </si>
  <si>
    <t>2.1</t>
  </si>
  <si>
    <t>LETREROS Y SEÑALETICA</t>
  </si>
  <si>
    <t>INFORMATIVA</t>
  </si>
  <si>
    <t>EVACUACIÓN</t>
  </si>
  <si>
    <t>2.2</t>
  </si>
  <si>
    <t>2.3</t>
  </si>
  <si>
    <t>EQUIPO CONTRA DERRAMES</t>
  </si>
  <si>
    <t xml:space="preserve">SALUD OCUPACIONAL </t>
  </si>
  <si>
    <t>3.1</t>
  </si>
  <si>
    <t xml:space="preserve"> PRE - OCUPACIONALES</t>
  </si>
  <si>
    <t xml:space="preserve"> PERIODICOS</t>
  </si>
  <si>
    <t xml:space="preserve"> POST - OCUPACIONALES </t>
  </si>
  <si>
    <t>3.2</t>
  </si>
  <si>
    <t>OTRAS ESPECIALISTAS</t>
  </si>
  <si>
    <t>3.3</t>
  </si>
  <si>
    <t>HEPATITIS A/B</t>
  </si>
  <si>
    <t>INFLUENZA</t>
  </si>
  <si>
    <t>OTRAS NO ESPECIFICAS</t>
  </si>
  <si>
    <t>3.4</t>
  </si>
  <si>
    <t>INSUMOS MEDICOS Y MEDICAMENTOS</t>
  </si>
  <si>
    <t>MALETA DE BOTIQUIN PRIMEROS AUXILIOS</t>
  </si>
  <si>
    <t xml:space="preserve">INSUMOS MEDICOS   </t>
  </si>
  <si>
    <t>CAMILLA</t>
  </si>
  <si>
    <t>FERULAS DE PIERNA</t>
  </si>
  <si>
    <t>GESTIÓN ADMINISTRATIVA HSE</t>
  </si>
  <si>
    <t>4.1</t>
  </si>
  <si>
    <t>GESTIÓN HSE</t>
  </si>
  <si>
    <t>4.2</t>
  </si>
  <si>
    <t>GESTIÓN AMBIENTAL</t>
  </si>
  <si>
    <t>5.1</t>
  </si>
  <si>
    <t>ROPA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</si>
</sst>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 &quot;$&quot;* #,##0.00_ ;_ &quot;$&quot;* \-#,##0.00_ ;_ &quot;$&quot;* &quot;-&quot;??_ ;_ @_ "/>
    <numFmt numFmtId="169" formatCode="_ [$$-300A]* #,##0.00_ ;_ [$$-300A]* \-#,##0.00_ ;_ [$$-300A]* &quot;-&quot;??_ ;_ @_ 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FF0000"/>
      <name val="Apto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indexed="8"/>
      <name val="Arial Narrow"/>
      <family val="2"/>
    </font>
    <font>
      <sz val="14"/>
      <color indexed="8"/>
      <name val="Arial Narrow"/>
      <family val="2"/>
    </font>
    <font>
      <b/>
      <sz val="24"/>
      <color indexed="8"/>
      <name val="Arial Narrow"/>
      <family val="2"/>
    </font>
    <font>
      <sz val="11"/>
      <color indexed="8"/>
      <name val="Arial Narrow"/>
      <family val="2"/>
    </font>
    <font>
      <sz val="10"/>
      <name val="Arial"/>
      <family val="2"/>
    </font>
    <font>
      <sz val="12"/>
      <color theme="0"/>
      <name val="Arial"/>
      <family val="2"/>
    </font>
    <font>
      <sz val="11"/>
      <color indexed="8"/>
      <name val="Aptos"/>
      <family val="2"/>
    </font>
    <font>
      <b/>
      <sz val="12"/>
      <color indexed="8"/>
      <name val="Arial Narrow"/>
      <family val="2"/>
    </font>
    <font>
      <b/>
      <sz val="10"/>
      <color theme="1"/>
      <name val="Aptos"/>
      <family val="2"/>
    </font>
    <font>
      <b/>
      <sz val="10"/>
      <color theme="0"/>
      <name val="Aptos"/>
      <family val="2"/>
    </font>
    <font>
      <sz val="9"/>
      <color theme="1"/>
      <name val="Arial"/>
      <family val="2"/>
    </font>
    <font>
      <sz val="10"/>
      <color theme="0"/>
      <name val="Aptos Narrow"/>
      <family val="2"/>
      <scheme val="minor"/>
    </font>
    <font>
      <sz val="9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5F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rgb="FF002060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1499374370555742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75">
    <xf numFmtId="0" fontId="0" fillId="0" borderId="0" xfId="0"/>
    <xf numFmtId="0" fontId="0" fillId="5" borderId="0" xfId="0" applyFill="1"/>
    <xf numFmtId="0" fontId="0" fillId="3" borderId="0" xfId="0" applyFill="1"/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3" borderId="14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1" xfId="0" applyFill="1" applyBorder="1"/>
    <xf numFmtId="0" fontId="0" fillId="3" borderId="0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15" xfId="0" applyFill="1" applyBorder="1"/>
    <xf numFmtId="0" fontId="12" fillId="0" borderId="0" xfId="0" applyFont="1"/>
    <xf numFmtId="0" fontId="14" fillId="2" borderId="7" xfId="3" applyFont="1" applyFill="1" applyBorder="1" applyAlignment="1">
      <alignment horizontal="center" vertical="center"/>
    </xf>
    <xf numFmtId="0" fontId="14" fillId="2" borderId="17" xfId="3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9" fontId="15" fillId="0" borderId="18" xfId="0" applyNumberFormat="1" applyFont="1" applyBorder="1" applyAlignment="1">
      <alignment horizontal="center"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0" fontId="0" fillId="0" borderId="7" xfId="0" applyBorder="1"/>
    <xf numFmtId="44" fontId="0" fillId="0" borderId="7" xfId="1" applyFont="1" applyBorder="1"/>
    <xf numFmtId="44" fontId="0" fillId="0" borderId="7" xfId="0" applyNumberFormat="1" applyBorder="1"/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7" xfId="0" applyFill="1" applyBorder="1"/>
    <xf numFmtId="9" fontId="2" fillId="6" borderId="7" xfId="2" applyFont="1" applyFill="1" applyBorder="1" applyAlignment="1">
      <alignment horizontal="center"/>
    </xf>
    <xf numFmtId="9" fontId="0" fillId="0" borderId="0" xfId="0" applyNumberFormat="1"/>
    <xf numFmtId="44" fontId="0" fillId="0" borderId="7" xfId="1" applyFont="1" applyFill="1" applyBorder="1"/>
    <xf numFmtId="0" fontId="0" fillId="0" borderId="17" xfId="0" applyFill="1" applyBorder="1"/>
    <xf numFmtId="0" fontId="0" fillId="3" borderId="7" xfId="0" applyFill="1" applyBorder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14" fontId="18" fillId="2" borderId="19" xfId="0" applyNumberFormat="1" applyFont="1" applyFill="1" applyBorder="1" applyAlignment="1">
      <alignment horizontal="center" vertical="center" wrapText="1"/>
    </xf>
    <xf numFmtId="0" fontId="0" fillId="0" borderId="17" xfId="0" applyBorder="1"/>
    <xf numFmtId="49" fontId="17" fillId="5" borderId="7" xfId="0" applyNumberFormat="1" applyFont="1" applyFill="1" applyBorder="1" applyAlignment="1">
      <alignment horizontal="center" vertical="center" textRotation="90" wrapText="1"/>
    </xf>
    <xf numFmtId="0" fontId="4" fillId="5" borderId="0" xfId="0" applyFont="1" applyFill="1" applyAlignment="1">
      <alignment horizontal="center" vertical="center"/>
    </xf>
    <xf numFmtId="169" fontId="0" fillId="0" borderId="0" xfId="1" applyNumberFormat="1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9" fillId="3" borderId="23" xfId="0" applyFont="1" applyFill="1" applyBorder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44" fontId="19" fillId="3" borderId="20" xfId="1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left" vertical="center"/>
    </xf>
    <xf numFmtId="0" fontId="19" fillId="3" borderId="22" xfId="0" applyFont="1" applyFill="1" applyBorder="1" applyAlignment="1">
      <alignment horizontal="left" vertical="center"/>
    </xf>
    <xf numFmtId="0" fontId="19" fillId="3" borderId="21" xfId="0" applyFont="1" applyFill="1" applyBorder="1" applyAlignment="1">
      <alignment horizontal="left" vertical="center" wrapText="1"/>
    </xf>
    <xf numFmtId="0" fontId="19" fillId="3" borderId="22" xfId="0" applyFont="1" applyFill="1" applyBorder="1" applyAlignment="1">
      <alignment horizontal="left" vertical="center" wrapText="1"/>
    </xf>
    <xf numFmtId="169" fontId="5" fillId="0" borderId="0" xfId="1" applyNumberFormat="1" applyFont="1" applyAlignment="1">
      <alignment horizontal="center" vertical="center"/>
    </xf>
    <xf numFmtId="44" fontId="21" fillId="3" borderId="20" xfId="1" applyFont="1" applyFill="1" applyBorder="1" applyAlignment="1">
      <alignment horizontal="center" vertical="center"/>
    </xf>
    <xf numFmtId="169" fontId="20" fillId="0" borderId="0" xfId="1" applyNumberFormat="1" applyFont="1" applyAlignment="1">
      <alignment horizontal="center" vertical="center"/>
    </xf>
    <xf numFmtId="169" fontId="5" fillId="7" borderId="0" xfId="1" applyNumberFormat="1" applyFont="1" applyFill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14" fontId="15" fillId="5" borderId="18" xfId="0" applyNumberFormat="1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center" vertical="center"/>
    </xf>
    <xf numFmtId="169" fontId="15" fillId="5" borderId="18" xfId="0" applyNumberFormat="1" applyFont="1" applyFill="1" applyBorder="1" applyAlignment="1">
      <alignment horizontal="center" vertical="center"/>
    </xf>
    <xf numFmtId="14" fontId="15" fillId="8" borderId="18" xfId="0" applyNumberFormat="1" applyFont="1" applyFill="1" applyBorder="1" applyAlignment="1">
      <alignment horizontal="center" vertical="center"/>
    </xf>
    <xf numFmtId="0" fontId="15" fillId="8" borderId="18" xfId="0" applyFont="1" applyFill="1" applyBorder="1" applyAlignment="1">
      <alignment horizontal="center" vertical="center"/>
    </xf>
    <xf numFmtId="169" fontId="15" fillId="8" borderId="18" xfId="0" applyNumberFormat="1" applyFont="1" applyFill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2" xfId="3" xr:uid="{BED35E10-2DA9-480F-B855-0DD546E7D5E2}"/>
    <cellStyle name="Porcentaje" xfId="2" builtinId="5"/>
  </cellStyles>
  <dxfs count="39">
    <dxf>
      <numFmt numFmtId="34" formatCode="_ &quot;$&quot;* #,##0.00_ ;_ &quot;$&quot;* \-#,##0.00_ ;_ &quot;$&quot;* &quot;-&quot;??_ ;_ @_ "/>
    </dxf>
    <dxf>
      <numFmt numFmtId="34" formatCode="_ &quot;$&quot;* #,##0.00_ ;_ &quot;$&quot;* \-#,##0.00_ ;_ &quot;$&quot;* &quot;-&quot;??_ ;_ @_ "/>
    </dxf>
    <dxf>
      <numFmt numFmtId="34" formatCode="_ &quot;$&quot;* #,##0.00_ ;_ &quot;$&quot;* \-#,##0.00_ ;_ &quot;$&quot;* &quot;-&quot;??_ ;_ @_ "/>
    </dxf>
    <dxf>
      <numFmt numFmtId="34" formatCode="_ &quot;$&quot;* #,##0.00_ ;_ &quot;$&quot;* \-#,##0.00_ ;_ &quot;$&quot;* &quot;-&quot;??_ ;_ @_ "/>
    </dxf>
    <dxf>
      <numFmt numFmtId="34" formatCode="_ &quot;$&quot;* #,##0.00_ ;_ &quot;$&quot;* \-#,##0.00_ ;_ &quot;$&quot;* &quot;-&quot;??_ ;_ @_ "/>
    </dxf>
    <dxf>
      <numFmt numFmtId="34" formatCode="_ &quot;$&quot;* #,##0.00_ ;_ &quot;$&quot;* \-#,##0.00_ ;_ &quot;$&quot;* &quot;-&quot;??_ ;_ @_ "/>
    </dxf>
    <dxf>
      <numFmt numFmtId="34" formatCode="_ &quot;$&quot;* #,##0.00_ ;_ &quot;$&quot;* \-#,##0.00_ ;_ &quot;$&quot;* &quot;-&quot;??_ ;_ @_ "/>
    </dxf>
    <dxf>
      <numFmt numFmtId="34" formatCode="_ &quot;$&quot;* #,##0.00_ ;_ &quot;$&quot;* \-#,##0.00_ ;_ &quot;$&quot;* &quot;-&quot;??_ ;_ @_ "/>
    </dxf>
    <dxf>
      <numFmt numFmtId="34" formatCode="_ &quot;$&quot;* #,##0.00_ ;_ &quot;$&quot;* \-#,##0.00_ ;_ &quot;$&quot;* &quot;-&quot;??_ ;_ @_ "/>
    </dxf>
    <dxf>
      <numFmt numFmtId="34" formatCode="_ &quot;$&quot;* #,##0.00_ ;_ &quot;$&quot;* \-#,##0.00_ ;_ &quot;$&quot;* &quot;-&quot;??_ ;_ @_ "/>
    </dxf>
    <dxf>
      <numFmt numFmtId="34" formatCode="_ &quot;$&quot;* #,##0.00_ ;_ &quot;$&quot;* \-#,##0.00_ ;_ &quot;$&quot;* &quot;-&quot;??_ ;_ @_ "/>
    </dxf>
    <dxf>
      <numFmt numFmtId="34" formatCode="_ &quot;$&quot;* #,##0.00_ ;_ &quot;$&quot;* \-#,##0.00_ ;_ &quot;$&quot;* &quot;-&quot;??_ ;_ @_ "/>
    </dxf>
    <dxf>
      <numFmt numFmtId="34" formatCode="_ &quot;$&quot;* #,##0.00_ ;_ &quot;$&quot;* \-#,##0.00_ ;_ &quot;$&quot;* &quot;-&quot;??_ ;_ @_ "/>
    </dxf>
    <dxf>
      <numFmt numFmtId="34" formatCode="_ &quot;$&quot;* #,##0.00_ ;_ &quot;$&quot;* \-#,##0.00_ ;_ &quot;$&quot;* &quot;-&quot;??_ ;_ @_ "/>
    </dxf>
    <dxf>
      <numFmt numFmtId="34" formatCode="_ &quot;$&quot;* #,##0.00_ ;_ &quot;$&quot;* \-#,##0.00_ ;_ &quot;$&quot;* &quot;-&quot;??_ ;_ @_ "/>
    </dxf>
    <dxf>
      <numFmt numFmtId="34" formatCode="_ &quot;$&quot;* #,##0.00_ ;_ &quot;$&quot;* \-#,##0.00_ ;_ &quot;$&quot;* &quot;-&quot;??_ ;_ @_ "/>
    </dxf>
    <dxf>
      <numFmt numFmtId="34" formatCode="_ &quot;$&quot;* #,##0.00_ ;_ &quot;$&quot;* \-#,##0.00_ ;_ &quot;$&quot;* &quot;-&quot;??_ ;_ @_ "/>
    </dxf>
    <dxf>
      <numFmt numFmtId="34" formatCode="_ &quot;$&quot;* #,##0.00_ ;_ &quot;$&quot;* \-#,##0.00_ ;_ &quot;$&quot;* &quot;-&quot;??_ ;_ @_ "/>
    </dxf>
    <dxf>
      <numFmt numFmtId="34" formatCode="_ &quot;$&quot;* #,##0.00_ ;_ &quot;$&quot;* \-#,##0.00_ ;_ &quot;$&quot;* &quot;-&quot;??_ ;_ @_ "/>
    </dxf>
    <dxf>
      <numFmt numFmtId="34" formatCode="_ &quot;$&quot;* #,##0.00_ ;_ &quot;$&quot;* \-#,##0.00_ ;_ &quot;$&quot;* &quot;-&quot;??_ ;_ @_ "/>
    </dxf>
    <dxf>
      <numFmt numFmtId="34" formatCode="_ &quot;$&quot;* #,##0.00_ ;_ &quot;$&quot;* \-#,##0.00_ ;_ &quot;$&quot;* &quot;-&quot;??_ ;_ @_ "/>
    </dxf>
    <dxf>
      <numFmt numFmtId="34" formatCode="_ &quot;$&quot;* #,##0.00_ ;_ &quot;$&quot;* \-#,##0.00_ ;_ &quot;$&quot;* &quot;-&quot;??_ ;_ @_ "/>
    </dxf>
    <dxf>
      <numFmt numFmtId="34" formatCode="_ &quot;$&quot;* #,##0.00_ ;_ &quot;$&quot;* \-#,##0.00_ ;_ &quot;$&quot;* &quot;-&quot;??_ ;_ @_ "/>
    </dxf>
    <dxf>
      <numFmt numFmtId="34" formatCode="_ &quot;$&quot;* #,##0.00_ ;_ &quot;$&quot;* \-#,##0.00_ ;_ &quot;$&quot;* &quot;-&quot;??_ ;_ @_ "/>
    </dxf>
    <dxf>
      <numFmt numFmtId="34" formatCode="_ &quot;$&quot;* #,##0.00_ ;_ &quot;$&quot;* \-#,##0.00_ ;_ &quot;$&quot;* &quot;-&quot;??_ ;_ @_ "/>
    </dxf>
    <dxf>
      <numFmt numFmtId="34" formatCode="_ &quot;$&quot;* #,##0.00_ ;_ &quot;$&quot;* \-#,##0.00_ ;_ &quot;$&quot;* &quot;-&quot;??_ ;_ @_ "/>
    </dxf>
    <dxf>
      <numFmt numFmtId="34" formatCode="_ &quot;$&quot;* #,##0.00_ ;_ &quot;$&quot;* \-#,##0.00_ ;_ &quot;$&quot;* &quot;-&quot;??_ ;_ @_ "/>
    </dxf>
    <dxf>
      <numFmt numFmtId="34" formatCode="_ &quot;$&quot;* #,##0.00_ ;_ &quot;$&quot;* \-#,##0.00_ ;_ &quot;$&quot;* &quot;-&quot;??_ ;_ @_ "/>
    </dxf>
    <dxf>
      <numFmt numFmtId="34" formatCode="_ &quot;$&quot;* #,##0.00_ ;_ &quot;$&quot;* \-#,##0.00_ ;_ &quot;$&quot;* &quot;-&quot;??_ ;_ @_ "/>
    </dxf>
    <dxf>
      <numFmt numFmtId="34" formatCode="_ &quot;$&quot;* #,##0.00_ ;_ &quot;$&quot;* \-#,##0.00_ ;_ &quot;$&quot;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fill>
        <patternFill patternType="solid">
          <fgColor theme="4" tint="0.79998168889431442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34" formatCode="_ &quot;$&quot;* #,##0.00_ ;_ &quot;$&quot;* \-#,##0.00_ ;_ &quot;$&quot;* &quot;-&quot;??_ ;_ @_ "/>
    </dxf>
    <dxf>
      <numFmt numFmtId="34" formatCode="_ &quot;$&quot;* #,##0.00_ ;_ &quot;$&quot;* \-#,##0.00_ ;_ &quot;$&quot;* &quot;-&quot;??_ ;_ @_ "/>
    </dxf>
    <dxf>
      <numFmt numFmtId="34" formatCode="_ &quot;$&quot;* #,##0.00_ ;_ &quot;$&quot;* \-#,##0.00_ ;_ &quot;$&quot;* &quot;-&quot;??_ ;_ @_ "/>
    </dxf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SlicerStyleLight1 2" pivot="0" table="0" count="10" xr9:uid="{9726930C-C244-4FB8-95C2-288B7C6DA42F}">
      <tableStyleElement type="wholeTable" dxfId="35"/>
      <tableStyleElement type="headerRow" dxfId="34"/>
    </tableStyle>
  </tableStyles>
  <colors>
    <mruColors>
      <color rgb="FFF2F5F9"/>
      <color rgb="FFCA61B6"/>
      <color rgb="FF8C5CC7"/>
      <color rgb="FF000066"/>
      <color rgb="FFF76489"/>
      <color rgb="FF5FC8FF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2065187536243"/>
              <bgColor theme="0" tint="-4.9989318521683403E-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solid">
              <fgColor theme="0" tint="-4.9989318521683403E-2"/>
              <bgColor theme="0" tint="-0.1499679555650502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1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7/relationships/slicerCache" Target="slicerCaches/slicerCache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microsoft.com/office/2007/relationships/slicerCache" Target="slicerCaches/slicerCache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7/relationships/slicerCache" Target="slicerCaches/slicerCache2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DINAMICAS'!$R$4</c:f>
              <c:strCache>
                <c:ptCount val="1"/>
                <c:pt idx="0">
                  <c:v>PRESUPUESTO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'TB DINAMICAS'!$S$4:$AD$4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65738.22</c:v>
                </c:pt>
                <c:pt idx="3">
                  <c:v>11307.73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E71-4700-94B8-72D51F6C1ECF}"/>
            </c:ext>
          </c:extLst>
        </c:ser>
        <c:ser>
          <c:idx val="1"/>
          <c:order val="1"/>
          <c:tx>
            <c:strRef>
              <c:f>'TB DINAMICAS'!$R$5</c:f>
              <c:strCache>
                <c:ptCount val="1"/>
                <c:pt idx="0">
                  <c:v>GASTO</c:v>
                </c:pt>
              </c:strCache>
            </c:strRef>
          </c:tx>
          <c:spPr>
            <a:ln w="28575" cap="rnd">
              <a:gradFill flip="none" rotWithShape="1">
                <a:gsLst>
                  <a:gs pos="0">
                    <a:srgbClr val="8C5CC7"/>
                  </a:gs>
                  <a:gs pos="39000">
                    <a:srgbClr val="CA61B6"/>
                  </a:gs>
                  <a:gs pos="74000">
                    <a:srgbClr val="F76489"/>
                  </a:gs>
                </a:gsLst>
                <a:lin ang="10800000" scaled="1"/>
                <a:tileRect/>
              </a:gra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8C5CC7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'TB DINAMICAS'!$S$5:$AD$5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E71-4700-94B8-72D51F6C1ECF}"/>
            </c:ext>
          </c:extLst>
        </c:ser>
        <c:dLbls>
          <c:dLblPos val="l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9887488"/>
        <c:axId val="529887968"/>
      </c:lineChart>
      <c:catAx>
        <c:axId val="5298874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529887968"/>
        <c:crosses val="autoZero"/>
        <c:auto val="1"/>
        <c:lblAlgn val="ctr"/>
        <c:lblOffset val="100"/>
        <c:noMultiLvlLbl val="0"/>
      </c:catAx>
      <c:valAx>
        <c:axId val="52988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52988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gradFill flip="none" rotWithShape="1">
                <a:gsLst>
                  <a:gs pos="34000">
                    <a:srgbClr val="92D050"/>
                  </a:gs>
                  <a:gs pos="75000">
                    <a:schemeClr val="accent6"/>
                  </a:gs>
                </a:gsLst>
                <a:lin ang="10800000" scaled="1"/>
                <a:tileRect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702-495C-8686-EC29D4A74AF0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702-495C-8686-EC29D4A74AF0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702-495C-8686-EC29D4A74AF0}"/>
              </c:ext>
            </c:extLst>
          </c:dPt>
          <c:val>
            <c:numRef>
              <c:f>'TB DINAMICAS'!$AG$20:$AG$22</c:f>
              <c:numCache>
                <c:formatCode>0%</c:formatCode>
                <c:ptCount val="3"/>
                <c:pt idx="0">
                  <c:v>3.8937802700855789E-4</c:v>
                </c:pt>
                <c:pt idx="1">
                  <c:v>0.99961062197299144</c:v>
                </c:pt>
                <c:pt idx="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02-495C-8686-EC29D4A74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40"/>
        <c:holeSize val="9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rgbClr val="CA61B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DINAMICAS'!$AU$4:$AU$12</c:f>
              <c:strCache>
                <c:ptCount val="9"/>
                <c:pt idx="0">
                  <c:v>SEDE CENTRAL</c:v>
                </c:pt>
                <c:pt idx="1">
                  <c:v>TIERRAS COLORADAS</c:v>
                </c:pt>
                <c:pt idx="2">
                  <c:v>EL PALMAR</c:v>
                </c:pt>
                <c:pt idx="3">
                  <c:v>LOWELL</c:v>
                </c:pt>
                <c:pt idx="4">
                  <c:v>ANGLO</c:v>
                </c:pt>
                <c:pt idx="5">
                  <c:v>BRAMADEROS</c:v>
                </c:pt>
                <c:pt idx="6">
                  <c:v>CANGREJOS</c:v>
                </c:pt>
                <c:pt idx="7">
                  <c:v>TITAN</c:v>
                </c:pt>
                <c:pt idx="8">
                  <c:v>MACAS</c:v>
                </c:pt>
              </c:strCache>
            </c:strRef>
          </c:cat>
          <c:val>
            <c:numRef>
              <c:f>'TB DINAMICAS'!$AV$4:$AV$12</c:f>
              <c:numCache>
                <c:formatCode>_("$"* #,##0.00_);_("$"* \(#,##0.00\);_("$"* "-"??_);_(@_)</c:formatCode>
                <c:ptCount val="9"/>
                <c:pt idx="0">
                  <c:v>30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7-4C5A-B69D-327334AC655E}"/>
            </c:ext>
          </c:extLst>
        </c:ser>
        <c:ser>
          <c:idx val="1"/>
          <c:order val="1"/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DINAMICAS'!$AU$4:$AU$12</c:f>
              <c:strCache>
                <c:ptCount val="9"/>
                <c:pt idx="0">
                  <c:v>SEDE CENTRAL</c:v>
                </c:pt>
                <c:pt idx="1">
                  <c:v>TIERRAS COLORADAS</c:v>
                </c:pt>
                <c:pt idx="2">
                  <c:v>EL PALMAR</c:v>
                </c:pt>
                <c:pt idx="3">
                  <c:v>LOWELL</c:v>
                </c:pt>
                <c:pt idx="4">
                  <c:v>ANGLO</c:v>
                </c:pt>
                <c:pt idx="5">
                  <c:v>BRAMADEROS</c:v>
                </c:pt>
                <c:pt idx="6">
                  <c:v>CANGREJOS</c:v>
                </c:pt>
                <c:pt idx="7">
                  <c:v>TITAN</c:v>
                </c:pt>
                <c:pt idx="8">
                  <c:v>MACAS</c:v>
                </c:pt>
              </c:strCache>
            </c:strRef>
          </c:cat>
          <c:val>
            <c:numRef>
              <c:f>'TB DINAMICAS'!$AW$4:$AW$12</c:f>
              <c:numCache>
                <c:formatCode>_("$"* #,##0.00_);_("$"* \(#,##0.00\);_("$"* "-"??_);_(@_)</c:formatCode>
                <c:ptCount val="9"/>
                <c:pt idx="0">
                  <c:v>12696.84</c:v>
                </c:pt>
                <c:pt idx="1">
                  <c:v>4405.3</c:v>
                </c:pt>
                <c:pt idx="2">
                  <c:v>0</c:v>
                </c:pt>
                <c:pt idx="3">
                  <c:v>50718.94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700</c:v>
                </c:pt>
                <c:pt idx="8">
                  <c:v>8524.869999999999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C7-4C5A-B69D-327334AC6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72742992"/>
        <c:axId val="672740592"/>
      </c:barChart>
      <c:catAx>
        <c:axId val="672742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672740592"/>
        <c:crosses val="autoZero"/>
        <c:auto val="1"/>
        <c:lblAlgn val="ctr"/>
        <c:lblOffset val="100"/>
        <c:noMultiLvlLbl val="0"/>
      </c:catAx>
      <c:valAx>
        <c:axId val="672740592"/>
        <c:scaling>
          <c:orientation val="minMax"/>
        </c:scaling>
        <c:delete val="1"/>
        <c:axPos val="b"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67274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5FC8FF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DDE720A-F73E-4081-B81E-582B5BD8F0BC}" type="VALUE">
                      <a:rPr lang="en-US" sz="900"/>
                      <a:pPr/>
                      <a:t>[VALOR]</a:t>
                    </a:fld>
                    <a:endParaRPr lang="es-EC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3305-4C30-AF71-8BC56D70E0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DINAMICAS'!$BI$4:$BI$15</c:f>
              <c:strCache>
                <c:ptCount val="12"/>
                <c:pt idx="0">
                  <c:v>ROPA DE TRABAJO </c:v>
                </c:pt>
                <c:pt idx="1">
                  <c:v>EQUPOS DE PROTECCION</c:v>
                </c:pt>
                <c:pt idx="2">
                  <c:v>LETREROS Y SEÑALETICA </c:v>
                </c:pt>
                <c:pt idx="3">
                  <c:v>EQUIPOS CONTRA INCENDIOS</c:v>
                </c:pt>
                <c:pt idx="4">
                  <c:v>EQUIPOS CONTRA DERRAMES </c:v>
                </c:pt>
                <c:pt idx="5">
                  <c:v>EXAMENES MEDICOS</c:v>
                </c:pt>
                <c:pt idx="6">
                  <c:v>CONSULTAS MEDICAS</c:v>
                </c:pt>
                <c:pt idx="7">
                  <c:v>ESQUEMA DE VACUNACIÓN</c:v>
                </c:pt>
                <c:pt idx="8">
                  <c:v>INSUMOS MEDICOS Y/O MEDICAMENTOS</c:v>
                </c:pt>
                <c:pt idx="9">
                  <c:v>GESTION HSE</c:v>
                </c:pt>
                <c:pt idx="10">
                  <c:v>INCENTIVOS NO REMUNERADOS</c:v>
                </c:pt>
                <c:pt idx="11">
                  <c:v>GESTIÓN AMBIENTAL </c:v>
                </c:pt>
              </c:strCache>
            </c:strRef>
          </c:cat>
          <c:val>
            <c:numRef>
              <c:f>'TB DINAMICAS'!$BJ$4:$BJ$15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05-4C30-AF71-8BC56D70E0A4}"/>
            </c:ext>
          </c:extLst>
        </c:ser>
        <c:ser>
          <c:idx val="1"/>
          <c:order val="1"/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DINAMICAS'!$BI$4:$BI$15</c:f>
              <c:strCache>
                <c:ptCount val="12"/>
                <c:pt idx="0">
                  <c:v>ROPA DE TRABAJO </c:v>
                </c:pt>
                <c:pt idx="1">
                  <c:v>EQUPOS DE PROTECCION</c:v>
                </c:pt>
                <c:pt idx="2">
                  <c:v>LETREROS Y SEÑALETICA </c:v>
                </c:pt>
                <c:pt idx="3">
                  <c:v>EQUIPOS CONTRA INCENDIOS</c:v>
                </c:pt>
                <c:pt idx="4">
                  <c:v>EQUIPOS CONTRA DERRAMES </c:v>
                </c:pt>
                <c:pt idx="5">
                  <c:v>EXAMENES MEDICOS</c:v>
                </c:pt>
                <c:pt idx="6">
                  <c:v>CONSULTAS MEDICAS</c:v>
                </c:pt>
                <c:pt idx="7">
                  <c:v>ESQUEMA DE VACUNACIÓN</c:v>
                </c:pt>
                <c:pt idx="8">
                  <c:v>INSUMOS MEDICOS Y/O MEDICAMENTOS</c:v>
                </c:pt>
                <c:pt idx="9">
                  <c:v>GESTION HSE</c:v>
                </c:pt>
                <c:pt idx="10">
                  <c:v>INCENTIVOS NO REMUNERADOS</c:v>
                </c:pt>
                <c:pt idx="11">
                  <c:v>GESTIÓN AMBIENTAL </c:v>
                </c:pt>
              </c:strCache>
            </c:strRef>
          </c:cat>
          <c:val>
            <c:numRef>
              <c:f>'TB DINAMICAS'!$BK$4:$BK$15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4745</c:v>
                </c:pt>
                <c:pt idx="2">
                  <c:v>2785.95</c:v>
                </c:pt>
                <c:pt idx="3">
                  <c:v>918.36</c:v>
                </c:pt>
                <c:pt idx="4">
                  <c:v>500</c:v>
                </c:pt>
                <c:pt idx="5">
                  <c:v>4667.6400000000003</c:v>
                </c:pt>
                <c:pt idx="6">
                  <c:v>640</c:v>
                </c:pt>
                <c:pt idx="7">
                  <c:v>3826.5199999999995</c:v>
                </c:pt>
                <c:pt idx="8">
                  <c:v>3098</c:v>
                </c:pt>
                <c:pt idx="9">
                  <c:v>500</c:v>
                </c:pt>
                <c:pt idx="10">
                  <c:v>0</c:v>
                </c:pt>
                <c:pt idx="11">
                  <c:v>6673.48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05-4C30-AF71-8BC56D70E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59804415"/>
        <c:axId val="1159806335"/>
      </c:barChart>
      <c:catAx>
        <c:axId val="1159804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159806335"/>
        <c:crosses val="autoZero"/>
        <c:auto val="1"/>
        <c:lblAlgn val="ctr"/>
        <c:lblOffset val="100"/>
        <c:noMultiLvlLbl val="0"/>
      </c:catAx>
      <c:valAx>
        <c:axId val="1159806335"/>
        <c:scaling>
          <c:orientation val="minMax"/>
        </c:scaling>
        <c:delete val="1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159804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.xml"/><Relationship Id="rId3" Type="http://schemas.openxmlformats.org/officeDocument/2006/relationships/image" Target="../media/image3.svg"/><Relationship Id="rId7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chart" Target="../charts/chart4.xml"/><Relationship Id="rId4" Type="http://schemas.openxmlformats.org/officeDocument/2006/relationships/image" Target="../media/image4.png"/><Relationship Id="rId9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762000</xdr:colOff>
      <xdr:row>0</xdr:row>
      <xdr:rowOff>0</xdr:rowOff>
    </xdr:from>
    <xdr:to>
      <xdr:col>13</xdr:col>
      <xdr:colOff>781050</xdr:colOff>
      <xdr:row>7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BF913262-D977-4CA2-A32F-5E6246D10609}"/>
            </a:ext>
          </a:extLst>
        </xdr:cNvPr>
        <xdr:cNvSpPr/>
      </xdr:nvSpPr>
      <xdr:spPr>
        <a:xfrm>
          <a:off x="2343150" y="0"/>
          <a:ext cx="8715375" cy="1276350"/>
        </a:xfrm>
        <a:prstGeom prst="rect">
          <a:avLst/>
        </a:prstGeom>
        <a:solidFill>
          <a:schemeClr val="tx2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0</xdr:col>
      <xdr:colOff>421005</xdr:colOff>
      <xdr:row>0</xdr:row>
      <xdr:rowOff>76200</xdr:rowOff>
    </xdr:from>
    <xdr:to>
      <xdr:col>2</xdr:col>
      <xdr:colOff>304165</xdr:colOff>
      <xdr:row>6</xdr:row>
      <xdr:rowOff>90170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FEC107-F5A4-47BF-80A3-C954796104D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" y="76200"/>
          <a:ext cx="1464310" cy="10998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310515</xdr:colOff>
      <xdr:row>0</xdr:row>
      <xdr:rowOff>106680</xdr:rowOff>
    </xdr:from>
    <xdr:to>
      <xdr:col>13</xdr:col>
      <xdr:colOff>257175</xdr:colOff>
      <xdr:row>6</xdr:row>
      <xdr:rowOff>121920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E4606D4-FF4D-C8F2-D348-9CAC95202699}"/>
            </a:ext>
          </a:extLst>
        </xdr:cNvPr>
        <xdr:cNvSpPr txBox="1"/>
      </xdr:nvSpPr>
      <xdr:spPr>
        <a:xfrm>
          <a:off x="2682240" y="106680"/>
          <a:ext cx="7852410" cy="1101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C" sz="3200" b="1">
              <a:solidFill>
                <a:schemeClr val="bg1"/>
              </a:solidFill>
              <a:latin typeface="Aptos" panose="020B0004020202020204" pitchFamily="34" charset="0"/>
            </a:rPr>
            <a:t>ANALÍSIS DE PRESUPUESTO HSE</a:t>
          </a:r>
        </a:p>
      </xdr:txBody>
    </xdr:sp>
    <xdr:clientData/>
  </xdr:twoCellAnchor>
  <xdr:twoCellAnchor editAs="oneCell">
    <xdr:from>
      <xdr:col>12</xdr:col>
      <xdr:colOff>291465</xdr:colOff>
      <xdr:row>0</xdr:row>
      <xdr:rowOff>0</xdr:rowOff>
    </xdr:from>
    <xdr:to>
      <xdr:col>14</xdr:col>
      <xdr:colOff>299715</xdr:colOff>
      <xdr:row>8</xdr:row>
      <xdr:rowOff>30481</xdr:rowOff>
    </xdr:to>
    <xdr:pic>
      <xdr:nvPicPr>
        <xdr:cNvPr id="5" name="Gráfico 69" descr="Cuadrícula de círculos pequeños">
          <a:extLst>
            <a:ext uri="{FF2B5EF4-FFF2-40B4-BE49-F238E27FC236}">
              <a16:creationId xmlns:a16="http://schemas.microsoft.com/office/drawing/2014/main" id="{F13DCC47-AD6A-433F-814B-31026C26B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778365" y="0"/>
          <a:ext cx="1589400" cy="1487806"/>
        </a:xfrm>
        <a:prstGeom prst="rect">
          <a:avLst/>
        </a:prstGeom>
      </xdr:spPr>
    </xdr:pic>
    <xdr:clientData/>
  </xdr:twoCellAnchor>
  <xdr:twoCellAnchor editAs="oneCell">
    <xdr:from>
      <xdr:col>2</xdr:col>
      <xdr:colOff>497523</xdr:colOff>
      <xdr:row>0</xdr:row>
      <xdr:rowOff>1</xdr:rowOff>
    </xdr:from>
    <xdr:to>
      <xdr:col>4</xdr:col>
      <xdr:colOff>413704</xdr:colOff>
      <xdr:row>8</xdr:row>
      <xdr:rowOff>7618</xdr:rowOff>
    </xdr:to>
    <xdr:pic>
      <xdr:nvPicPr>
        <xdr:cNvPr id="6" name="Gráfico 69" descr="Cuadrícula de círculos pequeños">
          <a:extLst>
            <a:ext uri="{FF2B5EF4-FFF2-40B4-BE49-F238E27FC236}">
              <a16:creationId xmlns:a16="http://schemas.microsoft.com/office/drawing/2014/main" id="{CA6C21AA-140F-406A-9417-ACDE816FA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6200000">
          <a:off x="2094868" y="-16194"/>
          <a:ext cx="1464942" cy="1497331"/>
        </a:xfrm>
        <a:prstGeom prst="rect">
          <a:avLst/>
        </a:prstGeom>
      </xdr:spPr>
    </xdr:pic>
    <xdr:clientData/>
  </xdr:twoCellAnchor>
  <xdr:twoCellAnchor>
    <xdr:from>
      <xdr:col>4</xdr:col>
      <xdr:colOff>22860</xdr:colOff>
      <xdr:row>8</xdr:row>
      <xdr:rowOff>99060</xdr:rowOff>
    </xdr:from>
    <xdr:to>
      <xdr:col>6</xdr:col>
      <xdr:colOff>784860</xdr:colOff>
      <xdr:row>16</xdr:row>
      <xdr:rowOff>30480</xdr:rowOff>
    </xdr:to>
    <xdr:sp macro="" textlink="">
      <xdr:nvSpPr>
        <xdr:cNvPr id="7" name="Rectángulo: esquinas redondeadas 4">
          <a:extLst>
            <a:ext uri="{FF2B5EF4-FFF2-40B4-BE49-F238E27FC236}">
              <a16:creationId xmlns:a16="http://schemas.microsoft.com/office/drawing/2014/main" id="{0B0C298A-3AF3-4974-9D92-114E9DCB8645}"/>
            </a:ext>
          </a:extLst>
        </xdr:cNvPr>
        <xdr:cNvSpPr/>
      </xdr:nvSpPr>
      <xdr:spPr>
        <a:xfrm>
          <a:off x="3192780" y="1569720"/>
          <a:ext cx="2346960" cy="1394460"/>
        </a:xfrm>
        <a:prstGeom prst="roundRect">
          <a:avLst/>
        </a:prstGeom>
        <a:gradFill flip="none" rotWithShape="1">
          <a:gsLst>
            <a:gs pos="0">
              <a:schemeClr val="bg1">
                <a:lumMod val="85000"/>
              </a:schemeClr>
            </a:gs>
            <a:gs pos="58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1"/>
          <a:tileRect/>
        </a:gradFill>
        <a:ln>
          <a:noFill/>
        </a:ln>
        <a:effectLst>
          <a:outerShdw blurRad="63500" sx="102000" sy="102000" algn="ctr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502920</xdr:colOff>
      <xdr:row>8</xdr:row>
      <xdr:rowOff>99060</xdr:rowOff>
    </xdr:from>
    <xdr:to>
      <xdr:col>11</xdr:col>
      <xdr:colOff>472440</xdr:colOff>
      <xdr:row>16</xdr:row>
      <xdr:rowOff>30480</xdr:rowOff>
    </xdr:to>
    <xdr:sp macro="" textlink="">
      <xdr:nvSpPr>
        <xdr:cNvPr id="8" name="Rectángulo: esquinas redondeadas 4">
          <a:extLst>
            <a:ext uri="{FF2B5EF4-FFF2-40B4-BE49-F238E27FC236}">
              <a16:creationId xmlns:a16="http://schemas.microsoft.com/office/drawing/2014/main" id="{E98702FC-04F9-4D80-99DB-66D99FDCE5E7}"/>
            </a:ext>
          </a:extLst>
        </xdr:cNvPr>
        <xdr:cNvSpPr/>
      </xdr:nvSpPr>
      <xdr:spPr>
        <a:xfrm>
          <a:off x="6842760" y="1569720"/>
          <a:ext cx="2346960" cy="1394460"/>
        </a:xfrm>
        <a:prstGeom prst="roundRect">
          <a:avLst/>
        </a:prstGeom>
        <a:gradFill flip="none" rotWithShape="1">
          <a:gsLst>
            <a:gs pos="0">
              <a:schemeClr val="bg1">
                <a:lumMod val="85000"/>
              </a:schemeClr>
            </a:gs>
            <a:gs pos="58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1"/>
          <a:tileRect/>
        </a:gradFill>
        <a:ln>
          <a:noFill/>
        </a:ln>
        <a:effectLst>
          <a:outerShdw blurRad="63500" sx="102000" sy="102000" algn="ctr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13</xdr:col>
      <xdr:colOff>335280</xdr:colOff>
      <xdr:row>8</xdr:row>
      <xdr:rowOff>91440</xdr:rowOff>
    </xdr:from>
    <xdr:to>
      <xdr:col>16</xdr:col>
      <xdr:colOff>304800</xdr:colOff>
      <xdr:row>16</xdr:row>
      <xdr:rowOff>22860</xdr:rowOff>
    </xdr:to>
    <xdr:sp macro="" textlink="">
      <xdr:nvSpPr>
        <xdr:cNvPr id="9" name="Rectángulo: esquinas redondeadas 4">
          <a:extLst>
            <a:ext uri="{FF2B5EF4-FFF2-40B4-BE49-F238E27FC236}">
              <a16:creationId xmlns:a16="http://schemas.microsoft.com/office/drawing/2014/main" id="{50314466-00D5-4F4B-B0AB-6564059D97DA}"/>
            </a:ext>
          </a:extLst>
        </xdr:cNvPr>
        <xdr:cNvSpPr/>
      </xdr:nvSpPr>
      <xdr:spPr>
        <a:xfrm>
          <a:off x="10637520" y="1562100"/>
          <a:ext cx="2346960" cy="1394460"/>
        </a:xfrm>
        <a:prstGeom prst="roundRect">
          <a:avLst/>
        </a:prstGeom>
        <a:gradFill flip="none" rotWithShape="1">
          <a:gsLst>
            <a:gs pos="0">
              <a:schemeClr val="bg1">
                <a:lumMod val="85000"/>
              </a:schemeClr>
            </a:gs>
            <a:gs pos="58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1"/>
          <a:tileRect/>
        </a:gradFill>
        <a:ln>
          <a:noFill/>
        </a:ln>
        <a:effectLst>
          <a:outerShdw blurRad="63500" sx="102000" sy="102000" algn="ctr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9</xdr:col>
      <xdr:colOff>670560</xdr:colOff>
      <xdr:row>8</xdr:row>
      <xdr:rowOff>175260</xdr:rowOff>
    </xdr:from>
    <xdr:to>
      <xdr:col>10</xdr:col>
      <xdr:colOff>404940</xdr:colOff>
      <xdr:row>11</xdr:row>
      <xdr:rowOff>107760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5883A8A-C22C-40E9-A0D1-D59A30FDCF35}"/>
            </a:ext>
            <a:ext uri="{147F2762-F138-4A5C-976F-8EAC2B608ADB}">
              <a16:predDERef xmlns:a16="http://schemas.microsoft.com/office/drawing/2014/main" pred="{D6C78698-0269-440D-BE2C-EBA16BB60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1645920"/>
          <a:ext cx="526860" cy="481140"/>
        </a:xfrm>
        <a:prstGeom prst="rect">
          <a:avLst/>
        </a:prstGeom>
      </xdr:spPr>
    </xdr:pic>
    <xdr:clientData/>
  </xdr:twoCellAnchor>
  <xdr:twoCellAnchor editAs="oneCell">
    <xdr:from>
      <xdr:col>14</xdr:col>
      <xdr:colOff>533400</xdr:colOff>
      <xdr:row>9</xdr:row>
      <xdr:rowOff>45720</xdr:rowOff>
    </xdr:from>
    <xdr:to>
      <xdr:col>15</xdr:col>
      <xdr:colOff>172582</xdr:colOff>
      <xdr:row>11</xdr:row>
      <xdr:rowOff>89100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838A3B2-B091-483B-928D-BBDCF69B1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8120" y="1699260"/>
          <a:ext cx="431662" cy="409140"/>
        </a:xfrm>
        <a:prstGeom prst="rect">
          <a:avLst/>
        </a:prstGeom>
      </xdr:spPr>
    </xdr:pic>
    <xdr:clientData/>
  </xdr:twoCellAnchor>
  <xdr:twoCellAnchor editAs="oneCell">
    <xdr:from>
      <xdr:col>5</xdr:col>
      <xdr:colOff>209381</xdr:colOff>
      <xdr:row>9</xdr:row>
      <xdr:rowOff>53340</xdr:rowOff>
    </xdr:from>
    <xdr:to>
      <xdr:col>5</xdr:col>
      <xdr:colOff>618521</xdr:colOff>
      <xdr:row>11</xdr:row>
      <xdr:rowOff>96720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ADCEF0D-D4B0-463E-9365-92EB7DF22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71781" y="1706880"/>
          <a:ext cx="409140" cy="409140"/>
        </a:xfrm>
        <a:prstGeom prst="rect">
          <a:avLst/>
        </a:prstGeom>
      </xdr:spPr>
    </xdr:pic>
    <xdr:clientData/>
  </xdr:twoCellAnchor>
  <xdr:twoCellAnchor>
    <xdr:from>
      <xdr:col>4</xdr:col>
      <xdr:colOff>426720</xdr:colOff>
      <xdr:row>14</xdr:row>
      <xdr:rowOff>38100</xdr:rowOff>
    </xdr:from>
    <xdr:to>
      <xdr:col>6</xdr:col>
      <xdr:colOff>327660</xdr:colOff>
      <xdr:row>16</xdr:row>
      <xdr:rowOff>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413291B3-4553-4FEA-BC77-8949225D935E}"/>
            </a:ext>
          </a:extLst>
        </xdr:cNvPr>
        <xdr:cNvSpPr txBox="1"/>
      </xdr:nvSpPr>
      <xdr:spPr>
        <a:xfrm>
          <a:off x="3596640" y="2606040"/>
          <a:ext cx="1485900" cy="327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600">
              <a:solidFill>
                <a:schemeClr val="bg1">
                  <a:lumMod val="50000"/>
                </a:schemeClr>
              </a:solidFill>
            </a:rPr>
            <a:t>PRESUPUESTO</a:t>
          </a:r>
        </a:p>
      </xdr:txBody>
    </xdr:sp>
    <xdr:clientData/>
  </xdr:twoCellAnchor>
  <xdr:twoCellAnchor>
    <xdr:from>
      <xdr:col>9</xdr:col>
      <xdr:colOff>121920</xdr:colOff>
      <xdr:row>14</xdr:row>
      <xdr:rowOff>45720</xdr:rowOff>
    </xdr:from>
    <xdr:to>
      <xdr:col>11</xdr:col>
      <xdr:colOff>22860</xdr:colOff>
      <xdr:row>16</xdr:row>
      <xdr:rowOff>7620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AAFACDEE-0C7C-474C-8016-FAA051F30F24}"/>
            </a:ext>
          </a:extLst>
        </xdr:cNvPr>
        <xdr:cNvSpPr txBox="1"/>
      </xdr:nvSpPr>
      <xdr:spPr>
        <a:xfrm>
          <a:off x="7254240" y="2613660"/>
          <a:ext cx="1485900" cy="327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600">
              <a:solidFill>
                <a:schemeClr val="bg1">
                  <a:lumMod val="50000"/>
                </a:schemeClr>
              </a:solidFill>
            </a:rPr>
            <a:t>GASTO REAL</a:t>
          </a:r>
        </a:p>
      </xdr:txBody>
    </xdr:sp>
    <xdr:clientData/>
  </xdr:twoCellAnchor>
  <xdr:twoCellAnchor>
    <xdr:from>
      <xdr:col>14</xdr:col>
      <xdr:colOff>15240</xdr:colOff>
      <xdr:row>14</xdr:row>
      <xdr:rowOff>22860</xdr:rowOff>
    </xdr:from>
    <xdr:to>
      <xdr:col>15</xdr:col>
      <xdr:colOff>708660</xdr:colOff>
      <xdr:row>15</xdr:row>
      <xdr:rowOff>167640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FB69F613-064C-4202-8EDC-0B896765C0E3}"/>
            </a:ext>
          </a:extLst>
        </xdr:cNvPr>
        <xdr:cNvSpPr txBox="1"/>
      </xdr:nvSpPr>
      <xdr:spPr>
        <a:xfrm>
          <a:off x="11109960" y="2590800"/>
          <a:ext cx="1485900" cy="327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600">
              <a:solidFill>
                <a:schemeClr val="bg1">
                  <a:lumMod val="50000"/>
                </a:schemeClr>
              </a:solidFill>
            </a:rPr>
            <a:t>DIFERENCIA</a:t>
          </a:r>
        </a:p>
      </xdr:txBody>
    </xdr:sp>
    <xdr:clientData/>
  </xdr:twoCellAnchor>
  <xdr:twoCellAnchor>
    <xdr:from>
      <xdr:col>4</xdr:col>
      <xdr:colOff>266700</xdr:colOff>
      <xdr:row>11</xdr:row>
      <xdr:rowOff>83820</xdr:rowOff>
    </xdr:from>
    <xdr:to>
      <xdr:col>6</xdr:col>
      <xdr:colOff>464820</xdr:colOff>
      <xdr:row>14</xdr:row>
      <xdr:rowOff>175260</xdr:rowOff>
    </xdr:to>
    <xdr:sp macro="" textlink="'TB DINAMICAS'!F16">
      <xdr:nvSpPr>
        <xdr:cNvPr id="16" name="CuadroTexto 15">
          <a:extLst>
            <a:ext uri="{FF2B5EF4-FFF2-40B4-BE49-F238E27FC236}">
              <a16:creationId xmlns:a16="http://schemas.microsoft.com/office/drawing/2014/main" id="{7DB292FF-C793-43F3-B4CC-7E43BAA43ADF}"/>
            </a:ext>
          </a:extLst>
        </xdr:cNvPr>
        <xdr:cNvSpPr txBox="1"/>
      </xdr:nvSpPr>
      <xdr:spPr>
        <a:xfrm>
          <a:off x="3436620" y="2103120"/>
          <a:ext cx="1783080" cy="640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065849D-4605-4189-A48A-507AA22B61F7}" type="TxLink">
            <a:rPr lang="en-US" sz="2400" b="1" i="0" u="none" strike="noStrike">
              <a:solidFill>
                <a:sysClr val="windowText" lastClr="000000"/>
              </a:solidFill>
              <a:latin typeface="Aptos Narrow"/>
              <a:cs typeface="Calibri"/>
            </a:rPr>
            <a:t> $77.045,95 </a:t>
          </a:fld>
          <a:endParaRPr lang="es-ES" sz="2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777240</xdr:colOff>
      <xdr:row>11</xdr:row>
      <xdr:rowOff>137160</xdr:rowOff>
    </xdr:from>
    <xdr:to>
      <xdr:col>11</xdr:col>
      <xdr:colOff>182880</xdr:colOff>
      <xdr:row>14</xdr:row>
      <xdr:rowOff>175260</xdr:rowOff>
    </xdr:to>
    <xdr:sp macro="" textlink="'TB DINAMICAS'!K16">
      <xdr:nvSpPr>
        <xdr:cNvPr id="17" name="CuadroTexto 16">
          <a:extLst>
            <a:ext uri="{FF2B5EF4-FFF2-40B4-BE49-F238E27FC236}">
              <a16:creationId xmlns:a16="http://schemas.microsoft.com/office/drawing/2014/main" id="{9B16D4BB-5E2D-499A-AC3F-F72FC155C2F6}"/>
            </a:ext>
          </a:extLst>
        </xdr:cNvPr>
        <xdr:cNvSpPr txBox="1"/>
      </xdr:nvSpPr>
      <xdr:spPr>
        <a:xfrm>
          <a:off x="7117080" y="2156460"/>
          <a:ext cx="1783080" cy="586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45DE12A-130C-4EA8-AC66-9D35AB610969}" type="TxLink">
            <a:rPr lang="en-US" sz="2400" b="1" i="0" u="none" strike="noStrike">
              <a:solidFill>
                <a:srgbClr val="000000"/>
              </a:solidFill>
              <a:latin typeface="Aptos Narrow"/>
              <a:cs typeface="Calibri"/>
            </a:rPr>
            <a:t> $30,00 </a:t>
          </a:fld>
          <a:endParaRPr lang="es-ES" sz="2400" b="1"/>
        </a:p>
      </xdr:txBody>
    </xdr:sp>
    <xdr:clientData/>
  </xdr:twoCellAnchor>
  <xdr:twoCellAnchor>
    <xdr:from>
      <xdr:col>13</xdr:col>
      <xdr:colOff>533400</xdr:colOff>
      <xdr:row>11</xdr:row>
      <xdr:rowOff>121920</xdr:rowOff>
    </xdr:from>
    <xdr:to>
      <xdr:col>16</xdr:col>
      <xdr:colOff>144780</xdr:colOff>
      <xdr:row>15</xdr:row>
      <xdr:rowOff>7620</xdr:rowOff>
    </xdr:to>
    <xdr:sp macro="" textlink="'TB DINAMICAS'!P16">
      <xdr:nvSpPr>
        <xdr:cNvPr id="18" name="CuadroTexto 17">
          <a:extLst>
            <a:ext uri="{FF2B5EF4-FFF2-40B4-BE49-F238E27FC236}">
              <a16:creationId xmlns:a16="http://schemas.microsoft.com/office/drawing/2014/main" id="{C1AB3FE1-309C-47D4-9A0F-C0E4FD09AF5C}"/>
            </a:ext>
          </a:extLst>
        </xdr:cNvPr>
        <xdr:cNvSpPr txBox="1"/>
      </xdr:nvSpPr>
      <xdr:spPr>
        <a:xfrm>
          <a:off x="10835640" y="2141220"/>
          <a:ext cx="1988820" cy="617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FB36A64-6E4D-4DD2-AC15-F4BA522512C8}" type="TxLink">
            <a:rPr lang="en-US" sz="2400" b="1" i="0" u="none" strike="noStrike">
              <a:solidFill>
                <a:srgbClr val="000000"/>
              </a:solidFill>
              <a:latin typeface="Aptos Narrow"/>
              <a:cs typeface="Calibri"/>
            </a:rPr>
            <a:t> $77.015,95 </a:t>
          </a:fld>
          <a:endParaRPr lang="es-ES" sz="2400" b="1"/>
        </a:p>
      </xdr:txBody>
    </xdr:sp>
    <xdr:clientData/>
  </xdr:twoCellAnchor>
  <xdr:twoCellAnchor>
    <xdr:from>
      <xdr:col>4</xdr:col>
      <xdr:colOff>76200</xdr:colOff>
      <xdr:row>17</xdr:row>
      <xdr:rowOff>144780</xdr:rowOff>
    </xdr:from>
    <xdr:to>
      <xdr:col>12</xdr:col>
      <xdr:colOff>342900</xdr:colOff>
      <xdr:row>34</xdr:row>
      <xdr:rowOff>137160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6CA93572-D1F9-0399-EB64-811B6399A490}"/>
            </a:ext>
          </a:extLst>
        </xdr:cNvPr>
        <xdr:cNvSpPr/>
      </xdr:nvSpPr>
      <xdr:spPr>
        <a:xfrm>
          <a:off x="3246120" y="3261360"/>
          <a:ext cx="6606540" cy="310134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>
          <a:outerShdw blurRad="63500" sx="102000" sy="102000" algn="ctr" rotWithShape="0">
            <a:schemeClr val="bg2">
              <a:alpha val="40000"/>
            </a:scheme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4</xdr:col>
      <xdr:colOff>243840</xdr:colOff>
      <xdr:row>20</xdr:row>
      <xdr:rowOff>167640</xdr:rowOff>
    </xdr:from>
    <xdr:to>
      <xdr:col>12</xdr:col>
      <xdr:colOff>152400</xdr:colOff>
      <xdr:row>34</xdr:row>
      <xdr:rowOff>53340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38EFB787-E94C-4E0B-9F60-E7C0F8F1B8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205740</xdr:colOff>
      <xdr:row>17</xdr:row>
      <xdr:rowOff>144780</xdr:rowOff>
    </xdr:from>
    <xdr:to>
      <xdr:col>8</xdr:col>
      <xdr:colOff>152400</xdr:colOff>
      <xdr:row>19</xdr:row>
      <xdr:rowOff>175260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2EFAC31E-F99A-465D-8C8F-6E48441215DC}"/>
            </a:ext>
          </a:extLst>
        </xdr:cNvPr>
        <xdr:cNvSpPr txBox="1"/>
      </xdr:nvSpPr>
      <xdr:spPr>
        <a:xfrm>
          <a:off x="3375660" y="3261360"/>
          <a:ext cx="3116580" cy="396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O" sz="180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Presupuesto vs </a:t>
          </a:r>
          <a:r>
            <a:rPr lang="es-CO" sz="1800" b="1">
              <a:solidFill>
                <a:srgbClr val="F76489"/>
              </a:solidFill>
              <a:latin typeface="+mn-lt"/>
              <a:ea typeface="+mn-ea"/>
              <a:cs typeface="+mn-cs"/>
            </a:rPr>
            <a:t>Gasto</a:t>
          </a:r>
        </a:p>
      </xdr:txBody>
    </xdr:sp>
    <xdr:clientData/>
  </xdr:twoCellAnchor>
  <xdr:twoCellAnchor>
    <xdr:from>
      <xdr:col>12</xdr:col>
      <xdr:colOff>586740</xdr:colOff>
      <xdr:row>17</xdr:row>
      <xdr:rowOff>152400</xdr:rowOff>
    </xdr:from>
    <xdr:to>
      <xdr:col>16</xdr:col>
      <xdr:colOff>662940</xdr:colOff>
      <xdr:row>34</xdr:row>
      <xdr:rowOff>144780</xdr:rowOff>
    </xdr:to>
    <xdr:sp macro="" textlink="">
      <xdr:nvSpPr>
        <xdr:cNvPr id="25" name="Rectángulo 24">
          <a:extLst>
            <a:ext uri="{FF2B5EF4-FFF2-40B4-BE49-F238E27FC236}">
              <a16:creationId xmlns:a16="http://schemas.microsoft.com/office/drawing/2014/main" id="{9C3D7C44-C0FB-4FF6-8461-5B1D3D6FF9B6}"/>
            </a:ext>
          </a:extLst>
        </xdr:cNvPr>
        <xdr:cNvSpPr/>
      </xdr:nvSpPr>
      <xdr:spPr>
        <a:xfrm>
          <a:off x="10096500" y="3268980"/>
          <a:ext cx="3246120" cy="310134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>
          <a:outerShdw blurRad="63500" sx="102000" sy="102000" algn="ctr" rotWithShape="0">
            <a:schemeClr val="bg2">
              <a:alpha val="40000"/>
            </a:scheme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12</xdr:col>
      <xdr:colOff>659130</xdr:colOff>
      <xdr:row>19</xdr:row>
      <xdr:rowOff>104775</xdr:rowOff>
    </xdr:from>
    <xdr:to>
      <xdr:col>16</xdr:col>
      <xdr:colOff>600075</xdr:colOff>
      <xdr:row>33</xdr:row>
      <xdr:rowOff>26670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A8812C4B-6590-41A8-B3D3-466A54DFE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518160</xdr:colOff>
      <xdr:row>23</xdr:row>
      <xdr:rowOff>144780</xdr:rowOff>
    </xdr:from>
    <xdr:to>
      <xdr:col>16</xdr:col>
      <xdr:colOff>0</xdr:colOff>
      <xdr:row>28</xdr:row>
      <xdr:rowOff>22860</xdr:rowOff>
    </xdr:to>
    <xdr:sp macro="" textlink="'TB DINAMICAS'!AI16">
      <xdr:nvSpPr>
        <xdr:cNvPr id="27" name="CuadroTexto 26">
          <a:extLst>
            <a:ext uri="{FF2B5EF4-FFF2-40B4-BE49-F238E27FC236}">
              <a16:creationId xmlns:a16="http://schemas.microsoft.com/office/drawing/2014/main" id="{8E1B98E9-96D6-4EE5-B762-930D65AB7F6E}"/>
            </a:ext>
          </a:extLst>
        </xdr:cNvPr>
        <xdr:cNvSpPr txBox="1"/>
      </xdr:nvSpPr>
      <xdr:spPr>
        <a:xfrm>
          <a:off x="10795635" y="4316730"/>
          <a:ext cx="1853565" cy="7829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9285DED-431B-4FF8-8B42-FA0C051B86DD}" type="TxLink">
            <a:rPr lang="en-US" sz="2400" b="1" i="0" u="none" strike="noStrike">
              <a:solidFill>
                <a:sysClr val="windowText" lastClr="000000"/>
              </a:solidFill>
              <a:latin typeface="Aptos Narrow"/>
              <a:cs typeface="Calibri"/>
            </a:rPr>
            <a:t>0%</a:t>
          </a:fld>
          <a:endParaRPr lang="es-ES" sz="2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449580</xdr:colOff>
      <xdr:row>30</xdr:row>
      <xdr:rowOff>106680</xdr:rowOff>
    </xdr:from>
    <xdr:to>
      <xdr:col>14</xdr:col>
      <xdr:colOff>350520</xdr:colOff>
      <xdr:row>32</xdr:row>
      <xdr:rowOff>68580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41A17750-35DE-4E9C-A9A7-735D026AA712}"/>
            </a:ext>
          </a:extLst>
        </xdr:cNvPr>
        <xdr:cNvSpPr txBox="1"/>
      </xdr:nvSpPr>
      <xdr:spPr>
        <a:xfrm>
          <a:off x="9959340" y="5600700"/>
          <a:ext cx="1485900" cy="327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600">
              <a:solidFill>
                <a:schemeClr val="bg1">
                  <a:lumMod val="50000"/>
                </a:schemeClr>
              </a:solidFill>
            </a:rPr>
            <a:t>Avance</a:t>
          </a:r>
        </a:p>
      </xdr:txBody>
    </xdr:sp>
    <xdr:clientData/>
  </xdr:twoCellAnchor>
  <xdr:twoCellAnchor>
    <xdr:from>
      <xdr:col>14</xdr:col>
      <xdr:colOff>685800</xdr:colOff>
      <xdr:row>30</xdr:row>
      <xdr:rowOff>91440</xdr:rowOff>
    </xdr:from>
    <xdr:to>
      <xdr:col>16</xdr:col>
      <xdr:colOff>586740</xdr:colOff>
      <xdr:row>32</xdr:row>
      <xdr:rowOff>53340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AAB2B571-BAB6-4C7A-99B8-0EB910CF617C}"/>
            </a:ext>
          </a:extLst>
        </xdr:cNvPr>
        <xdr:cNvSpPr txBox="1"/>
      </xdr:nvSpPr>
      <xdr:spPr>
        <a:xfrm>
          <a:off x="11780520" y="5585460"/>
          <a:ext cx="1485900" cy="327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600">
              <a:solidFill>
                <a:schemeClr val="bg1">
                  <a:lumMod val="50000"/>
                </a:schemeClr>
              </a:solidFill>
            </a:rPr>
            <a:t>Presupuesto</a:t>
          </a:r>
        </a:p>
      </xdr:txBody>
    </xdr:sp>
    <xdr:clientData/>
  </xdr:twoCellAnchor>
  <xdr:twoCellAnchor>
    <xdr:from>
      <xdr:col>12</xdr:col>
      <xdr:colOff>495300</xdr:colOff>
      <xdr:row>31</xdr:row>
      <xdr:rowOff>114300</xdr:rowOff>
    </xdr:from>
    <xdr:to>
      <xdr:col>14</xdr:col>
      <xdr:colOff>335280</xdr:colOff>
      <xdr:row>35</xdr:row>
      <xdr:rowOff>22860</xdr:rowOff>
    </xdr:to>
    <xdr:sp macro="" textlink="'TB DINAMICAS'!AH16">
      <xdr:nvSpPr>
        <xdr:cNvPr id="30" name="CuadroTexto 29">
          <a:extLst>
            <a:ext uri="{FF2B5EF4-FFF2-40B4-BE49-F238E27FC236}">
              <a16:creationId xmlns:a16="http://schemas.microsoft.com/office/drawing/2014/main" id="{4DCB97AD-7FA4-45E5-9FDA-809BEB1721BF}"/>
            </a:ext>
          </a:extLst>
        </xdr:cNvPr>
        <xdr:cNvSpPr txBox="1"/>
      </xdr:nvSpPr>
      <xdr:spPr>
        <a:xfrm>
          <a:off x="10005060" y="5791200"/>
          <a:ext cx="1424940" cy="640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91188EA-E3D1-44C4-AFE2-68A06F936CE8}" type="TxLink">
            <a:rPr lang="en-US" sz="1600" b="1" i="0" u="none" strike="noStrike">
              <a:solidFill>
                <a:srgbClr val="000000"/>
              </a:solidFill>
              <a:latin typeface="Aptos Narrow"/>
              <a:cs typeface="Calibri"/>
            </a:rPr>
            <a:t> $30,00 </a:t>
          </a:fld>
          <a:endParaRPr lang="es-ES" sz="16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777240</xdr:colOff>
      <xdr:row>31</xdr:row>
      <xdr:rowOff>106680</xdr:rowOff>
    </xdr:from>
    <xdr:to>
      <xdr:col>16</xdr:col>
      <xdr:colOff>617220</xdr:colOff>
      <xdr:row>35</xdr:row>
      <xdr:rowOff>15240</xdr:rowOff>
    </xdr:to>
    <xdr:sp macro="" textlink="'TB DINAMICAS'!AG16">
      <xdr:nvSpPr>
        <xdr:cNvPr id="31" name="CuadroTexto 30">
          <a:extLst>
            <a:ext uri="{FF2B5EF4-FFF2-40B4-BE49-F238E27FC236}">
              <a16:creationId xmlns:a16="http://schemas.microsoft.com/office/drawing/2014/main" id="{505CCD81-8CDC-4219-9FDB-074D7828E974}"/>
            </a:ext>
          </a:extLst>
        </xdr:cNvPr>
        <xdr:cNvSpPr txBox="1"/>
      </xdr:nvSpPr>
      <xdr:spPr>
        <a:xfrm>
          <a:off x="11871960" y="5783580"/>
          <a:ext cx="1424940" cy="640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EEC0D1CB-DBE4-4F67-99E0-95ABB31C6584}" type="TxLink">
            <a:rPr lang="en-US" sz="1600" b="1" i="0" u="none" strike="noStrike">
              <a:solidFill>
                <a:srgbClr val="000000"/>
              </a:solidFill>
              <a:latin typeface="Aptos Narrow"/>
              <a:cs typeface="Calibri"/>
            </a:rPr>
            <a:t> $77.045,95 </a:t>
          </a:fld>
          <a:endParaRPr lang="es-ES" sz="16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609600</xdr:colOff>
      <xdr:row>18</xdr:row>
      <xdr:rowOff>1905</xdr:rowOff>
    </xdr:from>
    <xdr:to>
      <xdr:col>16</xdr:col>
      <xdr:colOff>556260</xdr:colOff>
      <xdr:row>20</xdr:row>
      <xdr:rowOff>32385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6C518C4F-0D80-4987-A04D-644CF6E9A732}"/>
            </a:ext>
          </a:extLst>
        </xdr:cNvPr>
        <xdr:cNvSpPr txBox="1"/>
      </xdr:nvSpPr>
      <xdr:spPr>
        <a:xfrm>
          <a:off x="10096500" y="3268980"/>
          <a:ext cx="3108960" cy="3924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O" sz="180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Avance</a:t>
          </a:r>
          <a:r>
            <a:rPr lang="es-CO" sz="18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 de </a:t>
          </a:r>
          <a:r>
            <a:rPr lang="es-CO" sz="1800" b="1" baseline="0">
              <a:solidFill>
                <a:schemeClr val="accent6"/>
              </a:solidFill>
              <a:latin typeface="+mn-lt"/>
              <a:ea typeface="+mn-ea"/>
              <a:cs typeface="+mn-cs"/>
            </a:rPr>
            <a:t>G</a:t>
          </a:r>
          <a:r>
            <a:rPr lang="es-CO" sz="1800" b="1">
              <a:solidFill>
                <a:schemeClr val="accent6"/>
              </a:solidFill>
              <a:latin typeface="+mn-lt"/>
              <a:ea typeface="+mn-ea"/>
              <a:cs typeface="+mn-cs"/>
            </a:rPr>
            <a:t>asto</a:t>
          </a:r>
        </a:p>
      </xdr:txBody>
    </xdr:sp>
    <xdr:clientData/>
  </xdr:twoCellAnchor>
  <xdr:twoCellAnchor>
    <xdr:from>
      <xdr:col>4</xdr:col>
      <xdr:colOff>76199</xdr:colOff>
      <xdr:row>36</xdr:row>
      <xdr:rowOff>95250</xdr:rowOff>
    </xdr:from>
    <xdr:to>
      <xdr:col>11</xdr:col>
      <xdr:colOff>438150</xdr:colOff>
      <xdr:row>54</xdr:row>
      <xdr:rowOff>9525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5F764ED4-B009-4F4B-92A3-E76041F40988}"/>
            </a:ext>
          </a:extLst>
        </xdr:cNvPr>
        <xdr:cNvSpPr/>
      </xdr:nvSpPr>
      <xdr:spPr>
        <a:xfrm>
          <a:off x="3238499" y="6619875"/>
          <a:ext cx="5895976" cy="31718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>
          <a:outerShdw blurRad="63500" sx="102000" sy="102000" algn="ctr" rotWithShape="0">
            <a:schemeClr val="bg2">
              <a:alpha val="40000"/>
            </a:scheme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11</xdr:col>
      <xdr:colOff>561974</xdr:colOff>
      <xdr:row>36</xdr:row>
      <xdr:rowOff>66675</xdr:rowOff>
    </xdr:from>
    <xdr:to>
      <xdr:col>16</xdr:col>
      <xdr:colOff>666750</xdr:colOff>
      <xdr:row>53</xdr:row>
      <xdr:rowOff>171450</xdr:rowOff>
    </xdr:to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2EA22B07-5644-4FC7-8A70-630814C1BBD1}"/>
            </a:ext>
          </a:extLst>
        </xdr:cNvPr>
        <xdr:cNvSpPr/>
      </xdr:nvSpPr>
      <xdr:spPr>
        <a:xfrm>
          <a:off x="9258299" y="6591300"/>
          <a:ext cx="4057651" cy="31813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>
          <a:outerShdw blurRad="63500" sx="102000" sy="102000" algn="ctr" rotWithShape="0">
            <a:schemeClr val="bg2">
              <a:alpha val="40000"/>
            </a:scheme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11</xdr:col>
      <xdr:colOff>561974</xdr:colOff>
      <xdr:row>38</xdr:row>
      <xdr:rowOff>171449</xdr:rowOff>
    </xdr:from>
    <xdr:to>
      <xdr:col>16</xdr:col>
      <xdr:colOff>666750</xdr:colOff>
      <xdr:row>54</xdr:row>
      <xdr:rowOff>28574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23082D46-7C9D-4DDF-B789-DEB2FE2DDF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561973</xdr:colOff>
      <xdr:row>36</xdr:row>
      <xdr:rowOff>66675</xdr:rowOff>
    </xdr:from>
    <xdr:to>
      <xdr:col>16</xdr:col>
      <xdr:colOff>552449</xdr:colOff>
      <xdr:row>38</xdr:row>
      <xdr:rowOff>142875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CAF186C6-896F-4802-9FAC-C7D082A346A8}"/>
            </a:ext>
          </a:extLst>
        </xdr:cNvPr>
        <xdr:cNvSpPr txBox="1"/>
      </xdr:nvSpPr>
      <xdr:spPr>
        <a:xfrm>
          <a:off x="9258298" y="6591300"/>
          <a:ext cx="3943351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O" sz="180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Avance de </a:t>
          </a:r>
          <a:r>
            <a:rPr lang="es-CO" sz="1800" b="1">
              <a:solidFill>
                <a:srgbClr val="F76489"/>
              </a:solidFill>
              <a:latin typeface="+mn-lt"/>
              <a:ea typeface="+mn-ea"/>
              <a:cs typeface="+mn-cs"/>
            </a:rPr>
            <a:t>Gasto </a:t>
          </a:r>
          <a:r>
            <a:rPr lang="es-CO" sz="180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por centro de trabajo</a:t>
          </a:r>
        </a:p>
      </xdr:txBody>
    </xdr:sp>
    <xdr:clientData/>
  </xdr:twoCellAnchor>
  <xdr:twoCellAnchor>
    <xdr:from>
      <xdr:col>4</xdr:col>
      <xdr:colOff>95251</xdr:colOff>
      <xdr:row>39</xdr:row>
      <xdr:rowOff>38100</xdr:rowOff>
    </xdr:from>
    <xdr:to>
      <xdr:col>11</xdr:col>
      <xdr:colOff>457200</xdr:colOff>
      <xdr:row>54</xdr:row>
      <xdr:rowOff>0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2245F23E-30F6-43A8-94E3-06B59E417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76199</xdr:colOff>
      <xdr:row>36</xdr:row>
      <xdr:rowOff>95250</xdr:rowOff>
    </xdr:from>
    <xdr:to>
      <xdr:col>9</xdr:col>
      <xdr:colOff>66675</xdr:colOff>
      <xdr:row>38</xdr:row>
      <xdr:rowOff>171450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115F0D50-72ED-4A70-B871-3332F7CA704A}"/>
            </a:ext>
          </a:extLst>
        </xdr:cNvPr>
        <xdr:cNvSpPr txBox="1"/>
      </xdr:nvSpPr>
      <xdr:spPr>
        <a:xfrm>
          <a:off x="3238499" y="6619875"/>
          <a:ext cx="3943351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O" sz="180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Avance de </a:t>
          </a:r>
          <a:r>
            <a:rPr lang="es-CO" sz="1800" b="1">
              <a:solidFill>
                <a:srgbClr val="5FC8FF"/>
              </a:solidFill>
              <a:latin typeface="+mn-lt"/>
              <a:ea typeface="+mn-ea"/>
              <a:cs typeface="+mn-cs"/>
            </a:rPr>
            <a:t>Gasto</a:t>
          </a:r>
          <a:r>
            <a:rPr lang="es-CO" sz="1800" b="1">
              <a:solidFill>
                <a:srgbClr val="F76489"/>
              </a:solidFill>
              <a:latin typeface="+mn-lt"/>
              <a:ea typeface="+mn-ea"/>
              <a:cs typeface="+mn-cs"/>
            </a:rPr>
            <a:t> </a:t>
          </a:r>
          <a:r>
            <a:rPr lang="es-CO" sz="180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por categoria</a:t>
          </a:r>
        </a:p>
      </xdr:txBody>
    </xdr:sp>
    <xdr:clientData/>
  </xdr:twoCellAnchor>
  <xdr:twoCellAnchor editAs="oneCell">
    <xdr:from>
      <xdr:col>0</xdr:col>
      <xdr:colOff>104775</xdr:colOff>
      <xdr:row>8</xdr:row>
      <xdr:rowOff>123826</xdr:rowOff>
    </xdr:from>
    <xdr:to>
      <xdr:col>3</xdr:col>
      <xdr:colOff>253050</xdr:colOff>
      <xdr:row>18</xdr:row>
      <xdr:rowOff>114076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9" name="MES 1">
              <a:extLst>
                <a:ext uri="{FF2B5EF4-FFF2-40B4-BE49-F238E27FC236}">
                  <a16:creationId xmlns:a16="http://schemas.microsoft.com/office/drawing/2014/main" id="{EDD6D026-5232-4840-AE35-E1D4B78993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775" y="1581151"/>
              <a:ext cx="2520000" cy="18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95250</xdr:colOff>
      <xdr:row>21</xdr:row>
      <xdr:rowOff>28576</xdr:rowOff>
    </xdr:from>
    <xdr:to>
      <xdr:col>3</xdr:col>
      <xdr:colOff>243525</xdr:colOff>
      <xdr:row>35</xdr:row>
      <xdr:rowOff>28576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0" name="CATEGORIA 1">
              <a:extLst>
                <a:ext uri="{FF2B5EF4-FFF2-40B4-BE49-F238E27FC236}">
                  <a16:creationId xmlns:a16="http://schemas.microsoft.com/office/drawing/2014/main" id="{C7C97FA7-5196-43C0-B886-0936F88D54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250" y="3838576"/>
              <a:ext cx="2520000" cy="25336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85725</xdr:colOff>
      <xdr:row>37</xdr:row>
      <xdr:rowOff>19050</xdr:rowOff>
    </xdr:from>
    <xdr:to>
      <xdr:col>3</xdr:col>
      <xdr:colOff>234000</xdr:colOff>
      <xdr:row>51</xdr:row>
      <xdr:rowOff>66675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1" name="CENTRO DE COSTO 1">
              <a:extLst>
                <a:ext uri="{FF2B5EF4-FFF2-40B4-BE49-F238E27FC236}">
                  <a16:creationId xmlns:a16="http://schemas.microsoft.com/office/drawing/2014/main" id="{08535ECD-315D-48DF-916B-E1E688262F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ENTRO DE COSTO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725" y="6724650"/>
              <a:ext cx="2520000" cy="2581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12</xdr:col>
      <xdr:colOff>7620</xdr:colOff>
      <xdr:row>5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94A2B6EE-2BDB-419A-8649-E00BB66EA3E1}"/>
            </a:ext>
          </a:extLst>
        </xdr:cNvPr>
        <xdr:cNvSpPr/>
      </xdr:nvSpPr>
      <xdr:spPr>
        <a:xfrm>
          <a:off x="4343400" y="0"/>
          <a:ext cx="11071860" cy="914400"/>
        </a:xfrm>
        <a:prstGeom prst="rect">
          <a:avLst/>
        </a:prstGeom>
        <a:solidFill>
          <a:schemeClr val="tx2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2</xdr:col>
      <xdr:colOff>574040</xdr:colOff>
      <xdr:row>0</xdr:row>
      <xdr:rowOff>93980</xdr:rowOff>
    </xdr:from>
    <xdr:to>
      <xdr:col>2</xdr:col>
      <xdr:colOff>1534160</xdr:colOff>
      <xdr:row>4</xdr:row>
      <xdr:rowOff>116840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8C4372-0BEB-4F6F-A59E-0F820E02F79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0360" y="93980"/>
          <a:ext cx="960120" cy="7543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0</xdr:colOff>
      <xdr:row>0</xdr:row>
      <xdr:rowOff>68580</xdr:rowOff>
    </xdr:from>
    <xdr:to>
      <xdr:col>12</xdr:col>
      <xdr:colOff>0</xdr:colOff>
      <xdr:row>5</xdr:row>
      <xdr:rowOff>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687F6F6-06DB-48C3-90A7-9CF63DB62633}"/>
            </a:ext>
          </a:extLst>
        </xdr:cNvPr>
        <xdr:cNvSpPr txBox="1"/>
      </xdr:nvSpPr>
      <xdr:spPr>
        <a:xfrm>
          <a:off x="4343400" y="68580"/>
          <a:ext cx="11064240" cy="845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C" sz="2400" b="1">
              <a:solidFill>
                <a:schemeClr val="bg1"/>
              </a:solidFill>
              <a:latin typeface="Aptos" panose="020B0004020202020204" pitchFamily="34" charset="0"/>
            </a:rPr>
            <a:t>PRESUPUESTO HSE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12</xdr:col>
      <xdr:colOff>7620</xdr:colOff>
      <xdr:row>5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381BD25-82EB-40FE-8F38-DBBEC16CA3A9}"/>
            </a:ext>
          </a:extLst>
        </xdr:cNvPr>
        <xdr:cNvSpPr/>
      </xdr:nvSpPr>
      <xdr:spPr>
        <a:xfrm>
          <a:off x="2491740" y="0"/>
          <a:ext cx="10988040" cy="1287780"/>
        </a:xfrm>
        <a:prstGeom prst="rect">
          <a:avLst/>
        </a:prstGeom>
        <a:solidFill>
          <a:schemeClr val="tx2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2</xdr:col>
      <xdr:colOff>574040</xdr:colOff>
      <xdr:row>0</xdr:row>
      <xdr:rowOff>93980</xdr:rowOff>
    </xdr:from>
    <xdr:to>
      <xdr:col>2</xdr:col>
      <xdr:colOff>1534160</xdr:colOff>
      <xdr:row>4</xdr:row>
      <xdr:rowOff>116840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EFD032-45AA-4DB4-BFAF-FBE2D44507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2740" y="93980"/>
          <a:ext cx="960120" cy="7340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0</xdr:colOff>
      <xdr:row>0</xdr:row>
      <xdr:rowOff>68580</xdr:rowOff>
    </xdr:from>
    <xdr:to>
      <xdr:col>12</xdr:col>
      <xdr:colOff>0</xdr:colOff>
      <xdr:row>5</xdr:row>
      <xdr:rowOff>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043D5A3-D95C-434D-9866-22F7F5D51792}"/>
            </a:ext>
          </a:extLst>
        </xdr:cNvPr>
        <xdr:cNvSpPr txBox="1"/>
      </xdr:nvSpPr>
      <xdr:spPr>
        <a:xfrm>
          <a:off x="2849880" y="68580"/>
          <a:ext cx="9471660" cy="1112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C" sz="2400" b="1">
              <a:solidFill>
                <a:schemeClr val="bg1"/>
              </a:solidFill>
              <a:latin typeface="Aptos" panose="020B0004020202020204" pitchFamily="34" charset="0"/>
            </a:rPr>
            <a:t>PRESUPUESTO HSE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12</xdr:col>
      <xdr:colOff>7620</xdr:colOff>
      <xdr:row>5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B10497CC-436E-49B5-B4BB-A876C97DF690}"/>
            </a:ext>
          </a:extLst>
        </xdr:cNvPr>
        <xdr:cNvSpPr/>
      </xdr:nvSpPr>
      <xdr:spPr>
        <a:xfrm>
          <a:off x="4343400" y="0"/>
          <a:ext cx="11071860" cy="914400"/>
        </a:xfrm>
        <a:prstGeom prst="rect">
          <a:avLst/>
        </a:prstGeom>
        <a:solidFill>
          <a:schemeClr val="tx2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2</xdr:col>
      <xdr:colOff>574040</xdr:colOff>
      <xdr:row>0</xdr:row>
      <xdr:rowOff>93980</xdr:rowOff>
    </xdr:from>
    <xdr:to>
      <xdr:col>2</xdr:col>
      <xdr:colOff>1534160</xdr:colOff>
      <xdr:row>4</xdr:row>
      <xdr:rowOff>116840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5509F7-C308-46B3-8E6C-E4426ED31A4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0360" y="93980"/>
          <a:ext cx="960120" cy="7543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0</xdr:colOff>
      <xdr:row>0</xdr:row>
      <xdr:rowOff>68580</xdr:rowOff>
    </xdr:from>
    <xdr:to>
      <xdr:col>12</xdr:col>
      <xdr:colOff>0</xdr:colOff>
      <xdr:row>5</xdr:row>
      <xdr:rowOff>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95A0C50-F3C2-4D60-8B17-763168C067C3}"/>
            </a:ext>
          </a:extLst>
        </xdr:cNvPr>
        <xdr:cNvSpPr txBox="1"/>
      </xdr:nvSpPr>
      <xdr:spPr>
        <a:xfrm>
          <a:off x="4343400" y="68580"/>
          <a:ext cx="11064240" cy="845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C" sz="2400" b="1">
              <a:solidFill>
                <a:schemeClr val="bg1"/>
              </a:solidFill>
              <a:latin typeface="Aptos" panose="020B0004020202020204" pitchFamily="34" charset="0"/>
            </a:rPr>
            <a:t>PRESUPUESTO HSE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12</xdr:col>
      <xdr:colOff>7620</xdr:colOff>
      <xdr:row>5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C9AF4D1-F99A-4B98-A573-58DFEAFAF462}"/>
            </a:ext>
          </a:extLst>
        </xdr:cNvPr>
        <xdr:cNvSpPr/>
      </xdr:nvSpPr>
      <xdr:spPr>
        <a:xfrm>
          <a:off x="4343400" y="0"/>
          <a:ext cx="11071860" cy="914400"/>
        </a:xfrm>
        <a:prstGeom prst="rect">
          <a:avLst/>
        </a:prstGeom>
        <a:solidFill>
          <a:schemeClr val="tx2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2</xdr:col>
      <xdr:colOff>574040</xdr:colOff>
      <xdr:row>0</xdr:row>
      <xdr:rowOff>93980</xdr:rowOff>
    </xdr:from>
    <xdr:to>
      <xdr:col>2</xdr:col>
      <xdr:colOff>1534160</xdr:colOff>
      <xdr:row>4</xdr:row>
      <xdr:rowOff>116840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66022C-985C-4106-9DDA-D43CEB3359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0360" y="93980"/>
          <a:ext cx="960120" cy="7543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0</xdr:colOff>
      <xdr:row>0</xdr:row>
      <xdr:rowOff>68580</xdr:rowOff>
    </xdr:from>
    <xdr:to>
      <xdr:col>12</xdr:col>
      <xdr:colOff>0</xdr:colOff>
      <xdr:row>5</xdr:row>
      <xdr:rowOff>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F95E64E-A156-49A1-8D0F-BC3D2E64BC0F}"/>
            </a:ext>
          </a:extLst>
        </xdr:cNvPr>
        <xdr:cNvSpPr txBox="1"/>
      </xdr:nvSpPr>
      <xdr:spPr>
        <a:xfrm>
          <a:off x="4343400" y="68580"/>
          <a:ext cx="11064240" cy="845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C" sz="2400" b="1">
              <a:solidFill>
                <a:schemeClr val="bg1"/>
              </a:solidFill>
              <a:latin typeface="Aptos" panose="020B0004020202020204" pitchFamily="34" charset="0"/>
            </a:rPr>
            <a:t>PRESUPUESTO HSE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12</xdr:col>
      <xdr:colOff>7620</xdr:colOff>
      <xdr:row>5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26C2EDFC-EDED-45A5-8455-2475D096336C}"/>
            </a:ext>
          </a:extLst>
        </xdr:cNvPr>
        <xdr:cNvSpPr/>
      </xdr:nvSpPr>
      <xdr:spPr>
        <a:xfrm>
          <a:off x="4343400" y="0"/>
          <a:ext cx="11071860" cy="914400"/>
        </a:xfrm>
        <a:prstGeom prst="rect">
          <a:avLst/>
        </a:prstGeom>
        <a:solidFill>
          <a:schemeClr val="tx2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2</xdr:col>
      <xdr:colOff>574040</xdr:colOff>
      <xdr:row>0</xdr:row>
      <xdr:rowOff>93980</xdr:rowOff>
    </xdr:from>
    <xdr:to>
      <xdr:col>2</xdr:col>
      <xdr:colOff>1534160</xdr:colOff>
      <xdr:row>4</xdr:row>
      <xdr:rowOff>116840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12BE48-DFE6-4FEB-A171-F185D7AA31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0360" y="93980"/>
          <a:ext cx="960120" cy="7543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0</xdr:colOff>
      <xdr:row>0</xdr:row>
      <xdr:rowOff>68580</xdr:rowOff>
    </xdr:from>
    <xdr:to>
      <xdr:col>12</xdr:col>
      <xdr:colOff>0</xdr:colOff>
      <xdr:row>5</xdr:row>
      <xdr:rowOff>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EC07052-81CE-404D-8B50-6523F3EBFF05}"/>
            </a:ext>
          </a:extLst>
        </xdr:cNvPr>
        <xdr:cNvSpPr txBox="1"/>
      </xdr:nvSpPr>
      <xdr:spPr>
        <a:xfrm>
          <a:off x="4343400" y="68580"/>
          <a:ext cx="11064240" cy="845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C" sz="2400" b="1">
              <a:solidFill>
                <a:schemeClr val="bg1"/>
              </a:solidFill>
              <a:latin typeface="Aptos" panose="020B0004020202020204" pitchFamily="34" charset="0"/>
            </a:rPr>
            <a:t>PRESUPUESTO HSE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12</xdr:col>
      <xdr:colOff>7620</xdr:colOff>
      <xdr:row>5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ED381DF1-7646-4B5B-99E3-60742BC3CEF8}"/>
            </a:ext>
          </a:extLst>
        </xdr:cNvPr>
        <xdr:cNvSpPr/>
      </xdr:nvSpPr>
      <xdr:spPr>
        <a:xfrm>
          <a:off x="4343400" y="0"/>
          <a:ext cx="11071860" cy="914400"/>
        </a:xfrm>
        <a:prstGeom prst="rect">
          <a:avLst/>
        </a:prstGeom>
        <a:solidFill>
          <a:schemeClr val="tx2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2</xdr:col>
      <xdr:colOff>574040</xdr:colOff>
      <xdr:row>0</xdr:row>
      <xdr:rowOff>93980</xdr:rowOff>
    </xdr:from>
    <xdr:to>
      <xdr:col>2</xdr:col>
      <xdr:colOff>1534160</xdr:colOff>
      <xdr:row>4</xdr:row>
      <xdr:rowOff>116840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FE4F11-3B5F-48FB-A251-679CBBD1A35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0360" y="93980"/>
          <a:ext cx="960120" cy="7543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0</xdr:colOff>
      <xdr:row>0</xdr:row>
      <xdr:rowOff>68580</xdr:rowOff>
    </xdr:from>
    <xdr:to>
      <xdr:col>12</xdr:col>
      <xdr:colOff>0</xdr:colOff>
      <xdr:row>5</xdr:row>
      <xdr:rowOff>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3E605D-28D3-4457-950B-333D2640F53E}"/>
            </a:ext>
          </a:extLst>
        </xdr:cNvPr>
        <xdr:cNvSpPr txBox="1"/>
      </xdr:nvSpPr>
      <xdr:spPr>
        <a:xfrm>
          <a:off x="4343400" y="68580"/>
          <a:ext cx="11064240" cy="845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C" sz="2400" b="1">
              <a:solidFill>
                <a:schemeClr val="bg1"/>
              </a:solidFill>
              <a:latin typeface="Aptos" panose="020B0004020202020204" pitchFamily="34" charset="0"/>
            </a:rPr>
            <a:t>PRESUPUESTO HSE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144780</xdr:rowOff>
    </xdr:from>
    <xdr:to>
      <xdr:col>1</xdr:col>
      <xdr:colOff>579120</xdr:colOff>
      <xdr:row>1</xdr:row>
      <xdr:rowOff>746760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AF60F3A-CF9A-4B09-86C0-C12C07BEBD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44780"/>
          <a:ext cx="1264920" cy="98298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685800</xdr:colOff>
      <xdr:row>0</xdr:row>
      <xdr:rowOff>205740</xdr:rowOff>
    </xdr:from>
    <xdr:ext cx="7609115" cy="9030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B853B70-9858-487E-B72C-35EDBE46889A}"/>
            </a:ext>
          </a:extLst>
        </xdr:cNvPr>
        <xdr:cNvSpPr txBox="1"/>
      </xdr:nvSpPr>
      <xdr:spPr>
        <a:xfrm>
          <a:off x="1478280" y="205740"/>
          <a:ext cx="7609115" cy="90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GT" sz="2800">
              <a:latin typeface="Franklin Gothic Demi Cond" panose="020B0706030402020204" pitchFamily="34" charset="0"/>
            </a:rPr>
            <a:t>PRESUPUESTO Y GASTO HSE</a:t>
          </a:r>
          <a:endParaRPr lang="es-GT" sz="2800" baseline="0">
            <a:latin typeface="Franklin Gothic Demi Cond" panose="020B0706030402020204" pitchFamily="34" charset="0"/>
          </a:endParaRPr>
        </a:p>
        <a:p>
          <a:pPr algn="ctr"/>
          <a:r>
            <a:rPr lang="es-GT" sz="2800" baseline="0">
              <a:solidFill>
                <a:srgbClr val="002060"/>
              </a:solidFill>
              <a:latin typeface="Baguet Script" panose="00000500000000000000" pitchFamily="2" charset="0"/>
            </a:rPr>
            <a:t>Kluane Drilling Ecuador S.A.</a:t>
          </a:r>
          <a:endParaRPr lang="es-GT" sz="2800">
            <a:solidFill>
              <a:srgbClr val="002060"/>
            </a:solidFill>
            <a:latin typeface="Baguet Script" panose="00000500000000000000" pitchFamily="2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kluaneecuador.sharepoint.com/sites/GESTIONHSEDIGITAL/Documentos%20compartidos/02.%20GESTION%20HSE/2024/1.%20SEGURIDAD%20Y%20SALUD%20OCUPACIONAL/29.%20EPP%20Y%20DOTACI&#211;N/EC-HSE-INS-04%20CADENA%20DE%20SUMINISTROS%20DE%20EPP%20Y%20ROPA%20DE%20TRABAJO%20MAR%202024%20(MARIA%20JOSE)%20.xlsx" TargetMode="External"/><Relationship Id="rId2" Type="http://schemas.microsoft.com/office/2019/04/relationships/externalLinkLongPath" Target="/sites/GESTIONHSEDIGITAL/Documentos%20compartidos/02.%20GESTION%20HSE/2024/1.%20SEGURIDAD%20Y%20SALUD%20OCUPACIONAL/29.%20EPP%20Y%20DOTACI&#211;N/EC-HSE-INS-04%20CADENA%20DE%20SUMINISTROS%20DE%20EPP%20Y%20ROPA%20DE%20TRABAJO%20MAR%202024%20(MARIA%20JOSE)%20.xlsx?FB052B15" TargetMode="External"/><Relationship Id="rId1" Type="http://schemas.openxmlformats.org/officeDocument/2006/relationships/externalLinkPath" Target="file:///\\FB052B15\EC-HSE-INS-04%20CADENA%20DE%20SUMINISTROS%20DE%20EPP%20Y%20ROPA%20DE%20TRABAJO%20MAR%202024%20(MARIA%20JOSE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GUÍA 1"/>
      <sheetName val="GUÍA 2"/>
      <sheetName val="PROCESO"/>
      <sheetName val="BASE"/>
      <sheetName val="L. PERSONAL"/>
      <sheetName val="INGRESO"/>
      <sheetName val="SALIDA"/>
      <sheetName val="TD_SALIDAS"/>
      <sheetName val="INVENTARIO"/>
      <sheetName val="CONSUMO"/>
      <sheetName val="TD_INGRESO"/>
      <sheetName val="COSTOS"/>
      <sheetName val="LISTAS_D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BR. M Carcelen" refreshedDate="45391.687634027781" createdVersion="8" refreshedVersion="8" minRefreshableVersion="3" recordCount="400" xr:uid="{67D5957B-87DC-465D-B1CD-D2DFD5952BCC}">
  <cacheSource type="worksheet">
    <worksheetSource ref="A3:G940" sheet="CONS"/>
  </cacheSource>
  <cacheFields count="7">
    <cacheField name="FECHA" numFmtId="0">
      <sharedItems containsNonDate="0" containsDate="1" containsString="0" containsBlank="1" minDate="2024-03-01T00:00:00" maxDate="2024-04-02T00:00:00"/>
    </cacheField>
    <cacheField name="MES" numFmtId="0">
      <sharedItems containsString="0" containsBlank="1" containsNumber="1" containsInteger="1" minValue="1" maxValue="4" count="4">
        <n v="3"/>
        <n v="4"/>
        <n v="1"/>
        <m/>
      </sharedItems>
    </cacheField>
    <cacheField name="CENTRO DE COSTO" numFmtId="0">
      <sharedItems containsBlank="1" count="7">
        <s v="SEDE CENTRAL"/>
        <s v="MACAS"/>
        <s v="LOWELL"/>
        <s v="TIERRAS COLORADAS"/>
        <s v="TITAN"/>
        <m/>
        <s v="WARINTZA" u="1"/>
      </sharedItems>
    </cacheField>
    <cacheField name="CATEGORIA" numFmtId="0">
      <sharedItems containsBlank="1" count="14">
        <s v="ROPA DE TRABAJO"/>
        <s v="EQUPOS DE PROTECCION"/>
        <s v="LETREROS Y SEÑALETICA "/>
        <s v="EQUIPOS CONTRA INCENDIOS"/>
        <s v="EQUIPOS CONTRA DERRAMES "/>
        <s v="EXAMENES MEDICOS"/>
        <s v="CONSULTAS MEDICAS"/>
        <s v="ESQUEMA DE VACUNACIÓN"/>
        <s v="INSUMOS MEDICOS Y/O MEDICAMENTOS"/>
        <s v="GESTION HSE"/>
        <s v="GESTIÓN AMBIENTAL "/>
        <s v=""/>
        <m/>
        <s v="ROPA DE TRABAJO " u="1"/>
      </sharedItems>
    </cacheField>
    <cacheField name="PRESUPUESTO" numFmtId="0">
      <sharedItems containsString="0" containsBlank="1" containsNumber="1" minValue="78.52" maxValue="43400"/>
    </cacheField>
    <cacheField name="GASTO REAL" numFmtId="0">
      <sharedItems containsString="0" containsBlank="1" containsNumber="1" containsInteger="1" minValue="30" maxValue="30"/>
    </cacheField>
    <cacheField name="DIFERENCIA" numFmtId="0">
      <sharedItems containsString="0" containsBlank="1" containsNumber="1" minValue="0" maxValue="43400"/>
    </cacheField>
  </cacheFields>
  <extLst>
    <ext xmlns:x14="http://schemas.microsoft.com/office/spreadsheetml/2009/9/main" uri="{725AE2AE-9491-48be-B2B4-4EB974FC3084}">
      <x14:pivotCacheDefinition pivotCacheId="181609811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0">
  <r>
    <d v="2024-03-01T00:00:00"/>
    <x v="0"/>
    <x v="0"/>
    <x v="0"/>
    <n v="892"/>
    <m/>
    <n v="892"/>
  </r>
  <r>
    <d v="2024-03-01T00:00:00"/>
    <x v="0"/>
    <x v="1"/>
    <x v="0"/>
    <n v="1400"/>
    <m/>
    <n v="1400"/>
  </r>
  <r>
    <d v="2024-03-01T00:00:00"/>
    <x v="0"/>
    <x v="2"/>
    <x v="0"/>
    <n v="43400"/>
    <m/>
    <n v="43400"/>
  </r>
  <r>
    <d v="2024-03-01T00:00:00"/>
    <x v="0"/>
    <x v="3"/>
    <x v="1"/>
    <n v="525"/>
    <m/>
    <n v="525"/>
  </r>
  <r>
    <d v="2024-03-01T00:00:00"/>
    <x v="0"/>
    <x v="0"/>
    <x v="1"/>
    <n v="2130"/>
    <m/>
    <n v="2130"/>
  </r>
  <r>
    <d v="2024-03-01T00:00:00"/>
    <x v="0"/>
    <x v="1"/>
    <x v="1"/>
    <n v="2090"/>
    <m/>
    <n v="2090"/>
  </r>
  <r>
    <d v="2024-03-01T00:00:00"/>
    <x v="0"/>
    <x v="0"/>
    <x v="2"/>
    <n v="200"/>
    <m/>
    <n v="200"/>
  </r>
  <r>
    <d v="2024-03-01T00:00:00"/>
    <x v="0"/>
    <x v="1"/>
    <x v="2"/>
    <n v="500"/>
    <m/>
    <n v="500"/>
  </r>
  <r>
    <d v="2024-03-01T00:00:00"/>
    <x v="0"/>
    <x v="0"/>
    <x v="3"/>
    <n v="300"/>
    <m/>
    <n v="300"/>
  </r>
  <r>
    <d v="2024-03-01T00:00:00"/>
    <x v="0"/>
    <x v="1"/>
    <x v="3"/>
    <n v="300"/>
    <m/>
    <n v="300"/>
  </r>
  <r>
    <d v="2024-03-01T00:00:00"/>
    <x v="0"/>
    <x v="1"/>
    <x v="4"/>
    <n v="500"/>
    <m/>
    <n v="500"/>
  </r>
  <r>
    <d v="2024-03-01T00:00:00"/>
    <x v="0"/>
    <x v="3"/>
    <x v="5"/>
    <n v="162.69999999999999"/>
    <m/>
    <n v="162.69999999999999"/>
  </r>
  <r>
    <d v="2024-03-01T00:00:00"/>
    <x v="0"/>
    <x v="0"/>
    <x v="5"/>
    <n v="1154.8499999999999"/>
    <m/>
    <n v="1154.8499999999999"/>
  </r>
  <r>
    <d v="2024-03-01T00:00:00"/>
    <x v="0"/>
    <x v="1"/>
    <x v="5"/>
    <n v="525.4"/>
    <m/>
    <n v="525.4"/>
  </r>
  <r>
    <d v="2024-03-01T00:00:00"/>
    <x v="0"/>
    <x v="2"/>
    <x v="5"/>
    <n v="2033.75"/>
    <m/>
    <n v="2033.75"/>
  </r>
  <r>
    <d v="2024-03-01T00:00:00"/>
    <x v="0"/>
    <x v="0"/>
    <x v="6"/>
    <n v="500"/>
    <m/>
    <n v="500"/>
  </r>
  <r>
    <d v="2024-03-01T00:00:00"/>
    <x v="0"/>
    <x v="3"/>
    <x v="7"/>
    <n v="2417.6"/>
    <m/>
    <n v="2417.6"/>
  </r>
  <r>
    <d v="2024-03-01T00:00:00"/>
    <x v="0"/>
    <x v="0"/>
    <x v="7"/>
    <n v="392.6"/>
    <m/>
    <n v="392.6"/>
  </r>
  <r>
    <d v="2024-03-01T00:00:00"/>
    <x v="0"/>
    <x v="1"/>
    <x v="7"/>
    <n v="78.52"/>
    <m/>
    <n v="78.52"/>
  </r>
  <r>
    <d v="2024-03-01T00:00:00"/>
    <x v="0"/>
    <x v="2"/>
    <x v="7"/>
    <n v="937.8"/>
    <m/>
    <n v="937.8"/>
  </r>
  <r>
    <d v="2024-03-01T00:00:00"/>
    <x v="0"/>
    <x v="2"/>
    <x v="8"/>
    <n v="2798"/>
    <m/>
    <n v="2798"/>
  </r>
  <r>
    <d v="2024-03-01T00:00:00"/>
    <x v="0"/>
    <x v="2"/>
    <x v="9"/>
    <n v="500"/>
    <m/>
    <n v="500"/>
  </r>
  <r>
    <d v="2024-03-01T00:00:00"/>
    <x v="0"/>
    <x v="0"/>
    <x v="10"/>
    <n v="1000"/>
    <m/>
    <n v="1000"/>
  </r>
  <r>
    <d v="2024-03-01T00:00:00"/>
    <x v="0"/>
    <x v="1"/>
    <x v="10"/>
    <n v="1000"/>
    <m/>
    <n v="1000"/>
  </r>
  <r>
    <d v="2024-04-01T00:00:00"/>
    <x v="1"/>
    <x v="0"/>
    <x v="0"/>
    <n v="2999"/>
    <n v="30"/>
    <n v="2969"/>
  </r>
  <r>
    <d v="2024-04-01T00:00:00"/>
    <x v="1"/>
    <x v="1"/>
    <x v="2"/>
    <n v="1785.95"/>
    <m/>
    <n v="1785.95"/>
  </r>
  <r>
    <d v="2024-04-01T00:00:00"/>
    <x v="1"/>
    <x v="0"/>
    <x v="2"/>
    <n v="300"/>
    <m/>
    <n v="300"/>
  </r>
  <r>
    <d v="2024-04-01T00:00:00"/>
    <x v="1"/>
    <x v="0"/>
    <x v="3"/>
    <n v="318.36"/>
    <m/>
    <n v="318.36"/>
  </r>
  <r>
    <d v="2024-04-01T00:00:00"/>
    <x v="1"/>
    <x v="2"/>
    <x v="5"/>
    <n v="609.39"/>
    <m/>
    <n v="609.39"/>
  </r>
  <r>
    <d v="2024-04-01T00:00:00"/>
    <x v="1"/>
    <x v="0"/>
    <x v="5"/>
    <n v="181.55"/>
    <m/>
    <n v="181.55"/>
  </r>
  <r>
    <d v="2024-04-01T00:00:00"/>
    <x v="1"/>
    <x v="2"/>
    <x v="6"/>
    <n v="140"/>
    <m/>
    <n v="140"/>
  </r>
  <r>
    <d v="2024-04-01T00:00:00"/>
    <x v="1"/>
    <x v="2"/>
    <x v="8"/>
    <n v="300"/>
    <m/>
    <n v="300"/>
  </r>
  <r>
    <d v="2024-04-01T00:00:00"/>
    <x v="1"/>
    <x v="1"/>
    <x v="10"/>
    <n v="345"/>
    <m/>
    <n v="345"/>
  </r>
  <r>
    <d v="2024-04-01T00:00:00"/>
    <x v="1"/>
    <x v="0"/>
    <x v="10"/>
    <n v="2328.48"/>
    <m/>
    <n v="2328.48"/>
  </r>
  <r>
    <d v="2024-04-01T00:00:00"/>
    <x v="1"/>
    <x v="3"/>
    <x v="10"/>
    <n v="1300"/>
    <m/>
    <n v="1300"/>
  </r>
  <r>
    <d v="2024-04-01T00:00:00"/>
    <x v="1"/>
    <x v="4"/>
    <x v="10"/>
    <n v="700"/>
    <m/>
    <n v="70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2"/>
    <x v="5"/>
    <x v="11"/>
    <m/>
    <m/>
    <n v="0"/>
  </r>
  <r>
    <m/>
    <x v="3"/>
    <x v="5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92B378-9EFF-4A5C-9B72-BA36F7A1DB8D}" name="TablaDinámica12" cacheId="5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D3:BE17" firstHeaderRow="1" firstDataRow="1" firstDataCol="1"/>
  <pivotFields count="7">
    <pivotField showAll="0"/>
    <pivotField showAll="0">
      <items count="5">
        <item x="2"/>
        <item x="0"/>
        <item x="1"/>
        <item x="3"/>
        <item t="default"/>
      </items>
    </pivotField>
    <pivotField showAll="0">
      <items count="8">
        <item x="2"/>
        <item x="1"/>
        <item x="0"/>
        <item x="3"/>
        <item x="4"/>
        <item m="1" x="6"/>
        <item x="5"/>
        <item t="default"/>
      </items>
    </pivotField>
    <pivotField axis="axisRow" showAll="0">
      <items count="15">
        <item x="11"/>
        <item x="12"/>
        <item m="1" x="13"/>
        <item x="0"/>
        <item x="2"/>
        <item x="3"/>
        <item x="5"/>
        <item x="6"/>
        <item x="8"/>
        <item x="10"/>
        <item x="1"/>
        <item x="4"/>
        <item x="7"/>
        <item x="9"/>
        <item t="default"/>
      </items>
    </pivotField>
    <pivotField dataField="1" showAll="0"/>
    <pivotField showAll="0"/>
    <pivotField showAll="0"/>
  </pivotFields>
  <rowFields count="1">
    <field x="3"/>
  </rowFields>
  <rowItems count="14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uma de PRESUPUESTO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3CE7BB-221C-4304-8C2F-FC74EC5ACB2B}" name="TablaDinámica11" cacheId="5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Y3:AZ17" firstHeaderRow="1" firstDataRow="1" firstDataCol="1"/>
  <pivotFields count="7">
    <pivotField showAll="0"/>
    <pivotField showAll="0">
      <items count="5">
        <item x="2"/>
        <item x="0"/>
        <item x="1"/>
        <item x="3"/>
        <item t="default"/>
      </items>
    </pivotField>
    <pivotField showAll="0">
      <items count="8">
        <item x="2"/>
        <item x="1"/>
        <item x="0"/>
        <item x="3"/>
        <item x="4"/>
        <item m="1" x="6"/>
        <item x="5"/>
        <item t="default"/>
      </items>
    </pivotField>
    <pivotField axis="axisRow" showAll="0">
      <items count="15">
        <item x="11"/>
        <item x="12"/>
        <item m="1" x="13"/>
        <item x="0"/>
        <item x="2"/>
        <item x="3"/>
        <item x="5"/>
        <item x="6"/>
        <item x="8"/>
        <item x="10"/>
        <item x="1"/>
        <item x="4"/>
        <item x="7"/>
        <item x="9"/>
        <item t="default"/>
      </items>
    </pivotField>
    <pivotField showAll="0"/>
    <pivotField dataField="1" showAll="0"/>
    <pivotField showAll="0"/>
  </pivotFields>
  <rowFields count="1">
    <field x="3"/>
  </rowFields>
  <rowItems count="14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uma de GASTO REA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61144C-153E-4404-9187-26EA605B34E0}" name="TablaDinámica8" cacheId="5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P3:AQ10" firstHeaderRow="1" firstDataRow="1" firstDataCol="1"/>
  <pivotFields count="7">
    <pivotField showAll="0"/>
    <pivotField showAll="0">
      <items count="5">
        <item x="2"/>
        <item x="0"/>
        <item x="1"/>
        <item x="3"/>
        <item t="default"/>
      </items>
    </pivotField>
    <pivotField axis="axisRow" showAll="0">
      <items count="8">
        <item m="1" x="6"/>
        <item x="5"/>
        <item x="2"/>
        <item x="0"/>
        <item x="1"/>
        <item x="3"/>
        <item x="4"/>
        <item t="default"/>
      </items>
    </pivotField>
    <pivotField showAll="0">
      <items count="15">
        <item x="11"/>
        <item x="6"/>
        <item x="4"/>
        <item x="3"/>
        <item x="1"/>
        <item x="7"/>
        <item x="5"/>
        <item x="10"/>
        <item x="9"/>
        <item x="8"/>
        <item x="2"/>
        <item x="0"/>
        <item m="1" x="13"/>
        <item x="12"/>
        <item t="default"/>
      </items>
    </pivotField>
    <pivotField showAll="0"/>
    <pivotField dataField="1" showAll="0"/>
    <pivotField showAll="0"/>
  </pivotFields>
  <rowFields count="1">
    <field x="2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a de GASTO REA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223D37-A4BE-450B-BEF0-D68400B0F4CB}" name="TablaDinámica7" cacheId="5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K3:AL10" firstHeaderRow="1" firstDataRow="1" firstDataCol="1"/>
  <pivotFields count="7">
    <pivotField showAll="0"/>
    <pivotField showAll="0">
      <items count="5">
        <item x="2"/>
        <item x="0"/>
        <item x="1"/>
        <item x="3"/>
        <item t="default"/>
      </items>
    </pivotField>
    <pivotField axis="axisRow" showAll="0">
      <items count="8">
        <item m="1" x="6"/>
        <item x="5"/>
        <item x="2"/>
        <item x="0"/>
        <item x="1"/>
        <item x="3"/>
        <item x="4"/>
        <item t="default"/>
      </items>
    </pivotField>
    <pivotField showAll="0">
      <items count="15">
        <item x="11"/>
        <item x="6"/>
        <item x="4"/>
        <item x="3"/>
        <item x="1"/>
        <item x="7"/>
        <item x="5"/>
        <item x="10"/>
        <item x="9"/>
        <item x="8"/>
        <item x="2"/>
        <item x="0"/>
        <item m="1" x="13"/>
        <item x="12"/>
        <item t="default"/>
      </items>
    </pivotField>
    <pivotField dataField="1" showAll="0"/>
    <pivotField showAll="0"/>
    <pivotField showAll="0"/>
  </pivotFields>
  <rowFields count="1">
    <field x="2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a de PRESUPUESTO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CF81BA-2CD1-4A37-A606-97FDB9CF2B1B}" name="TablaDinámica4" cacheId="5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M3:N8" firstHeaderRow="1" firstDataRow="1" firstDataCol="1"/>
  <pivotFields count="7">
    <pivotField showAll="0"/>
    <pivotField axis="axisRow" showAll="0">
      <items count="5">
        <item x="2"/>
        <item x="1"/>
        <item x="3"/>
        <item x="0"/>
        <item t="default"/>
      </items>
    </pivotField>
    <pivotField showAll="0">
      <items count="8">
        <item x="2"/>
        <item x="1"/>
        <item x="0"/>
        <item x="3"/>
        <item x="4"/>
        <item m="1" x="6"/>
        <item x="5"/>
        <item t="default"/>
      </items>
    </pivotField>
    <pivotField showAll="0">
      <items count="15">
        <item x="11"/>
        <item x="6"/>
        <item x="4"/>
        <item x="3"/>
        <item x="1"/>
        <item x="7"/>
        <item x="5"/>
        <item x="10"/>
        <item x="9"/>
        <item x="8"/>
        <item x="2"/>
        <item x="0"/>
        <item m="1" x="13"/>
        <item x="12"/>
        <item t="default"/>
      </items>
    </pivotField>
    <pivotField showAll="0"/>
    <pivotField showAll="0"/>
    <pivotField dataField="1"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a de DIFERENCIA" fld="6" baseField="0" baseItem="0"/>
  </dataFields>
  <formats count="1">
    <format dxfId="3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6151D1-5560-4991-8039-981589923A7A}" name="TablaDinámica3" cacheId="5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H3:I8" firstHeaderRow="1" firstDataRow="1" firstDataCol="1"/>
  <pivotFields count="7">
    <pivotField showAll="0"/>
    <pivotField axis="axisRow" showAll="0">
      <items count="5">
        <item x="2"/>
        <item x="1"/>
        <item x="3"/>
        <item x="0"/>
        <item t="default"/>
      </items>
    </pivotField>
    <pivotField showAll="0">
      <items count="8">
        <item x="2"/>
        <item x="1"/>
        <item x="0"/>
        <item x="3"/>
        <item x="4"/>
        <item m="1" x="6"/>
        <item x="5"/>
        <item t="default"/>
      </items>
    </pivotField>
    <pivotField showAll="0">
      <items count="15">
        <item x="11"/>
        <item x="6"/>
        <item x="4"/>
        <item x="3"/>
        <item x="1"/>
        <item x="7"/>
        <item x="5"/>
        <item x="10"/>
        <item x="9"/>
        <item x="8"/>
        <item x="2"/>
        <item x="0"/>
        <item m="1" x="13"/>
        <item x="12"/>
        <item t="default"/>
      </items>
    </pivotField>
    <pivotField showAll="0"/>
    <pivotField dataField="1"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a de GASTO REAL" fld="5" baseField="0" baseItem="0"/>
  </dataFields>
  <formats count="1">
    <format dxfId="3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A86B4C-9E84-4421-98D7-7695229CFA25}" name="TablaDinámica2" cacheId="5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C3:D8" firstHeaderRow="1" firstDataRow="1" firstDataCol="1"/>
  <pivotFields count="7">
    <pivotField showAll="0"/>
    <pivotField axis="axisRow" showAll="0">
      <items count="5">
        <item x="2"/>
        <item x="1"/>
        <item x="3"/>
        <item x="0"/>
        <item t="default"/>
      </items>
    </pivotField>
    <pivotField showAll="0">
      <items count="8">
        <item x="2"/>
        <item x="1"/>
        <item x="0"/>
        <item x="3"/>
        <item x="4"/>
        <item m="1" x="6"/>
        <item x="5"/>
        <item t="default"/>
      </items>
    </pivotField>
    <pivotField showAll="0">
      <items count="15">
        <item x="11"/>
        <item x="6"/>
        <item x="4"/>
        <item x="3"/>
        <item x="1"/>
        <item x="7"/>
        <item x="5"/>
        <item x="10"/>
        <item x="9"/>
        <item x="8"/>
        <item x="2"/>
        <item x="0"/>
        <item m="1" x="13"/>
        <item x="12"/>
        <item t="default"/>
      </items>
    </pivotField>
    <pivotField dataField="1" showAll="0"/>
    <pivotField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a de PRESUPUESTO" fld="4" baseField="0" baseItem="0" numFmtId="44"/>
  </dataFields>
  <formats count="1">
    <format dxfId="3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625A8B-3A73-42E1-B167-8A297ABDDC73}" name="TablaDinámica1" cacheId="5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A4" firstHeaderRow="1" firstDataRow="1" firstDataCol="0"/>
  <pivotFields count="7">
    <pivotField showAll="0"/>
    <pivotField dataField="1" showAll="0">
      <items count="5">
        <item x="2"/>
        <item x="0"/>
        <item x="1"/>
        <item x="3"/>
        <item t="default"/>
      </items>
    </pivotField>
    <pivotField showAll="0">
      <items count="8">
        <item x="2"/>
        <item x="1"/>
        <item x="0"/>
        <item x="3"/>
        <item x="4"/>
        <item m="1" x="6"/>
        <item x="5"/>
        <item t="default"/>
      </items>
    </pivotField>
    <pivotField showAll="0">
      <items count="15">
        <item x="11"/>
        <item x="6"/>
        <item x="4"/>
        <item x="3"/>
        <item x="1"/>
        <item x="7"/>
        <item x="5"/>
        <item x="10"/>
        <item x="9"/>
        <item x="8"/>
        <item x="2"/>
        <item x="0"/>
        <item m="1" x="13"/>
        <item x="12"/>
        <item t="default"/>
      </items>
    </pivotField>
    <pivotField showAll="0"/>
    <pivotField showAll="0"/>
    <pivotField showAll="0"/>
  </pivotFields>
  <rowItems count="1">
    <i/>
  </rowItems>
  <colItems count="1">
    <i/>
  </colItems>
  <dataFields count="1">
    <dataField name="Suma de MES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S" xr10:uid="{8C8CA68E-D735-4325-B727-36CF3DBFE782}" sourceName="MES">
  <pivotTables>
    <pivotTable tabId="7" name="TablaDinámica1"/>
    <pivotTable tabId="7" name="TablaDinámica11"/>
    <pivotTable tabId="7" name="TablaDinámica12"/>
    <pivotTable tabId="7" name="TablaDinámica2"/>
    <pivotTable tabId="7" name="TablaDinámica3"/>
    <pivotTable tabId="7" name="TablaDinámica4"/>
    <pivotTable tabId="7" name="TablaDinámica7"/>
    <pivotTable tabId="7" name="TablaDinámica8"/>
  </pivotTables>
  <data>
    <tabular pivotCacheId="1816098117">
      <items count="4">
        <i x="2" s="1"/>
        <i x="0" s="1"/>
        <i x="1" s="1"/>
        <i x="3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ENTRO_DE_COSTO" xr10:uid="{022CF291-9861-4990-8BFF-B15D7EDBC867}" sourceName="CENTRO DE COSTO">
  <pivotTables>
    <pivotTable tabId="7" name="TablaDinámica1"/>
    <pivotTable tabId="7" name="TablaDinámica11"/>
    <pivotTable tabId="7" name="TablaDinámica12"/>
    <pivotTable tabId="7" name="TablaDinámica2"/>
    <pivotTable tabId="7" name="TablaDinámica3"/>
    <pivotTable tabId="7" name="TablaDinámica4"/>
    <pivotTable tabId="7" name="TablaDinámica7"/>
    <pivotTable tabId="7" name="TablaDinámica8"/>
  </pivotTables>
  <data>
    <tabular pivotCacheId="1816098117">
      <items count="7">
        <i x="2" s="1"/>
        <i x="1" s="1"/>
        <i x="0" s="1"/>
        <i x="3" s="1"/>
        <i x="4" s="1"/>
        <i x="5" s="1"/>
        <i x="6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ATEGORIA" xr10:uid="{B698605C-6F42-4FC9-A163-62221C6EED91}" sourceName="CATEGORIA">
  <pivotTables>
    <pivotTable tabId="7" name="TablaDinámica1"/>
    <pivotTable tabId="7" name="TablaDinámica11"/>
    <pivotTable tabId="7" name="TablaDinámica12"/>
    <pivotTable tabId="7" name="TablaDinámica2"/>
    <pivotTable tabId="7" name="TablaDinámica3"/>
    <pivotTable tabId="7" name="TablaDinámica4"/>
    <pivotTable tabId="7" name="TablaDinámica7"/>
    <pivotTable tabId="7" name="TablaDinámica8"/>
  </pivotTables>
  <data>
    <tabular pivotCacheId="1816098117">
      <items count="14">
        <i x="11" s="1"/>
        <i x="6" s="1"/>
        <i x="4" s="1"/>
        <i x="3" s="1"/>
        <i x="1" s="1"/>
        <i x="7" s="1"/>
        <i x="5" s="1"/>
        <i x="10" s="1"/>
        <i x="9" s="1"/>
        <i x="8" s="1"/>
        <i x="2" s="1"/>
        <i x="0" s="1"/>
        <i x="13" s="1" nd="1"/>
        <i x="12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ES 1" xr10:uid="{5F5E9D3F-CCF8-46BE-808B-6AF99263CE4F}" cache="SegmentaciónDeDatos_MES" caption="MES" columnCount="3" style="SlicerStyleLight1 2" rowHeight="247650"/>
  <slicer name="CENTRO DE COSTO 1" xr10:uid="{2FB28938-AD8F-4638-85C9-BB41A7DE9DAB}" cache="SegmentaciónDeDatos_CENTRO_DE_COSTO" caption="CENTRO DE COSTO" columnCount="2" style="SlicerStyleLight1 2" rowHeight="247650"/>
  <slicer name="CATEGORIA 1" xr10:uid="{70AB107E-38BD-42BE-B626-F895C7D1782F}" cache="SegmentaciónDeDatos_CATEGORIA" caption="CATEGORIA" columnCount="2" style="SlicerStyleLight1 2" rowHeight="2476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62F0D4-D70B-44CC-A451-9330A3E4FA19}" name="Tabla1" displayName="Tabla1" ref="A1:B117" totalsRowShown="0" headerRowDxfId="37" dataDxfId="36">
  <autoFilter ref="A1:B117" xr:uid="{2862F0D4-D70B-44CC-A451-9330A3E4FA19}"/>
  <tableColumns count="2">
    <tableColumn id="2" xr3:uid="{93229F2B-0CCD-4818-9417-D2AEB85536C2}" name="SUBCATEGORIA" dataDxfId="30"/>
    <tableColumn id="1" xr3:uid="{E0F302CF-4CDE-4582-B650-FAC7FDA7E291}" name="CATEGORIA" dataDxfId="3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7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9C70-3A4D-4A34-9224-9D1DBED4277E}">
  <sheetPr>
    <tabColor rgb="FFF76489"/>
  </sheetPr>
  <dimension ref="A1:Q56"/>
  <sheetViews>
    <sheetView showGridLines="0" view="pageBreakPreview" topLeftCell="A42" zoomScale="80" zoomScaleNormal="80" zoomScaleSheetLayoutView="80" workbookViewId="0">
      <selection activeCell="U18" sqref="U18"/>
    </sheetView>
  </sheetViews>
  <sheetFormatPr baseColWidth="10" defaultRowHeight="14.4" x14ac:dyDescent="0.3"/>
  <sheetData>
    <row r="1" spans="1:17" s="2" customFormat="1" ht="14.4" customHeight="1" x14ac:dyDescent="0.3">
      <c r="A1" s="6"/>
      <c r="B1" s="7"/>
      <c r="C1" s="7"/>
      <c r="D1" s="8"/>
      <c r="O1" s="66" t="s">
        <v>119</v>
      </c>
      <c r="P1" s="4"/>
      <c r="Q1" s="4"/>
    </row>
    <row r="2" spans="1:17" s="2" customFormat="1" ht="14.4" customHeight="1" x14ac:dyDescent="0.3">
      <c r="A2" s="9"/>
      <c r="B2" s="10"/>
      <c r="C2" s="10"/>
      <c r="D2" s="11"/>
      <c r="O2" s="67"/>
      <c r="P2" s="3"/>
      <c r="Q2" s="3"/>
    </row>
    <row r="3" spans="1:17" s="2" customFormat="1" x14ac:dyDescent="0.3">
      <c r="A3" s="9"/>
      <c r="B3" s="10"/>
      <c r="C3" s="10"/>
      <c r="D3" s="11"/>
      <c r="O3" s="67"/>
      <c r="P3" s="3"/>
      <c r="Q3" s="3"/>
    </row>
    <row r="4" spans="1:17" s="2" customFormat="1" x14ac:dyDescent="0.3">
      <c r="A4" s="9"/>
      <c r="B4" s="10"/>
      <c r="C4" s="10"/>
      <c r="D4" s="11"/>
      <c r="O4" s="67"/>
      <c r="P4" s="3"/>
      <c r="Q4" s="3"/>
    </row>
    <row r="5" spans="1:17" s="2" customFormat="1" x14ac:dyDescent="0.3">
      <c r="A5" s="9"/>
      <c r="B5" s="10"/>
      <c r="C5" s="10"/>
      <c r="D5" s="11"/>
      <c r="O5" s="67"/>
      <c r="P5" s="3"/>
      <c r="Q5" s="3"/>
    </row>
    <row r="6" spans="1:17" s="2" customFormat="1" x14ac:dyDescent="0.3">
      <c r="A6" s="9"/>
      <c r="B6" s="10"/>
      <c r="C6" s="10"/>
      <c r="D6" s="11"/>
      <c r="O6" s="67"/>
      <c r="P6" s="3"/>
      <c r="Q6" s="3"/>
    </row>
    <row r="7" spans="1:17" s="2" customFormat="1" ht="15" thickBot="1" x14ac:dyDescent="0.35">
      <c r="A7" s="12"/>
      <c r="B7" s="13"/>
      <c r="C7" s="13"/>
      <c r="D7" s="14"/>
      <c r="O7" s="68"/>
      <c r="P7" s="5"/>
      <c r="Q7" s="5"/>
    </row>
    <row r="8" spans="1:17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</sheetData>
  <mergeCells count="1">
    <mergeCell ref="O1:Q7"/>
  </mergeCells>
  <pageMargins left="0.7" right="0.7" top="0.75" bottom="0.75" header="0.3" footer="0.3"/>
  <pageSetup scale="37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26E75-3D8A-459B-A9FB-0A0E18420F6A}">
  <dimension ref="A1:F117"/>
  <sheetViews>
    <sheetView workbookViewId="0">
      <selection activeCell="F1" sqref="F1:F12"/>
    </sheetView>
  </sheetViews>
  <sheetFormatPr baseColWidth="10" defaultRowHeight="14.4" x14ac:dyDescent="0.3"/>
  <cols>
    <col min="1" max="1" width="47.109375" customWidth="1"/>
    <col min="2" max="2" width="40.21875" customWidth="1"/>
    <col min="5" max="5" width="22.5546875" customWidth="1"/>
    <col min="6" max="6" width="37.109375" customWidth="1"/>
  </cols>
  <sheetData>
    <row r="1" spans="1:6" x14ac:dyDescent="0.3">
      <c r="A1" s="22" t="s">
        <v>124</v>
      </c>
      <c r="B1" s="22" t="s">
        <v>123</v>
      </c>
      <c r="E1" s="28" t="s">
        <v>169</v>
      </c>
      <c r="F1" s="28" t="s">
        <v>209</v>
      </c>
    </row>
    <row r="2" spans="1:6" x14ac:dyDescent="0.3">
      <c r="A2" s="22" t="s">
        <v>9</v>
      </c>
      <c r="B2" s="22" t="s">
        <v>8</v>
      </c>
      <c r="E2" s="28" t="s">
        <v>5</v>
      </c>
      <c r="F2" s="28" t="s">
        <v>21</v>
      </c>
    </row>
    <row r="3" spans="1:6" x14ac:dyDescent="0.3">
      <c r="A3" s="22" t="s">
        <v>10</v>
      </c>
      <c r="B3" s="22" t="s">
        <v>8</v>
      </c>
      <c r="E3" s="34" t="s">
        <v>6</v>
      </c>
      <c r="F3" s="28" t="s">
        <v>62</v>
      </c>
    </row>
    <row r="4" spans="1:6" x14ac:dyDescent="0.3">
      <c r="A4" s="22" t="s">
        <v>11</v>
      </c>
      <c r="B4" s="22" t="s">
        <v>8</v>
      </c>
      <c r="E4" s="28" t="s">
        <v>166</v>
      </c>
      <c r="F4" s="28" t="s">
        <v>67</v>
      </c>
    </row>
    <row r="5" spans="1:6" x14ac:dyDescent="0.3">
      <c r="A5" s="22" t="s">
        <v>12</v>
      </c>
      <c r="B5" s="22" t="s">
        <v>8</v>
      </c>
      <c r="E5" s="28" t="s">
        <v>3</v>
      </c>
      <c r="F5" s="28" t="s">
        <v>75</v>
      </c>
    </row>
    <row r="6" spans="1:6" x14ac:dyDescent="0.3">
      <c r="A6" s="22" t="s">
        <v>13</v>
      </c>
      <c r="B6" s="22" t="s">
        <v>8</v>
      </c>
      <c r="E6" s="34" t="s">
        <v>7</v>
      </c>
      <c r="F6" s="28" t="s">
        <v>146</v>
      </c>
    </row>
    <row r="7" spans="1:6" x14ac:dyDescent="0.3">
      <c r="A7" s="22" t="s">
        <v>14</v>
      </c>
      <c r="B7" s="22" t="s">
        <v>8</v>
      </c>
      <c r="E7" s="45" t="s">
        <v>1</v>
      </c>
      <c r="F7" s="28" t="s">
        <v>147</v>
      </c>
    </row>
    <row r="8" spans="1:6" x14ac:dyDescent="0.3">
      <c r="A8" s="22" t="s">
        <v>15</v>
      </c>
      <c r="B8" s="22" t="s">
        <v>8</v>
      </c>
      <c r="E8" s="45" t="s">
        <v>2</v>
      </c>
      <c r="F8" s="28" t="s">
        <v>148</v>
      </c>
    </row>
    <row r="9" spans="1:6" x14ac:dyDescent="0.3">
      <c r="A9" s="22" t="s">
        <v>16</v>
      </c>
      <c r="B9" s="22" t="s">
        <v>8</v>
      </c>
      <c r="E9" s="38" t="s">
        <v>167</v>
      </c>
      <c r="F9" s="28" t="s">
        <v>82</v>
      </c>
    </row>
    <row r="10" spans="1:6" x14ac:dyDescent="0.3">
      <c r="A10" s="22" t="s">
        <v>17</v>
      </c>
      <c r="B10" s="22" t="s">
        <v>8</v>
      </c>
      <c r="F10" s="28" t="s">
        <v>92</v>
      </c>
    </row>
    <row r="11" spans="1:6" x14ac:dyDescent="0.3">
      <c r="A11" s="22" t="s">
        <v>18</v>
      </c>
      <c r="B11" s="22" t="s">
        <v>8</v>
      </c>
      <c r="F11" s="28" t="s">
        <v>101</v>
      </c>
    </row>
    <row r="12" spans="1:6" x14ac:dyDescent="0.3">
      <c r="A12" s="22" t="s">
        <v>19</v>
      </c>
      <c r="B12" s="22" t="s">
        <v>8</v>
      </c>
      <c r="F12" s="28" t="s">
        <v>110</v>
      </c>
    </row>
    <row r="13" spans="1:6" x14ac:dyDescent="0.3">
      <c r="A13" s="22" t="s">
        <v>20</v>
      </c>
      <c r="B13" s="22" t="s">
        <v>8</v>
      </c>
    </row>
    <row r="14" spans="1:6" x14ac:dyDescent="0.3">
      <c r="A14" s="22" t="s">
        <v>22</v>
      </c>
      <c r="B14" s="22" t="s">
        <v>21</v>
      </c>
    </row>
    <row r="15" spans="1:6" x14ac:dyDescent="0.3">
      <c r="A15" s="22" t="s">
        <v>23</v>
      </c>
      <c r="B15" s="22" t="s">
        <v>21</v>
      </c>
    </row>
    <row r="16" spans="1:6" x14ac:dyDescent="0.3">
      <c r="A16" s="22" t="s">
        <v>24</v>
      </c>
      <c r="B16" s="22" t="s">
        <v>21</v>
      </c>
    </row>
    <row r="17" spans="1:2" x14ac:dyDescent="0.3">
      <c r="A17" s="22" t="s">
        <v>25</v>
      </c>
      <c r="B17" s="22" t="s">
        <v>21</v>
      </c>
    </row>
    <row r="18" spans="1:2" x14ac:dyDescent="0.3">
      <c r="A18" s="22" t="s">
        <v>26</v>
      </c>
      <c r="B18" s="22" t="s">
        <v>21</v>
      </c>
    </row>
    <row r="19" spans="1:2" x14ac:dyDescent="0.3">
      <c r="A19" s="22" t="s">
        <v>27</v>
      </c>
      <c r="B19" s="22" t="s">
        <v>21</v>
      </c>
    </row>
    <row r="20" spans="1:2" x14ac:dyDescent="0.3">
      <c r="A20" s="22" t="s">
        <v>28</v>
      </c>
      <c r="B20" s="22" t="s">
        <v>21</v>
      </c>
    </row>
    <row r="21" spans="1:2" x14ac:dyDescent="0.3">
      <c r="A21" s="22" t="s">
        <v>29</v>
      </c>
      <c r="B21" s="22" t="s">
        <v>21</v>
      </c>
    </row>
    <row r="22" spans="1:2" x14ac:dyDescent="0.3">
      <c r="A22" s="22" t="s">
        <v>30</v>
      </c>
      <c r="B22" s="22" t="s">
        <v>21</v>
      </c>
    </row>
    <row r="23" spans="1:2" x14ac:dyDescent="0.3">
      <c r="A23" s="22" t="s">
        <v>31</v>
      </c>
      <c r="B23" s="22" t="s">
        <v>21</v>
      </c>
    </row>
    <row r="24" spans="1:2" x14ac:dyDescent="0.3">
      <c r="A24" s="22" t="s">
        <v>32</v>
      </c>
      <c r="B24" s="22" t="s">
        <v>21</v>
      </c>
    </row>
    <row r="25" spans="1:2" x14ac:dyDescent="0.3">
      <c r="A25" s="22" t="s">
        <v>33</v>
      </c>
      <c r="B25" s="22" t="s">
        <v>21</v>
      </c>
    </row>
    <row r="26" spans="1:2" x14ac:dyDescent="0.3">
      <c r="A26" s="22" t="s">
        <v>34</v>
      </c>
      <c r="B26" s="22" t="s">
        <v>21</v>
      </c>
    </row>
    <row r="27" spans="1:2" x14ac:dyDescent="0.3">
      <c r="A27" s="22" t="s">
        <v>35</v>
      </c>
      <c r="B27" s="22" t="s">
        <v>21</v>
      </c>
    </row>
    <row r="28" spans="1:2" x14ac:dyDescent="0.3">
      <c r="A28" s="22" t="s">
        <v>36</v>
      </c>
      <c r="B28" s="22" t="s">
        <v>21</v>
      </c>
    </row>
    <row r="29" spans="1:2" x14ac:dyDescent="0.3">
      <c r="A29" s="22" t="s">
        <v>37</v>
      </c>
      <c r="B29" s="22" t="s">
        <v>21</v>
      </c>
    </row>
    <row r="30" spans="1:2" x14ac:dyDescent="0.3">
      <c r="A30" s="22" t="s">
        <v>38</v>
      </c>
      <c r="B30" s="22" t="s">
        <v>21</v>
      </c>
    </row>
    <row r="31" spans="1:2" x14ac:dyDescent="0.3">
      <c r="A31" s="22" t="s">
        <v>39</v>
      </c>
      <c r="B31" s="22" t="s">
        <v>21</v>
      </c>
    </row>
    <row r="32" spans="1:2" x14ac:dyDescent="0.3">
      <c r="A32" s="22" t="s">
        <v>40</v>
      </c>
      <c r="B32" s="22" t="s">
        <v>21</v>
      </c>
    </row>
    <row r="33" spans="1:2" x14ac:dyDescent="0.3">
      <c r="A33" s="22" t="s">
        <v>41</v>
      </c>
      <c r="B33" s="22" t="s">
        <v>21</v>
      </c>
    </row>
    <row r="34" spans="1:2" x14ac:dyDescent="0.3">
      <c r="A34" s="22" t="s">
        <v>42</v>
      </c>
      <c r="B34" s="22" t="s">
        <v>21</v>
      </c>
    </row>
    <row r="35" spans="1:2" x14ac:dyDescent="0.3">
      <c r="A35" s="22" t="s">
        <v>43</v>
      </c>
      <c r="B35" s="22" t="s">
        <v>21</v>
      </c>
    </row>
    <row r="36" spans="1:2" x14ac:dyDescent="0.3">
      <c r="A36" s="22" t="s">
        <v>44</v>
      </c>
      <c r="B36" s="22" t="s">
        <v>21</v>
      </c>
    </row>
    <row r="37" spans="1:2" x14ac:dyDescent="0.3">
      <c r="A37" s="22" t="s">
        <v>45</v>
      </c>
      <c r="B37" s="22" t="s">
        <v>21</v>
      </c>
    </row>
    <row r="38" spans="1:2" x14ac:dyDescent="0.3">
      <c r="A38" s="22" t="s">
        <v>46</v>
      </c>
      <c r="B38" s="22" t="s">
        <v>21</v>
      </c>
    </row>
    <row r="39" spans="1:2" x14ac:dyDescent="0.3">
      <c r="A39" s="22" t="s">
        <v>47</v>
      </c>
      <c r="B39" s="22" t="s">
        <v>21</v>
      </c>
    </row>
    <row r="40" spans="1:2" x14ac:dyDescent="0.3">
      <c r="A40" s="22" t="s">
        <v>48</v>
      </c>
      <c r="B40" s="22" t="s">
        <v>21</v>
      </c>
    </row>
    <row r="41" spans="1:2" x14ac:dyDescent="0.3">
      <c r="A41" s="22" t="s">
        <v>49</v>
      </c>
      <c r="B41" s="22" t="s">
        <v>21</v>
      </c>
    </row>
    <row r="42" spans="1:2" x14ac:dyDescent="0.3">
      <c r="A42" s="22" t="s">
        <v>50</v>
      </c>
      <c r="B42" s="22" t="s">
        <v>21</v>
      </c>
    </row>
    <row r="43" spans="1:2" x14ac:dyDescent="0.3">
      <c r="A43" s="22" t="s">
        <v>51</v>
      </c>
      <c r="B43" s="22" t="s">
        <v>21</v>
      </c>
    </row>
    <row r="44" spans="1:2" x14ac:dyDescent="0.3">
      <c r="A44" s="22" t="s">
        <v>52</v>
      </c>
      <c r="B44" s="22" t="s">
        <v>21</v>
      </c>
    </row>
    <row r="45" spans="1:2" x14ac:dyDescent="0.3">
      <c r="A45" s="22" t="s">
        <v>130</v>
      </c>
      <c r="B45" s="22" t="s">
        <v>21</v>
      </c>
    </row>
    <row r="46" spans="1:2" x14ac:dyDescent="0.3">
      <c r="A46" s="22" t="s">
        <v>54</v>
      </c>
      <c r="B46" s="22" t="s">
        <v>21</v>
      </c>
    </row>
    <row r="47" spans="1:2" x14ac:dyDescent="0.3">
      <c r="A47" s="22" t="s">
        <v>55</v>
      </c>
      <c r="B47" s="22" t="s">
        <v>21</v>
      </c>
    </row>
    <row r="48" spans="1:2" x14ac:dyDescent="0.3">
      <c r="A48" s="22" t="s">
        <v>56</v>
      </c>
      <c r="B48" s="22" t="s">
        <v>21</v>
      </c>
    </row>
    <row r="49" spans="1:2" x14ac:dyDescent="0.3">
      <c r="A49" s="22" t="s">
        <v>57</v>
      </c>
      <c r="B49" s="22" t="s">
        <v>21</v>
      </c>
    </row>
    <row r="50" spans="1:2" x14ac:dyDescent="0.3">
      <c r="A50" s="22" t="s">
        <v>58</v>
      </c>
      <c r="B50" s="22" t="s">
        <v>21</v>
      </c>
    </row>
    <row r="51" spans="1:2" x14ac:dyDescent="0.3">
      <c r="A51" s="22" t="s">
        <v>59</v>
      </c>
      <c r="B51" s="22" t="s">
        <v>21</v>
      </c>
    </row>
    <row r="52" spans="1:2" x14ac:dyDescent="0.3">
      <c r="A52" s="22" t="s">
        <v>60</v>
      </c>
      <c r="B52" s="22" t="s">
        <v>21</v>
      </c>
    </row>
    <row r="53" spans="1:2" x14ac:dyDescent="0.3">
      <c r="A53" s="22" t="s">
        <v>63</v>
      </c>
      <c r="B53" s="22" t="s">
        <v>62</v>
      </c>
    </row>
    <row r="54" spans="1:2" x14ac:dyDescent="0.3">
      <c r="A54" s="22" t="s">
        <v>64</v>
      </c>
      <c r="B54" s="22" t="s">
        <v>62</v>
      </c>
    </row>
    <row r="55" spans="1:2" x14ac:dyDescent="0.3">
      <c r="A55" s="22" t="s">
        <v>65</v>
      </c>
      <c r="B55" s="22" t="s">
        <v>62</v>
      </c>
    </row>
    <row r="56" spans="1:2" x14ac:dyDescent="0.3">
      <c r="A56" s="22" t="s">
        <v>66</v>
      </c>
      <c r="B56" s="22" t="s">
        <v>62</v>
      </c>
    </row>
    <row r="57" spans="1:2" x14ac:dyDescent="0.3">
      <c r="A57" s="22" t="s">
        <v>68</v>
      </c>
      <c r="B57" s="22" t="s">
        <v>67</v>
      </c>
    </row>
    <row r="58" spans="1:2" x14ac:dyDescent="0.3">
      <c r="A58" s="22" t="s">
        <v>69</v>
      </c>
      <c r="B58" s="22" t="s">
        <v>67</v>
      </c>
    </row>
    <row r="59" spans="1:2" x14ac:dyDescent="0.3">
      <c r="A59" s="22" t="s">
        <v>70</v>
      </c>
      <c r="B59" s="22" t="s">
        <v>67</v>
      </c>
    </row>
    <row r="60" spans="1:2" x14ac:dyDescent="0.3">
      <c r="A60" s="22" t="s">
        <v>71</v>
      </c>
      <c r="B60" s="22" t="s">
        <v>67</v>
      </c>
    </row>
    <row r="61" spans="1:2" x14ac:dyDescent="0.3">
      <c r="A61" s="22" t="s">
        <v>72</v>
      </c>
      <c r="B61" s="22" t="s">
        <v>67</v>
      </c>
    </row>
    <row r="62" spans="1:2" x14ac:dyDescent="0.3">
      <c r="A62" s="22" t="s">
        <v>73</v>
      </c>
      <c r="B62" s="22" t="s">
        <v>67</v>
      </c>
    </row>
    <row r="63" spans="1:2" x14ac:dyDescent="0.3">
      <c r="A63" s="22" t="s">
        <v>74</v>
      </c>
      <c r="B63" s="22" t="s">
        <v>67</v>
      </c>
    </row>
    <row r="64" spans="1:2" x14ac:dyDescent="0.3">
      <c r="A64" s="22" t="s">
        <v>76</v>
      </c>
      <c r="B64" s="22" t="s">
        <v>75</v>
      </c>
    </row>
    <row r="65" spans="1:2" x14ac:dyDescent="0.3">
      <c r="A65" s="22" t="s">
        <v>77</v>
      </c>
      <c r="B65" s="22" t="s">
        <v>75</v>
      </c>
    </row>
    <row r="66" spans="1:2" x14ac:dyDescent="0.3">
      <c r="A66" s="22" t="s">
        <v>78</v>
      </c>
      <c r="B66" s="22" t="s">
        <v>75</v>
      </c>
    </row>
    <row r="67" spans="1:2" x14ac:dyDescent="0.3">
      <c r="A67" s="22" t="s">
        <v>79</v>
      </c>
      <c r="B67" s="22" t="s">
        <v>75</v>
      </c>
    </row>
    <row r="68" spans="1:2" x14ac:dyDescent="0.3">
      <c r="A68" s="22" t="s">
        <v>80</v>
      </c>
      <c r="B68" s="22" t="s">
        <v>75</v>
      </c>
    </row>
    <row r="69" spans="1:2" x14ac:dyDescent="0.3">
      <c r="A69" s="22" t="s">
        <v>131</v>
      </c>
      <c r="B69" s="22" t="s">
        <v>146</v>
      </c>
    </row>
    <row r="70" spans="1:2" x14ac:dyDescent="0.3">
      <c r="A70" s="22" t="s">
        <v>132</v>
      </c>
      <c r="B70" s="22" t="s">
        <v>146</v>
      </c>
    </row>
    <row r="71" spans="1:2" x14ac:dyDescent="0.3">
      <c r="A71" s="22" t="s">
        <v>133</v>
      </c>
      <c r="B71" s="22" t="s">
        <v>146</v>
      </c>
    </row>
    <row r="72" spans="1:2" x14ac:dyDescent="0.3">
      <c r="A72" s="22" t="s">
        <v>134</v>
      </c>
      <c r="B72" s="22" t="s">
        <v>146</v>
      </c>
    </row>
    <row r="73" spans="1:2" x14ac:dyDescent="0.3">
      <c r="A73" s="22" t="s">
        <v>135</v>
      </c>
      <c r="B73" s="22" t="s">
        <v>146</v>
      </c>
    </row>
    <row r="74" spans="1:2" x14ac:dyDescent="0.3">
      <c r="A74" s="22" t="s">
        <v>136</v>
      </c>
      <c r="B74" s="22" t="s">
        <v>147</v>
      </c>
    </row>
    <row r="75" spans="1:2" x14ac:dyDescent="0.3">
      <c r="A75" s="22" t="s">
        <v>137</v>
      </c>
      <c r="B75" s="22" t="s">
        <v>147</v>
      </c>
    </row>
    <row r="76" spans="1:2" x14ac:dyDescent="0.3">
      <c r="A76" s="22" t="s">
        <v>138</v>
      </c>
      <c r="B76" s="22" t="s">
        <v>148</v>
      </c>
    </row>
    <row r="77" spans="1:2" x14ac:dyDescent="0.3">
      <c r="A77" s="22" t="s">
        <v>81</v>
      </c>
      <c r="B77" s="22" t="s">
        <v>148</v>
      </c>
    </row>
    <row r="78" spans="1:2" x14ac:dyDescent="0.3">
      <c r="A78" s="22" t="s">
        <v>139</v>
      </c>
      <c r="B78" s="22" t="s">
        <v>148</v>
      </c>
    </row>
    <row r="79" spans="1:2" x14ac:dyDescent="0.3">
      <c r="A79" s="22" t="s">
        <v>140</v>
      </c>
      <c r="B79" s="22" t="s">
        <v>148</v>
      </c>
    </row>
    <row r="80" spans="1:2" x14ac:dyDescent="0.3">
      <c r="A80" s="22" t="s">
        <v>141</v>
      </c>
      <c r="B80" s="22" t="s">
        <v>148</v>
      </c>
    </row>
    <row r="81" spans="1:2" x14ac:dyDescent="0.3">
      <c r="A81" s="22" t="s">
        <v>142</v>
      </c>
      <c r="B81" s="22" t="s">
        <v>148</v>
      </c>
    </row>
    <row r="82" spans="1:2" x14ac:dyDescent="0.3">
      <c r="A82" s="22" t="s">
        <v>83</v>
      </c>
      <c r="B82" s="22" t="s">
        <v>82</v>
      </c>
    </row>
    <row r="83" spans="1:2" x14ac:dyDescent="0.3">
      <c r="A83" s="22" t="s">
        <v>143</v>
      </c>
      <c r="B83" s="22" t="s">
        <v>82</v>
      </c>
    </row>
    <row r="84" spans="1:2" x14ac:dyDescent="0.3">
      <c r="A84" s="22" t="s">
        <v>144</v>
      </c>
      <c r="B84" s="22" t="s">
        <v>82</v>
      </c>
    </row>
    <row r="85" spans="1:2" x14ac:dyDescent="0.3">
      <c r="A85" s="22" t="s">
        <v>145</v>
      </c>
      <c r="B85" s="22" t="s">
        <v>82</v>
      </c>
    </row>
    <row r="86" spans="1:2" x14ac:dyDescent="0.3">
      <c r="A86" s="22" t="s">
        <v>84</v>
      </c>
      <c r="B86" s="22" t="s">
        <v>82</v>
      </c>
    </row>
    <row r="87" spans="1:2" x14ac:dyDescent="0.3">
      <c r="A87" s="22" t="s">
        <v>85</v>
      </c>
      <c r="B87" s="22" t="s">
        <v>82</v>
      </c>
    </row>
    <row r="88" spans="1:2" x14ac:dyDescent="0.3">
      <c r="A88" s="22" t="s">
        <v>86</v>
      </c>
      <c r="B88" s="22" t="s">
        <v>82</v>
      </c>
    </row>
    <row r="89" spans="1:2" x14ac:dyDescent="0.3">
      <c r="A89" s="22" t="s">
        <v>87</v>
      </c>
      <c r="B89" s="22" t="s">
        <v>82</v>
      </c>
    </row>
    <row r="90" spans="1:2" x14ac:dyDescent="0.3">
      <c r="A90" s="22" t="s">
        <v>88</v>
      </c>
      <c r="B90" s="22" t="s">
        <v>82</v>
      </c>
    </row>
    <row r="91" spans="1:2" x14ac:dyDescent="0.3">
      <c r="A91" s="22" t="s">
        <v>89</v>
      </c>
      <c r="B91" s="22" t="s">
        <v>82</v>
      </c>
    </row>
    <row r="92" spans="1:2" x14ac:dyDescent="0.3">
      <c r="A92" s="22" t="s">
        <v>90</v>
      </c>
      <c r="B92" s="22" t="s">
        <v>82</v>
      </c>
    </row>
    <row r="93" spans="1:2" x14ac:dyDescent="0.3">
      <c r="A93" s="22" t="s">
        <v>91</v>
      </c>
      <c r="B93" s="22" t="s">
        <v>82</v>
      </c>
    </row>
    <row r="94" spans="1:2" x14ac:dyDescent="0.3">
      <c r="A94" s="22" t="s">
        <v>93</v>
      </c>
      <c r="B94" s="22" t="s">
        <v>92</v>
      </c>
    </row>
    <row r="95" spans="1:2" x14ac:dyDescent="0.3">
      <c r="A95" s="22" t="s">
        <v>94</v>
      </c>
      <c r="B95" s="22" t="s">
        <v>92</v>
      </c>
    </row>
    <row r="96" spans="1:2" x14ac:dyDescent="0.3">
      <c r="A96" s="22" t="s">
        <v>95</v>
      </c>
      <c r="B96" s="22" t="s">
        <v>92</v>
      </c>
    </row>
    <row r="97" spans="1:2" x14ac:dyDescent="0.3">
      <c r="A97" s="22" t="s">
        <v>96</v>
      </c>
      <c r="B97" s="22" t="s">
        <v>92</v>
      </c>
    </row>
    <row r="98" spans="1:2" x14ac:dyDescent="0.3">
      <c r="A98" s="22" t="s">
        <v>97</v>
      </c>
      <c r="B98" s="22" t="s">
        <v>92</v>
      </c>
    </row>
    <row r="99" spans="1:2" x14ac:dyDescent="0.3">
      <c r="A99" s="22" t="s">
        <v>98</v>
      </c>
      <c r="B99" s="22" t="s">
        <v>92</v>
      </c>
    </row>
    <row r="100" spans="1:2" x14ac:dyDescent="0.3">
      <c r="A100" s="22" t="s">
        <v>99</v>
      </c>
      <c r="B100" s="22" t="s">
        <v>92</v>
      </c>
    </row>
    <row r="101" spans="1:2" x14ac:dyDescent="0.3">
      <c r="A101" s="22" t="s">
        <v>100</v>
      </c>
      <c r="B101" s="22" t="s">
        <v>92</v>
      </c>
    </row>
    <row r="102" spans="1:2" x14ac:dyDescent="0.3">
      <c r="A102" s="22" t="s">
        <v>102</v>
      </c>
      <c r="B102" s="22" t="s">
        <v>101</v>
      </c>
    </row>
    <row r="103" spans="1:2" x14ac:dyDescent="0.3">
      <c r="A103" s="22" t="s">
        <v>103</v>
      </c>
      <c r="B103" s="22" t="s">
        <v>101</v>
      </c>
    </row>
    <row r="104" spans="1:2" x14ac:dyDescent="0.3">
      <c r="A104" s="22" t="s">
        <v>104</v>
      </c>
      <c r="B104" s="22" t="s">
        <v>101</v>
      </c>
    </row>
    <row r="105" spans="1:2" x14ac:dyDescent="0.3">
      <c r="A105" s="22" t="s">
        <v>105</v>
      </c>
      <c r="B105" s="22" t="s">
        <v>101</v>
      </c>
    </row>
    <row r="106" spans="1:2" x14ac:dyDescent="0.3">
      <c r="A106" s="22" t="s">
        <v>106</v>
      </c>
      <c r="B106" s="22" t="s">
        <v>101</v>
      </c>
    </row>
    <row r="107" spans="1:2" x14ac:dyDescent="0.3">
      <c r="A107" s="22" t="s">
        <v>107</v>
      </c>
      <c r="B107" s="22" t="s">
        <v>101</v>
      </c>
    </row>
    <row r="108" spans="1:2" x14ac:dyDescent="0.3">
      <c r="A108" s="22" t="s">
        <v>108</v>
      </c>
      <c r="B108" s="22" t="s">
        <v>101</v>
      </c>
    </row>
    <row r="109" spans="1:2" x14ac:dyDescent="0.3">
      <c r="A109" s="22" t="s">
        <v>109</v>
      </c>
      <c r="B109" s="22" t="s">
        <v>101</v>
      </c>
    </row>
    <row r="110" spans="1:2" x14ac:dyDescent="0.3">
      <c r="A110" s="22" t="s">
        <v>111</v>
      </c>
      <c r="B110" s="22" t="s">
        <v>110</v>
      </c>
    </row>
    <row r="111" spans="1:2" x14ac:dyDescent="0.3">
      <c r="A111" s="22" t="s">
        <v>112</v>
      </c>
      <c r="B111" s="22" t="s">
        <v>110</v>
      </c>
    </row>
    <row r="112" spans="1:2" x14ac:dyDescent="0.3">
      <c r="A112" s="22" t="s">
        <v>113</v>
      </c>
      <c r="B112" s="22" t="s">
        <v>110</v>
      </c>
    </row>
    <row r="113" spans="1:2" x14ac:dyDescent="0.3">
      <c r="A113" s="22" t="s">
        <v>114</v>
      </c>
      <c r="B113" s="22" t="s">
        <v>110</v>
      </c>
    </row>
    <row r="114" spans="1:2" x14ac:dyDescent="0.3">
      <c r="A114" s="22" t="s">
        <v>115</v>
      </c>
      <c r="B114" s="22" t="s">
        <v>110</v>
      </c>
    </row>
    <row r="115" spans="1:2" x14ac:dyDescent="0.3">
      <c r="A115" s="22" t="s">
        <v>116</v>
      </c>
      <c r="B115" s="22" t="s">
        <v>110</v>
      </c>
    </row>
    <row r="116" spans="1:2" x14ac:dyDescent="0.3">
      <c r="A116" s="22" t="s">
        <v>117</v>
      </c>
      <c r="B116" s="22" t="s">
        <v>110</v>
      </c>
    </row>
    <row r="117" spans="1:2" x14ac:dyDescent="0.3">
      <c r="A117" s="22" t="s">
        <v>118</v>
      </c>
      <c r="B117" s="22" t="s">
        <v>110</v>
      </c>
    </row>
  </sheetData>
  <sortState xmlns:xlrd2="http://schemas.microsoft.com/office/spreadsheetml/2017/richdata2" ref="E1:E9">
    <sortCondition ref="E1:E9"/>
  </sortState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B774B-FE7D-43B7-9222-72C6B4B1ECF6}">
  <dimension ref="A1:N162"/>
  <sheetViews>
    <sheetView view="pageBreakPreview" zoomScale="98" zoomScaleNormal="100" zoomScaleSheetLayoutView="98" workbookViewId="0">
      <pane xSplit="4" ySplit="9" topLeftCell="G148" activePane="bottomRight" state="frozen"/>
      <selection pane="topRight" activeCell="E1" sqref="E1"/>
      <selection pane="bottomLeft" activeCell="A10" sqref="A10"/>
      <selection pane="bottomRight" activeCell="J129" sqref="J129"/>
    </sheetView>
  </sheetViews>
  <sheetFormatPr baseColWidth="10" defaultRowHeight="14.4" x14ac:dyDescent="0.3"/>
  <cols>
    <col min="1" max="1" width="3.5546875" customWidth="1"/>
    <col min="3" max="3" width="26.88671875" customWidth="1"/>
    <col min="4" max="4" width="21.33203125" customWidth="1"/>
    <col min="5" max="5" width="18.21875" customWidth="1"/>
    <col min="6" max="6" width="19.88671875" customWidth="1"/>
    <col min="7" max="7" width="21.77734375" customWidth="1"/>
    <col min="8" max="8" width="20.6640625" customWidth="1"/>
    <col min="9" max="9" width="20.88671875" customWidth="1"/>
    <col min="10" max="10" width="20" customWidth="1"/>
    <col min="11" max="11" width="20.33203125" customWidth="1"/>
    <col min="12" max="12" width="19.5546875" customWidth="1"/>
    <col min="13" max="13" width="20.109375" customWidth="1"/>
    <col min="14" max="14" width="19.5546875" customWidth="1"/>
  </cols>
  <sheetData>
    <row r="1" spans="1:14" s="2" customFormat="1" ht="14.4" customHeight="1" x14ac:dyDescent="0.3">
      <c r="A1" s="39"/>
      <c r="B1" s="39"/>
      <c r="C1" s="39"/>
      <c r="D1" s="39"/>
      <c r="M1" s="40" t="s">
        <v>119</v>
      </c>
      <c r="N1" s="41"/>
    </row>
    <row r="2" spans="1:14" s="2" customFormat="1" ht="14.4" customHeight="1" x14ac:dyDescent="0.3">
      <c r="A2" s="39"/>
      <c r="B2" s="39"/>
      <c r="C2" s="39"/>
      <c r="D2" s="39"/>
      <c r="M2" s="42"/>
      <c r="N2" s="43"/>
    </row>
    <row r="3" spans="1:14" s="2" customFormat="1" x14ac:dyDescent="0.3">
      <c r="A3" s="39"/>
      <c r="B3" s="39"/>
      <c r="C3" s="39"/>
      <c r="D3" s="39"/>
      <c r="M3" s="42"/>
      <c r="N3" s="43"/>
    </row>
    <row r="4" spans="1:14" s="2" customFormat="1" x14ac:dyDescent="0.3">
      <c r="A4" s="39"/>
      <c r="B4" s="39"/>
      <c r="C4" s="39"/>
      <c r="D4" s="39"/>
      <c r="M4" s="42"/>
      <c r="N4" s="43"/>
    </row>
    <row r="5" spans="1:14" s="2" customFormat="1" x14ac:dyDescent="0.3">
      <c r="A5" s="39"/>
      <c r="B5" s="39"/>
      <c r="C5" s="39"/>
      <c r="D5" s="39"/>
      <c r="M5" s="42"/>
      <c r="N5" s="43"/>
    </row>
    <row r="6" spans="1:14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97.2" customHeight="1" x14ac:dyDescent="0.3">
      <c r="A7" s="44" t="s">
        <v>0</v>
      </c>
      <c r="B7" s="44"/>
      <c r="C7" s="44"/>
      <c r="D7" s="44"/>
      <c r="E7" s="46" t="s">
        <v>169</v>
      </c>
      <c r="F7" s="46" t="s">
        <v>5</v>
      </c>
      <c r="G7" s="46" t="s">
        <v>6</v>
      </c>
      <c r="H7" s="46" t="s">
        <v>166</v>
      </c>
      <c r="I7" s="46" t="s">
        <v>3</v>
      </c>
      <c r="J7" s="46" t="s">
        <v>7</v>
      </c>
      <c r="K7" s="46" t="s">
        <v>1</v>
      </c>
      <c r="L7" s="46" t="s">
        <v>2</v>
      </c>
      <c r="M7" s="46" t="s">
        <v>167</v>
      </c>
      <c r="N7" s="46" t="s">
        <v>168</v>
      </c>
    </row>
    <row r="8" spans="1:14" ht="28.2" customHeight="1" x14ac:dyDescent="0.3">
      <c r="A8" s="47" t="s">
        <v>170</v>
      </c>
      <c r="B8" s="47"/>
      <c r="C8" s="47"/>
      <c r="D8" s="48">
        <f>SUM(E8:N8)</f>
        <v>65738.22</v>
      </c>
      <c r="E8" s="62">
        <f>(E10+E71+E94+E129+E151)</f>
        <v>0</v>
      </c>
      <c r="F8" s="62">
        <f t="shared" ref="F8:N8" si="0">(F10+F71+F94+F129+F151)</f>
        <v>0</v>
      </c>
      <c r="G8" s="62">
        <f t="shared" si="0"/>
        <v>0</v>
      </c>
      <c r="H8" s="62">
        <f>(H10+H71+H94+H129+H151)</f>
        <v>0</v>
      </c>
      <c r="I8" s="62">
        <f t="shared" si="0"/>
        <v>49169.55</v>
      </c>
      <c r="J8" s="62">
        <f t="shared" si="0"/>
        <v>6893.92</v>
      </c>
      <c r="K8" s="62">
        <f t="shared" si="0"/>
        <v>6569.45</v>
      </c>
      <c r="L8" s="62">
        <f t="shared" si="0"/>
        <v>3105.2999999999997</v>
      </c>
      <c r="M8" s="62">
        <f t="shared" si="0"/>
        <v>0</v>
      </c>
      <c r="N8" s="62">
        <f t="shared" si="0"/>
        <v>0</v>
      </c>
    </row>
    <row r="9" spans="1:14" ht="10.199999999999999" customHeight="1" x14ac:dyDescent="0.3">
      <c r="A9" s="32" t="str">
        <f>IFERROR(VLOOKUP(#REF!,[1]!T_Listado_Personal_KDE[#Data],3,FALSE),"")</f>
        <v/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ht="21.6" customHeight="1" x14ac:dyDescent="0.3">
      <c r="A10" s="49">
        <v>1</v>
      </c>
      <c r="B10" s="50" t="s">
        <v>171</v>
      </c>
      <c r="C10" s="50"/>
      <c r="D10" s="50"/>
      <c r="E10" s="48">
        <f>(E12+E26+E68)</f>
        <v>0</v>
      </c>
      <c r="F10" s="48">
        <f t="shared" ref="F10:N10" si="1">(F12+F26+F68)</f>
        <v>0</v>
      </c>
      <c r="G10" s="48">
        <f t="shared" si="1"/>
        <v>0</v>
      </c>
      <c r="H10" s="48">
        <f>(H12+H26+H68)</f>
        <v>0</v>
      </c>
      <c r="I10" s="48">
        <f t="shared" si="1"/>
        <v>43400</v>
      </c>
      <c r="J10" s="48">
        <f t="shared" si="1"/>
        <v>3490</v>
      </c>
      <c r="K10" s="48">
        <f t="shared" si="1"/>
        <v>3022</v>
      </c>
      <c r="L10" s="48">
        <f t="shared" si="1"/>
        <v>525</v>
      </c>
      <c r="M10" s="48">
        <f t="shared" si="1"/>
        <v>0</v>
      </c>
      <c r="N10" s="48">
        <f t="shared" si="1"/>
        <v>0</v>
      </c>
    </row>
    <row r="11" spans="1:14" ht="10.199999999999999" customHeight="1" x14ac:dyDescent="0.3">
      <c r="A11" s="32" t="str">
        <f>IFERROR(VLOOKUP(#REF!,[1]!T_Listado_Personal_KDE[#Data],3,FALSE),"")</f>
        <v/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spans="1:14" s="21" customFormat="1" ht="25.8" customHeight="1" thickBot="1" x14ac:dyDescent="0.35">
      <c r="A12" s="52" t="s">
        <v>172</v>
      </c>
      <c r="B12" s="51" t="s">
        <v>173</v>
      </c>
      <c r="C12" s="51"/>
      <c r="D12" s="64">
        <f>SUM(E12:N12)</f>
        <v>45692</v>
      </c>
      <c r="E12" s="65">
        <f t="shared" ref="E12:G12" si="2">SUM(E13:E24)</f>
        <v>0</v>
      </c>
      <c r="F12" s="65">
        <f t="shared" si="2"/>
        <v>0</v>
      </c>
      <c r="G12" s="65">
        <f t="shared" si="2"/>
        <v>0</v>
      </c>
      <c r="H12" s="65">
        <f>SUM(H13:H24)</f>
        <v>0</v>
      </c>
      <c r="I12" s="65">
        <f t="shared" ref="I12:N12" si="3">SUM(I13:I24)</f>
        <v>43400</v>
      </c>
      <c r="J12" s="65">
        <f t="shared" si="3"/>
        <v>1400</v>
      </c>
      <c r="K12" s="65">
        <f t="shared" si="3"/>
        <v>892</v>
      </c>
      <c r="L12" s="65">
        <f t="shared" si="3"/>
        <v>0</v>
      </c>
      <c r="M12" s="65">
        <f t="shared" si="3"/>
        <v>0</v>
      </c>
      <c r="N12" s="65">
        <f t="shared" si="3"/>
        <v>0</v>
      </c>
    </row>
    <row r="13" spans="1:14" ht="15" thickBot="1" x14ac:dyDescent="0.35">
      <c r="A13" s="53"/>
      <c r="B13" s="58" t="s">
        <v>9</v>
      </c>
      <c r="C13" s="59"/>
      <c r="D13" s="63">
        <f t="shared" ref="D13:D24" si="4">SUM(E13:N13)</f>
        <v>2567</v>
      </c>
      <c r="E13" s="55">
        <v>0</v>
      </c>
      <c r="F13" s="55">
        <v>0</v>
      </c>
      <c r="G13" s="55">
        <v>0</v>
      </c>
      <c r="H13" s="55">
        <v>0</v>
      </c>
      <c r="I13" s="55">
        <v>2000</v>
      </c>
      <c r="J13" s="55">
        <v>300</v>
      </c>
      <c r="K13" s="55">
        <v>267</v>
      </c>
      <c r="L13" s="55">
        <v>0</v>
      </c>
      <c r="M13" s="55">
        <v>0</v>
      </c>
      <c r="N13" s="55">
        <v>0</v>
      </c>
    </row>
    <row r="14" spans="1:14" ht="15" thickBot="1" x14ac:dyDescent="0.35">
      <c r="A14" s="54"/>
      <c r="B14" s="58" t="s">
        <v>10</v>
      </c>
      <c r="C14" s="59"/>
      <c r="D14" s="63">
        <f t="shared" si="4"/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</row>
    <row r="15" spans="1:14" ht="15" thickBot="1" x14ac:dyDescent="0.35">
      <c r="A15" s="54"/>
      <c r="B15" s="58" t="s">
        <v>11</v>
      </c>
      <c r="C15" s="59"/>
      <c r="D15" s="63">
        <f t="shared" si="4"/>
        <v>8200</v>
      </c>
      <c r="E15" s="55">
        <v>0</v>
      </c>
      <c r="F15" s="55">
        <v>0</v>
      </c>
      <c r="G15" s="55">
        <v>0</v>
      </c>
      <c r="H15" s="55">
        <v>0</v>
      </c>
      <c r="I15" s="55">
        <v>8000</v>
      </c>
      <c r="J15" s="55">
        <v>200</v>
      </c>
      <c r="K15" s="55">
        <v>0</v>
      </c>
      <c r="L15" s="55">
        <v>0</v>
      </c>
      <c r="M15" s="55">
        <v>0</v>
      </c>
      <c r="N15" s="55">
        <v>0</v>
      </c>
    </row>
    <row r="16" spans="1:14" ht="15" thickBot="1" x14ac:dyDescent="0.35">
      <c r="A16" s="54"/>
      <c r="B16" s="58" t="s">
        <v>12</v>
      </c>
      <c r="C16" s="59"/>
      <c r="D16" s="63">
        <f t="shared" si="4"/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</row>
    <row r="17" spans="1:14" ht="15" thickBot="1" x14ac:dyDescent="0.35">
      <c r="A17" s="54"/>
      <c r="B17" s="58" t="s">
        <v>16</v>
      </c>
      <c r="C17" s="59"/>
      <c r="D17" s="63">
        <f t="shared" si="4"/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</row>
    <row r="18" spans="1:14" ht="15" thickBot="1" x14ac:dyDescent="0.35">
      <c r="A18" s="54"/>
      <c r="B18" s="58" t="s">
        <v>15</v>
      </c>
      <c r="C18" s="59"/>
      <c r="D18" s="63">
        <f t="shared" si="4"/>
        <v>6100</v>
      </c>
      <c r="E18" s="55">
        <v>0</v>
      </c>
      <c r="F18" s="55">
        <v>0</v>
      </c>
      <c r="G18" s="55">
        <v>0</v>
      </c>
      <c r="H18" s="55">
        <v>0</v>
      </c>
      <c r="I18" s="55">
        <v>6000</v>
      </c>
      <c r="J18" s="55">
        <v>100</v>
      </c>
      <c r="K18" s="55">
        <v>0</v>
      </c>
      <c r="L18" s="55">
        <v>0</v>
      </c>
      <c r="M18" s="55">
        <v>0</v>
      </c>
      <c r="N18" s="55">
        <v>0</v>
      </c>
    </row>
    <row r="19" spans="1:14" ht="15" thickBot="1" x14ac:dyDescent="0.35">
      <c r="A19" s="54"/>
      <c r="B19" s="58" t="s">
        <v>13</v>
      </c>
      <c r="C19" s="59"/>
      <c r="D19" s="63">
        <f t="shared" si="4"/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</row>
    <row r="20" spans="1:14" ht="15" thickBot="1" x14ac:dyDescent="0.35">
      <c r="A20" s="54"/>
      <c r="B20" s="58" t="s">
        <v>14</v>
      </c>
      <c r="C20" s="59"/>
      <c r="D20" s="63">
        <f t="shared" si="4"/>
        <v>25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25</v>
      </c>
      <c r="L20" s="55">
        <v>0</v>
      </c>
      <c r="M20" s="55">
        <v>0</v>
      </c>
      <c r="N20" s="55">
        <v>0</v>
      </c>
    </row>
    <row r="21" spans="1:14" ht="15" thickBot="1" x14ac:dyDescent="0.35">
      <c r="A21" s="54"/>
      <c r="B21" s="58" t="s">
        <v>17</v>
      </c>
      <c r="C21" s="59"/>
      <c r="D21" s="63">
        <f t="shared" si="4"/>
        <v>22900</v>
      </c>
      <c r="E21" s="55">
        <v>0</v>
      </c>
      <c r="F21" s="55">
        <v>0</v>
      </c>
      <c r="G21" s="55">
        <v>0</v>
      </c>
      <c r="H21" s="55">
        <v>0</v>
      </c>
      <c r="I21" s="55">
        <v>22400</v>
      </c>
      <c r="J21" s="55">
        <v>300</v>
      </c>
      <c r="K21" s="55">
        <v>200</v>
      </c>
      <c r="L21" s="55">
        <v>0</v>
      </c>
      <c r="M21" s="55">
        <v>0</v>
      </c>
      <c r="N21" s="55">
        <v>0</v>
      </c>
    </row>
    <row r="22" spans="1:14" ht="15" thickBot="1" x14ac:dyDescent="0.35">
      <c r="A22" s="54"/>
      <c r="B22" s="58" t="s">
        <v>18</v>
      </c>
      <c r="C22" s="59"/>
      <c r="D22" s="63">
        <f t="shared" si="4"/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</row>
    <row r="23" spans="1:14" ht="15" thickBot="1" x14ac:dyDescent="0.35">
      <c r="A23" s="54"/>
      <c r="B23" s="58" t="s">
        <v>19</v>
      </c>
      <c r="C23" s="59"/>
      <c r="D23" s="63">
        <f t="shared" si="4"/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</row>
    <row r="24" spans="1:14" ht="15" thickBot="1" x14ac:dyDescent="0.35">
      <c r="A24" s="54"/>
      <c r="B24" s="58" t="s">
        <v>20</v>
      </c>
      <c r="C24" s="59"/>
      <c r="D24" s="63">
        <f t="shared" si="4"/>
        <v>5900</v>
      </c>
      <c r="E24" s="55">
        <v>0</v>
      </c>
      <c r="F24" s="55">
        <v>0</v>
      </c>
      <c r="G24" s="55">
        <v>0</v>
      </c>
      <c r="H24" s="55">
        <v>0</v>
      </c>
      <c r="I24" s="55">
        <v>5000</v>
      </c>
      <c r="J24" s="55">
        <v>500</v>
      </c>
      <c r="K24" s="55">
        <v>400</v>
      </c>
      <c r="L24" s="55">
        <v>0</v>
      </c>
      <c r="M24" s="55">
        <v>0</v>
      </c>
      <c r="N24" s="55">
        <v>0</v>
      </c>
    </row>
    <row r="25" spans="1:14" ht="10.199999999999999" customHeight="1" x14ac:dyDescent="0.3">
      <c r="A25" s="32" t="str">
        <f>IFERROR(VLOOKUP(#REF!,[1]!T_Listado_Personal_KDE[#Data],3,FALSE),"")</f>
        <v/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1:14" s="21" customFormat="1" ht="25.8" customHeight="1" thickBot="1" x14ac:dyDescent="0.35">
      <c r="A26" s="52" t="s">
        <v>174</v>
      </c>
      <c r="B26" s="51" t="s">
        <v>175</v>
      </c>
      <c r="C26" s="51"/>
      <c r="D26" s="64">
        <f>SUM(E26:N26)</f>
        <v>4745</v>
      </c>
      <c r="E26" s="65">
        <f>SUM(E27:E66)</f>
        <v>0</v>
      </c>
      <c r="F26" s="65">
        <f t="shared" ref="F26:N26" si="5">SUM(F27:F66)</f>
        <v>0</v>
      </c>
      <c r="G26" s="65">
        <f t="shared" si="5"/>
        <v>0</v>
      </c>
      <c r="H26" s="65">
        <f t="shared" si="5"/>
        <v>0</v>
      </c>
      <c r="I26" s="65">
        <f t="shared" si="5"/>
        <v>0</v>
      </c>
      <c r="J26" s="65">
        <f t="shared" si="5"/>
        <v>2090</v>
      </c>
      <c r="K26" s="65">
        <f t="shared" si="5"/>
        <v>2130</v>
      </c>
      <c r="L26" s="65">
        <f t="shared" si="5"/>
        <v>525</v>
      </c>
      <c r="M26" s="65">
        <f t="shared" si="5"/>
        <v>0</v>
      </c>
      <c r="N26" s="65">
        <f t="shared" si="5"/>
        <v>0</v>
      </c>
    </row>
    <row r="27" spans="1:14" ht="15" thickBot="1" x14ac:dyDescent="0.35">
      <c r="A27" s="53"/>
      <c r="B27" s="58" t="s">
        <v>25</v>
      </c>
      <c r="C27" s="59" t="s">
        <v>25</v>
      </c>
      <c r="D27" s="63">
        <f t="shared" ref="D27:D66" si="6">SUM(E27:N27)</f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</row>
    <row r="28" spans="1:14" ht="15" thickBot="1" x14ac:dyDescent="0.35">
      <c r="A28" s="54"/>
      <c r="B28" s="58" t="s">
        <v>23</v>
      </c>
      <c r="C28" s="59" t="s">
        <v>23</v>
      </c>
      <c r="D28" s="63">
        <f t="shared" si="6"/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</row>
    <row r="29" spans="1:14" ht="15" thickBot="1" x14ac:dyDescent="0.35">
      <c r="A29" s="54"/>
      <c r="B29" s="58" t="s">
        <v>24</v>
      </c>
      <c r="C29" s="59" t="s">
        <v>24</v>
      </c>
      <c r="D29" s="63">
        <f t="shared" si="6"/>
        <v>1100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500</v>
      </c>
      <c r="K29" s="55">
        <v>600</v>
      </c>
      <c r="L29" s="55">
        <v>0</v>
      </c>
      <c r="M29" s="55">
        <v>0</v>
      </c>
      <c r="N29" s="55">
        <v>0</v>
      </c>
    </row>
    <row r="30" spans="1:14" ht="15" thickBot="1" x14ac:dyDescent="0.35">
      <c r="A30" s="54"/>
      <c r="B30" s="58" t="s">
        <v>22</v>
      </c>
      <c r="C30" s="59" t="s">
        <v>22</v>
      </c>
      <c r="D30" s="63">
        <f t="shared" si="6"/>
        <v>400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200</v>
      </c>
      <c r="K30" s="55">
        <v>50</v>
      </c>
      <c r="L30" s="55">
        <v>150</v>
      </c>
      <c r="M30" s="55">
        <v>0</v>
      </c>
      <c r="N30" s="55">
        <v>0</v>
      </c>
    </row>
    <row r="31" spans="1:14" ht="15" thickBot="1" x14ac:dyDescent="0.35">
      <c r="A31" s="54"/>
      <c r="B31" s="58" t="s">
        <v>9</v>
      </c>
      <c r="C31" s="59"/>
      <c r="D31" s="63">
        <f t="shared" si="6"/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</row>
    <row r="32" spans="1:14" ht="15" thickBot="1" x14ac:dyDescent="0.35">
      <c r="A32" s="54"/>
      <c r="B32" s="58" t="s">
        <v>26</v>
      </c>
      <c r="C32" s="59" t="s">
        <v>26</v>
      </c>
      <c r="D32" s="63">
        <f t="shared" si="6"/>
        <v>350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200</v>
      </c>
      <c r="K32" s="55">
        <v>50</v>
      </c>
      <c r="L32" s="55">
        <v>100</v>
      </c>
      <c r="M32" s="55">
        <v>0</v>
      </c>
      <c r="N32" s="55">
        <v>0</v>
      </c>
    </row>
    <row r="33" spans="1:14" ht="15" thickBot="1" x14ac:dyDescent="0.35">
      <c r="A33" s="54"/>
      <c r="B33" s="58" t="s">
        <v>27</v>
      </c>
      <c r="C33" s="59" t="s">
        <v>27</v>
      </c>
      <c r="D33" s="63">
        <f t="shared" si="6"/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</row>
    <row r="34" spans="1:14" ht="15" thickBot="1" x14ac:dyDescent="0.35">
      <c r="A34" s="54"/>
      <c r="B34" s="58" t="s">
        <v>59</v>
      </c>
      <c r="C34" s="59" t="s">
        <v>59</v>
      </c>
      <c r="D34" s="63">
        <f t="shared" si="6"/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</row>
    <row r="35" spans="1:14" ht="15" thickBot="1" x14ac:dyDescent="0.35">
      <c r="A35" s="54"/>
      <c r="B35" s="58" t="s">
        <v>28</v>
      </c>
      <c r="C35" s="59" t="s">
        <v>28</v>
      </c>
      <c r="D35" s="63">
        <f t="shared" si="6"/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</row>
    <row r="36" spans="1:14" ht="15" thickBot="1" x14ac:dyDescent="0.35">
      <c r="A36" s="54"/>
      <c r="B36" s="58" t="s">
        <v>30</v>
      </c>
      <c r="C36" s="59" t="s">
        <v>30</v>
      </c>
      <c r="D36" s="63">
        <f t="shared" si="6"/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</row>
    <row r="37" spans="1:14" ht="15" thickBot="1" x14ac:dyDescent="0.35">
      <c r="A37" s="54"/>
      <c r="B37" s="58" t="s">
        <v>29</v>
      </c>
      <c r="C37" s="59" t="s">
        <v>29</v>
      </c>
      <c r="D37" s="63">
        <f t="shared" si="6"/>
        <v>250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150</v>
      </c>
      <c r="K37" s="55">
        <v>100</v>
      </c>
      <c r="L37" s="55">
        <v>0</v>
      </c>
      <c r="M37" s="55">
        <v>0</v>
      </c>
      <c r="N37" s="55">
        <v>0</v>
      </c>
    </row>
    <row r="38" spans="1:14" ht="15" thickBot="1" x14ac:dyDescent="0.35">
      <c r="A38" s="54"/>
      <c r="B38" s="58" t="s">
        <v>34</v>
      </c>
      <c r="C38" s="59" t="s">
        <v>34</v>
      </c>
      <c r="D38" s="63">
        <f t="shared" si="6"/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</row>
    <row r="39" spans="1:14" ht="15" thickBot="1" x14ac:dyDescent="0.35">
      <c r="A39" s="54"/>
      <c r="B39" s="58" t="s">
        <v>33</v>
      </c>
      <c r="C39" s="59" t="s">
        <v>33</v>
      </c>
      <c r="D39" s="63">
        <f t="shared" si="6"/>
        <v>150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50</v>
      </c>
      <c r="K39" s="55">
        <v>50</v>
      </c>
      <c r="L39" s="55">
        <v>50</v>
      </c>
      <c r="M39" s="55">
        <v>0</v>
      </c>
      <c r="N39" s="55">
        <v>0</v>
      </c>
    </row>
    <row r="40" spans="1:14" ht="15" thickBot="1" x14ac:dyDescent="0.35">
      <c r="A40" s="54"/>
      <c r="B40" s="58" t="s">
        <v>37</v>
      </c>
      <c r="C40" s="59" t="s">
        <v>37</v>
      </c>
      <c r="D40" s="63">
        <f t="shared" si="6"/>
        <v>550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500</v>
      </c>
      <c r="K40" s="55">
        <v>50</v>
      </c>
      <c r="L40" s="55">
        <v>0</v>
      </c>
      <c r="M40" s="55">
        <v>0</v>
      </c>
      <c r="N40" s="55">
        <v>0</v>
      </c>
    </row>
    <row r="41" spans="1:14" ht="15" thickBot="1" x14ac:dyDescent="0.35">
      <c r="A41" s="54"/>
      <c r="B41" s="60" t="s">
        <v>38</v>
      </c>
      <c r="C41" s="61" t="s">
        <v>38</v>
      </c>
      <c r="D41" s="63">
        <f t="shared" si="6"/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</row>
    <row r="42" spans="1:14" ht="15" thickBot="1" x14ac:dyDescent="0.35">
      <c r="A42" s="54"/>
      <c r="B42" s="58" t="s">
        <v>43</v>
      </c>
      <c r="C42" s="59" t="s">
        <v>43</v>
      </c>
      <c r="D42" s="63">
        <f t="shared" si="6"/>
        <v>100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100</v>
      </c>
      <c r="L42" s="55">
        <v>0</v>
      </c>
      <c r="M42" s="55">
        <v>0</v>
      </c>
      <c r="N42" s="55">
        <v>0</v>
      </c>
    </row>
    <row r="43" spans="1:14" ht="15" thickBot="1" x14ac:dyDescent="0.35">
      <c r="A43" s="54"/>
      <c r="B43" s="58" t="s">
        <v>41</v>
      </c>
      <c r="C43" s="59" t="s">
        <v>41</v>
      </c>
      <c r="D43" s="63">
        <f t="shared" si="6"/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</row>
    <row r="44" spans="1:14" ht="33" customHeight="1" thickBot="1" x14ac:dyDescent="0.35">
      <c r="A44" s="54"/>
      <c r="B44" s="58" t="s">
        <v>42</v>
      </c>
      <c r="C44" s="59" t="s">
        <v>42</v>
      </c>
      <c r="D44" s="63">
        <f t="shared" si="6"/>
        <v>330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300</v>
      </c>
      <c r="K44" s="55">
        <v>30</v>
      </c>
      <c r="L44" s="55">
        <v>0</v>
      </c>
      <c r="M44" s="55">
        <v>0</v>
      </c>
      <c r="N44" s="55">
        <v>0</v>
      </c>
    </row>
    <row r="45" spans="1:14" ht="15" thickBot="1" x14ac:dyDescent="0.35">
      <c r="A45" s="54"/>
      <c r="B45" s="58" t="s">
        <v>39</v>
      </c>
      <c r="C45" s="59" t="s">
        <v>39</v>
      </c>
      <c r="D45" s="63">
        <f t="shared" si="6"/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5">
        <v>0</v>
      </c>
    </row>
    <row r="46" spans="1:14" ht="15" thickBot="1" x14ac:dyDescent="0.35">
      <c r="A46" s="54"/>
      <c r="B46" s="58" t="s">
        <v>36</v>
      </c>
      <c r="C46" s="59" t="s">
        <v>36</v>
      </c>
      <c r="D46" s="63">
        <f t="shared" si="6"/>
        <v>500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300</v>
      </c>
      <c r="L46" s="55">
        <v>200</v>
      </c>
      <c r="M46" s="55">
        <v>0</v>
      </c>
      <c r="N46" s="55">
        <v>0</v>
      </c>
    </row>
    <row r="47" spans="1:14" ht="15" thickBot="1" x14ac:dyDescent="0.35">
      <c r="A47" s="54"/>
      <c r="B47" s="58" t="s">
        <v>40</v>
      </c>
      <c r="C47" s="59" t="s">
        <v>40</v>
      </c>
      <c r="D47" s="63">
        <f t="shared" si="6"/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>
        <v>0</v>
      </c>
      <c r="N47" s="55">
        <v>0</v>
      </c>
    </row>
    <row r="48" spans="1:14" ht="15" thickBot="1" x14ac:dyDescent="0.35">
      <c r="A48" s="54"/>
      <c r="B48" s="58" t="s">
        <v>60</v>
      </c>
      <c r="C48" s="59" t="s">
        <v>60</v>
      </c>
      <c r="D48" s="63">
        <f t="shared" si="6"/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</row>
    <row r="49" spans="1:14" ht="15" thickBot="1" x14ac:dyDescent="0.35">
      <c r="A49" s="54"/>
      <c r="B49" s="58" t="s">
        <v>58</v>
      </c>
      <c r="C49" s="59" t="s">
        <v>58</v>
      </c>
      <c r="D49" s="63">
        <f t="shared" si="6"/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</row>
    <row r="50" spans="1:14" ht="15" thickBot="1" x14ac:dyDescent="0.35">
      <c r="A50" s="54"/>
      <c r="B50" s="58" t="s">
        <v>57</v>
      </c>
      <c r="C50" s="59" t="s">
        <v>57</v>
      </c>
      <c r="D50" s="63">
        <f t="shared" si="6"/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0</v>
      </c>
    </row>
    <row r="51" spans="1:14" ht="15" thickBot="1" x14ac:dyDescent="0.35">
      <c r="A51" s="54"/>
      <c r="B51" s="58" t="s">
        <v>44</v>
      </c>
      <c r="C51" s="59" t="s">
        <v>44</v>
      </c>
      <c r="D51" s="63">
        <f t="shared" si="6"/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</row>
    <row r="52" spans="1:14" ht="15" thickBot="1" x14ac:dyDescent="0.35">
      <c r="A52" s="54"/>
      <c r="B52" s="58" t="s">
        <v>45</v>
      </c>
      <c r="C52" s="59" t="s">
        <v>45</v>
      </c>
      <c r="D52" s="63">
        <f t="shared" si="6"/>
        <v>115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65</v>
      </c>
      <c r="K52" s="55">
        <v>50</v>
      </c>
      <c r="L52" s="55">
        <v>0</v>
      </c>
      <c r="M52" s="55">
        <v>0</v>
      </c>
      <c r="N52" s="55">
        <v>0</v>
      </c>
    </row>
    <row r="53" spans="1:14" ht="15" thickBot="1" x14ac:dyDescent="0.35">
      <c r="A53" s="54"/>
      <c r="B53" s="58" t="s">
        <v>47</v>
      </c>
      <c r="C53" s="59" t="s">
        <v>47</v>
      </c>
      <c r="D53" s="63">
        <f t="shared" si="6"/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0</v>
      </c>
    </row>
    <row r="54" spans="1:14" ht="15" thickBot="1" x14ac:dyDescent="0.35">
      <c r="A54" s="54"/>
      <c r="B54" s="58" t="s">
        <v>48</v>
      </c>
      <c r="C54" s="59" t="s">
        <v>48</v>
      </c>
      <c r="D54" s="63">
        <f t="shared" si="6"/>
        <v>0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55">
        <v>0</v>
      </c>
      <c r="L54" s="55">
        <v>0</v>
      </c>
      <c r="M54" s="55">
        <v>0</v>
      </c>
      <c r="N54" s="55">
        <v>0</v>
      </c>
    </row>
    <row r="55" spans="1:14" ht="15" thickBot="1" x14ac:dyDescent="0.35">
      <c r="A55" s="54"/>
      <c r="B55" s="58" t="s">
        <v>49</v>
      </c>
      <c r="C55" s="59" t="s">
        <v>49</v>
      </c>
      <c r="D55" s="63">
        <f t="shared" si="6"/>
        <v>0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>
        <v>0</v>
      </c>
      <c r="N55" s="55">
        <v>0</v>
      </c>
    </row>
    <row r="56" spans="1:14" ht="15" thickBot="1" x14ac:dyDescent="0.35">
      <c r="A56" s="54"/>
      <c r="B56" s="58" t="s">
        <v>35</v>
      </c>
      <c r="C56" s="59" t="s">
        <v>35</v>
      </c>
      <c r="D56" s="63">
        <f t="shared" si="6"/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</row>
    <row r="57" spans="1:14" ht="15" thickBot="1" x14ac:dyDescent="0.35">
      <c r="A57" s="54"/>
      <c r="B57" s="58" t="s">
        <v>54</v>
      </c>
      <c r="C57" s="59" t="s">
        <v>54</v>
      </c>
      <c r="D57" s="63">
        <f t="shared" si="6"/>
        <v>500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500</v>
      </c>
      <c r="L57" s="55">
        <v>0</v>
      </c>
      <c r="M57" s="55">
        <v>0</v>
      </c>
      <c r="N57" s="55">
        <v>0</v>
      </c>
    </row>
    <row r="58" spans="1:14" ht="15" thickBot="1" x14ac:dyDescent="0.35">
      <c r="A58" s="54"/>
      <c r="B58" s="58" t="s">
        <v>32</v>
      </c>
      <c r="C58" s="59" t="s">
        <v>32</v>
      </c>
      <c r="D58" s="63">
        <f t="shared" si="6"/>
        <v>0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</row>
    <row r="59" spans="1:14" ht="31.2" customHeight="1" thickBot="1" x14ac:dyDescent="0.35">
      <c r="A59" s="54"/>
      <c r="B59" s="58" t="s">
        <v>52</v>
      </c>
      <c r="C59" s="59" t="s">
        <v>52</v>
      </c>
      <c r="D59" s="63">
        <f t="shared" si="6"/>
        <v>250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100</v>
      </c>
      <c r="K59" s="55">
        <v>150</v>
      </c>
      <c r="L59" s="55">
        <v>0</v>
      </c>
      <c r="M59" s="55">
        <v>0</v>
      </c>
      <c r="N59" s="55">
        <v>0</v>
      </c>
    </row>
    <row r="60" spans="1:14" ht="15" thickBot="1" x14ac:dyDescent="0.35">
      <c r="A60" s="54"/>
      <c r="B60" s="58" t="s">
        <v>51</v>
      </c>
      <c r="C60" s="59" t="s">
        <v>51</v>
      </c>
      <c r="D60" s="63">
        <f t="shared" si="6"/>
        <v>75</v>
      </c>
      <c r="E60" s="55">
        <v>0</v>
      </c>
      <c r="F60" s="55">
        <v>0</v>
      </c>
      <c r="G60" s="55">
        <v>0</v>
      </c>
      <c r="H60" s="55">
        <v>0</v>
      </c>
      <c r="I60" s="55">
        <v>0</v>
      </c>
      <c r="J60" s="55">
        <v>0</v>
      </c>
      <c r="K60" s="55">
        <v>50</v>
      </c>
      <c r="L60" s="55">
        <v>25</v>
      </c>
      <c r="M60" s="55">
        <v>0</v>
      </c>
      <c r="N60" s="55">
        <v>0</v>
      </c>
    </row>
    <row r="61" spans="1:14" ht="37.799999999999997" customHeight="1" thickBot="1" x14ac:dyDescent="0.35">
      <c r="A61" s="54"/>
      <c r="B61" s="60" t="s">
        <v>53</v>
      </c>
      <c r="C61" s="61" t="s">
        <v>53</v>
      </c>
      <c r="D61" s="63">
        <f t="shared" si="6"/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55">
        <v>0</v>
      </c>
      <c r="N61" s="55">
        <v>0</v>
      </c>
    </row>
    <row r="62" spans="1:14" ht="15" thickBot="1" x14ac:dyDescent="0.35">
      <c r="A62" s="54"/>
      <c r="B62" s="58" t="s">
        <v>31</v>
      </c>
      <c r="C62" s="59" t="s">
        <v>31</v>
      </c>
      <c r="D62" s="63">
        <f t="shared" si="6"/>
        <v>0</v>
      </c>
      <c r="E62" s="55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</row>
    <row r="63" spans="1:14" ht="15" thickBot="1" x14ac:dyDescent="0.35">
      <c r="A63" s="54"/>
      <c r="B63" s="58" t="s">
        <v>55</v>
      </c>
      <c r="C63" s="59" t="s">
        <v>55</v>
      </c>
      <c r="D63" s="63">
        <f t="shared" si="6"/>
        <v>25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25</v>
      </c>
      <c r="K63" s="55">
        <v>0</v>
      </c>
      <c r="L63" s="55">
        <v>0</v>
      </c>
      <c r="M63" s="55">
        <v>0</v>
      </c>
      <c r="N63" s="55">
        <v>0</v>
      </c>
    </row>
    <row r="64" spans="1:14" ht="15" thickBot="1" x14ac:dyDescent="0.35">
      <c r="A64" s="54"/>
      <c r="B64" s="58" t="s">
        <v>46</v>
      </c>
      <c r="C64" s="59" t="s">
        <v>46</v>
      </c>
      <c r="D64" s="63">
        <f t="shared" si="6"/>
        <v>0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55">
        <v>0</v>
      </c>
      <c r="N64" s="55">
        <v>0</v>
      </c>
    </row>
    <row r="65" spans="1:14" ht="15" thickBot="1" x14ac:dyDescent="0.35">
      <c r="A65" s="54"/>
      <c r="B65" s="58" t="s">
        <v>50</v>
      </c>
      <c r="C65" s="59" t="s">
        <v>50</v>
      </c>
      <c r="D65" s="63">
        <f t="shared" si="6"/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</row>
    <row r="66" spans="1:14" ht="15" thickBot="1" x14ac:dyDescent="0.35">
      <c r="A66" s="54"/>
      <c r="B66" s="58" t="s">
        <v>56</v>
      </c>
      <c r="C66" s="59" t="s">
        <v>56</v>
      </c>
      <c r="D66" s="63">
        <f t="shared" si="6"/>
        <v>50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50</v>
      </c>
      <c r="L66" s="55">
        <v>0</v>
      </c>
      <c r="M66" s="55">
        <v>0</v>
      </c>
      <c r="N66" s="55">
        <v>0</v>
      </c>
    </row>
    <row r="67" spans="1:14" ht="10.199999999999999" customHeight="1" x14ac:dyDescent="0.3">
      <c r="A67" s="32" t="str">
        <f>IFERROR(VLOOKUP(#REF!,[1]!T_Listado_Personal_KDE[#Data],3,FALSE),"")</f>
        <v/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</row>
    <row r="68" spans="1:14" s="21" customFormat="1" ht="25.8" customHeight="1" thickBot="1" x14ac:dyDescent="0.35">
      <c r="A68" s="52" t="s">
        <v>176</v>
      </c>
      <c r="B68" s="51" t="s">
        <v>177</v>
      </c>
      <c r="C68" s="51"/>
      <c r="D68" s="64">
        <f>SUM(E68:N68)</f>
        <v>0</v>
      </c>
      <c r="E68" s="65">
        <f>SUM(E69)</f>
        <v>0</v>
      </c>
      <c r="F68" s="65">
        <f t="shared" ref="F68:N68" si="7">SUM(F69)</f>
        <v>0</v>
      </c>
      <c r="G68" s="65">
        <f t="shared" si="7"/>
        <v>0</v>
      </c>
      <c r="H68" s="65">
        <f t="shared" si="7"/>
        <v>0</v>
      </c>
      <c r="I68" s="65">
        <f t="shared" si="7"/>
        <v>0</v>
      </c>
      <c r="J68" s="65">
        <f t="shared" si="7"/>
        <v>0</v>
      </c>
      <c r="K68" s="65">
        <f t="shared" si="7"/>
        <v>0</v>
      </c>
      <c r="L68" s="65">
        <f t="shared" si="7"/>
        <v>0</v>
      </c>
      <c r="M68" s="65">
        <f t="shared" si="7"/>
        <v>0</v>
      </c>
      <c r="N68" s="65">
        <f t="shared" si="7"/>
        <v>0</v>
      </c>
    </row>
    <row r="69" spans="1:14" ht="15" thickBot="1" x14ac:dyDescent="0.35">
      <c r="A69" s="56"/>
      <c r="B69" s="58" t="s">
        <v>178</v>
      </c>
      <c r="C69" s="59"/>
      <c r="D69" s="63">
        <f t="shared" ref="D69" si="8">SUM(E69:N69)</f>
        <v>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0</v>
      </c>
      <c r="N69" s="55">
        <v>0</v>
      </c>
    </row>
    <row r="70" spans="1:14" ht="10.199999999999999" customHeight="1" x14ac:dyDescent="0.3">
      <c r="A70" s="32" t="str">
        <f>IFERROR(VLOOKUP(#REF!,[1]!T_Listado_Personal_KDE[#Data],3,FALSE),"")</f>
        <v/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</row>
    <row r="71" spans="1:14" ht="21.6" customHeight="1" x14ac:dyDescent="0.3">
      <c r="A71" s="49">
        <v>2</v>
      </c>
      <c r="B71" s="50" t="s">
        <v>61</v>
      </c>
      <c r="C71" s="50"/>
      <c r="D71" s="50"/>
      <c r="E71" s="48">
        <f>(E73+E79+E87)</f>
        <v>0</v>
      </c>
      <c r="F71" s="48">
        <f t="shared" ref="F71:N71" si="9">(F73+F79+F87)</f>
        <v>0</v>
      </c>
      <c r="G71" s="48">
        <f t="shared" si="9"/>
        <v>0</v>
      </c>
      <c r="H71" s="48">
        <f t="shared" si="9"/>
        <v>0</v>
      </c>
      <c r="I71" s="48">
        <f t="shared" si="9"/>
        <v>0</v>
      </c>
      <c r="J71" s="48">
        <f t="shared" si="9"/>
        <v>1300</v>
      </c>
      <c r="K71" s="48">
        <f t="shared" si="9"/>
        <v>500</v>
      </c>
      <c r="L71" s="48">
        <f t="shared" si="9"/>
        <v>0</v>
      </c>
      <c r="M71" s="48">
        <f t="shared" si="9"/>
        <v>0</v>
      </c>
      <c r="N71" s="48">
        <f t="shared" si="9"/>
        <v>0</v>
      </c>
    </row>
    <row r="72" spans="1:14" ht="10.199999999999999" customHeight="1" x14ac:dyDescent="0.3">
      <c r="A72" s="32" t="str">
        <f>IFERROR(VLOOKUP(#REF!,[1]!T_Listado_Personal_KDE[#Data],3,FALSE),"")</f>
        <v/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</row>
    <row r="73" spans="1:14" s="21" customFormat="1" ht="25.8" customHeight="1" thickBot="1" x14ac:dyDescent="0.35">
      <c r="A73" s="52" t="s">
        <v>179</v>
      </c>
      <c r="B73" s="51" t="s">
        <v>180</v>
      </c>
      <c r="C73" s="51"/>
      <c r="D73" s="64">
        <f>SUM(E73:N73)</f>
        <v>700</v>
      </c>
      <c r="E73" s="65">
        <f>SUM(E74:E77)</f>
        <v>0</v>
      </c>
      <c r="F73" s="65">
        <f t="shared" ref="F73:N73" si="10">SUM(F74:F77)</f>
        <v>0</v>
      </c>
      <c r="G73" s="65">
        <f t="shared" si="10"/>
        <v>0</v>
      </c>
      <c r="H73" s="65">
        <f t="shared" si="10"/>
        <v>0</v>
      </c>
      <c r="I73" s="65">
        <f t="shared" si="10"/>
        <v>0</v>
      </c>
      <c r="J73" s="65">
        <f t="shared" si="10"/>
        <v>500</v>
      </c>
      <c r="K73" s="65">
        <f t="shared" si="10"/>
        <v>200</v>
      </c>
      <c r="L73" s="65">
        <f t="shared" si="10"/>
        <v>0</v>
      </c>
      <c r="M73" s="65">
        <f t="shared" si="10"/>
        <v>0</v>
      </c>
      <c r="N73" s="65">
        <f t="shared" si="10"/>
        <v>0</v>
      </c>
    </row>
    <row r="74" spans="1:14" ht="15" thickBot="1" x14ac:dyDescent="0.35">
      <c r="A74" s="53"/>
      <c r="B74" s="58" t="s">
        <v>182</v>
      </c>
      <c r="C74" s="59"/>
      <c r="D74" s="63">
        <f t="shared" ref="D74:D77" si="11">SUM(E74:N74)</f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</row>
    <row r="75" spans="1:14" ht="15" thickBot="1" x14ac:dyDescent="0.35">
      <c r="A75" s="54"/>
      <c r="B75" s="58" t="s">
        <v>181</v>
      </c>
      <c r="C75" s="59"/>
      <c r="D75" s="63">
        <f t="shared" si="11"/>
        <v>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  <c r="L75" s="55">
        <v>0</v>
      </c>
      <c r="M75" s="55">
        <v>0</v>
      </c>
      <c r="N75" s="55">
        <v>0</v>
      </c>
    </row>
    <row r="76" spans="1:14" ht="15" thickBot="1" x14ac:dyDescent="0.35">
      <c r="A76" s="54"/>
      <c r="B76" s="58" t="s">
        <v>63</v>
      </c>
      <c r="C76" s="59"/>
      <c r="D76" s="63">
        <f t="shared" si="11"/>
        <v>700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500</v>
      </c>
      <c r="K76" s="55">
        <v>200</v>
      </c>
      <c r="L76" s="55">
        <v>0</v>
      </c>
      <c r="M76" s="55">
        <v>0</v>
      </c>
      <c r="N76" s="55">
        <v>0</v>
      </c>
    </row>
    <row r="77" spans="1:14" ht="15" thickBot="1" x14ac:dyDescent="0.35">
      <c r="A77" s="54"/>
      <c r="B77" s="58" t="s">
        <v>66</v>
      </c>
      <c r="C77" s="59"/>
      <c r="D77" s="63">
        <f t="shared" si="11"/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</row>
    <row r="78" spans="1:14" ht="10.199999999999999" customHeight="1" x14ac:dyDescent="0.3">
      <c r="A78" s="32" t="str">
        <f>IFERROR(VLOOKUP(#REF!,[1]!T_Listado_Personal_KDE[#Data],3,FALSE),"")</f>
        <v/>
      </c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</row>
    <row r="79" spans="1:14" s="21" customFormat="1" ht="25.8" customHeight="1" thickBot="1" x14ac:dyDescent="0.35">
      <c r="A79" s="52" t="s">
        <v>183</v>
      </c>
      <c r="B79" s="51" t="s">
        <v>67</v>
      </c>
      <c r="C79" s="51"/>
      <c r="D79" s="64">
        <f>SUM(E79:N79)</f>
        <v>600</v>
      </c>
      <c r="E79" s="65">
        <f>SUM(E80:E85)</f>
        <v>0</v>
      </c>
      <c r="F79" s="65">
        <f t="shared" ref="F79" si="12">SUM(F80:F85)</f>
        <v>0</v>
      </c>
      <c r="G79" s="65">
        <f>SUM(G80:G85)</f>
        <v>0</v>
      </c>
      <c r="H79" s="65">
        <f t="shared" ref="H79:N79" si="13">SUM(H80:H85)</f>
        <v>0</v>
      </c>
      <c r="I79" s="65">
        <f t="shared" si="13"/>
        <v>0</v>
      </c>
      <c r="J79" s="65">
        <f t="shared" si="13"/>
        <v>300</v>
      </c>
      <c r="K79" s="65">
        <f t="shared" si="13"/>
        <v>300</v>
      </c>
      <c r="L79" s="65">
        <f t="shared" si="13"/>
        <v>0</v>
      </c>
      <c r="M79" s="65">
        <f t="shared" si="13"/>
        <v>0</v>
      </c>
      <c r="N79" s="65">
        <f t="shared" si="13"/>
        <v>0</v>
      </c>
    </row>
    <row r="80" spans="1:14" ht="15" thickBot="1" x14ac:dyDescent="0.35">
      <c r="A80" s="53"/>
      <c r="B80" s="58" t="s">
        <v>72</v>
      </c>
      <c r="C80" s="59" t="s">
        <v>72</v>
      </c>
      <c r="D80" s="63">
        <f t="shared" ref="D80:D85" si="14">SUM(E80:N80)</f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</row>
    <row r="81" spans="1:14" ht="15" thickBot="1" x14ac:dyDescent="0.35">
      <c r="A81" s="54"/>
      <c r="B81" s="58" t="s">
        <v>74</v>
      </c>
      <c r="C81" s="59" t="s">
        <v>74</v>
      </c>
      <c r="D81" s="63">
        <f t="shared" si="14"/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</row>
    <row r="82" spans="1:14" ht="15" thickBot="1" x14ac:dyDescent="0.35">
      <c r="A82" s="54"/>
      <c r="B82" s="58" t="s">
        <v>69</v>
      </c>
      <c r="C82" s="59" t="s">
        <v>69</v>
      </c>
      <c r="D82" s="63">
        <f t="shared" si="14"/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</row>
    <row r="83" spans="1:14" ht="15" thickBot="1" x14ac:dyDescent="0.35">
      <c r="A83" s="54"/>
      <c r="B83" s="58" t="s">
        <v>68</v>
      </c>
      <c r="C83" s="59" t="s">
        <v>68</v>
      </c>
      <c r="D83" s="63">
        <f t="shared" si="14"/>
        <v>600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300</v>
      </c>
      <c r="K83" s="55">
        <v>300</v>
      </c>
      <c r="L83" s="55">
        <v>0</v>
      </c>
      <c r="M83" s="55">
        <v>0</v>
      </c>
      <c r="N83" s="55">
        <v>0</v>
      </c>
    </row>
    <row r="84" spans="1:14" ht="15" thickBot="1" x14ac:dyDescent="0.35">
      <c r="A84" s="54"/>
      <c r="B84" s="58" t="s">
        <v>70</v>
      </c>
      <c r="C84" s="59" t="s">
        <v>70</v>
      </c>
      <c r="D84" s="63">
        <f t="shared" si="14"/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</row>
    <row r="85" spans="1:14" ht="15" thickBot="1" x14ac:dyDescent="0.35">
      <c r="A85" s="54"/>
      <c r="B85" s="58" t="s">
        <v>71</v>
      </c>
      <c r="C85" s="59" t="s">
        <v>71</v>
      </c>
      <c r="D85" s="63">
        <f t="shared" si="14"/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  <c r="L85" s="55">
        <v>0</v>
      </c>
      <c r="M85" s="55">
        <v>0</v>
      </c>
      <c r="N85" s="55">
        <v>0</v>
      </c>
    </row>
    <row r="86" spans="1:14" ht="10.199999999999999" customHeight="1" x14ac:dyDescent="0.3">
      <c r="A86" s="32" t="str">
        <f>IFERROR(VLOOKUP(#REF!,[1]!T_Listado_Personal_KDE[#Data],3,FALSE),"")</f>
        <v/>
      </c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  <row r="87" spans="1:14" s="21" customFormat="1" ht="25.8" customHeight="1" thickBot="1" x14ac:dyDescent="0.35">
      <c r="A87" s="52" t="s">
        <v>184</v>
      </c>
      <c r="B87" s="51" t="s">
        <v>185</v>
      </c>
      <c r="C87" s="51"/>
      <c r="D87" s="64">
        <f>SUM(E87:N87)</f>
        <v>500</v>
      </c>
      <c r="E87" s="65">
        <f>SUM(E88:E92)</f>
        <v>0</v>
      </c>
      <c r="F87" s="65">
        <f>SUM(F88:F92)</f>
        <v>0</v>
      </c>
      <c r="G87" s="65">
        <f t="shared" ref="G87:N87" si="15">SUM(G88:G92)</f>
        <v>0</v>
      </c>
      <c r="H87" s="65">
        <f t="shared" si="15"/>
        <v>0</v>
      </c>
      <c r="I87" s="65">
        <f t="shared" si="15"/>
        <v>0</v>
      </c>
      <c r="J87" s="65">
        <f t="shared" si="15"/>
        <v>500</v>
      </c>
      <c r="K87" s="65">
        <f t="shared" si="15"/>
        <v>0</v>
      </c>
      <c r="L87" s="65">
        <f t="shared" si="15"/>
        <v>0</v>
      </c>
      <c r="M87" s="65">
        <f t="shared" si="15"/>
        <v>0</v>
      </c>
      <c r="N87" s="65">
        <f t="shared" si="15"/>
        <v>0</v>
      </c>
    </row>
    <row r="88" spans="1:14" ht="15" thickBot="1" x14ac:dyDescent="0.35">
      <c r="A88" s="53"/>
      <c r="B88" s="58" t="s">
        <v>76</v>
      </c>
      <c r="C88" s="59" t="s">
        <v>76</v>
      </c>
      <c r="D88" s="63">
        <f t="shared" ref="D88:D92" si="16">SUM(E88:N88)</f>
        <v>200</v>
      </c>
      <c r="E88" s="55">
        <v>0</v>
      </c>
      <c r="F88" s="55">
        <v>0</v>
      </c>
      <c r="G88" s="55">
        <v>0</v>
      </c>
      <c r="H88" s="55">
        <v>0</v>
      </c>
      <c r="I88" s="55">
        <v>0</v>
      </c>
      <c r="J88" s="55">
        <v>200</v>
      </c>
      <c r="K88" s="55">
        <v>0</v>
      </c>
      <c r="L88" s="55">
        <v>0</v>
      </c>
      <c r="M88" s="55">
        <v>0</v>
      </c>
      <c r="N88" s="55">
        <v>0</v>
      </c>
    </row>
    <row r="89" spans="1:14" ht="15" thickBot="1" x14ac:dyDescent="0.35">
      <c r="A89" s="54"/>
      <c r="B89" s="58" t="s">
        <v>77</v>
      </c>
      <c r="C89" s="59" t="s">
        <v>77</v>
      </c>
      <c r="D89" s="63">
        <f t="shared" si="16"/>
        <v>0</v>
      </c>
      <c r="E89" s="55">
        <v>0</v>
      </c>
      <c r="F89" s="55">
        <v>0</v>
      </c>
      <c r="G89" s="55">
        <v>0</v>
      </c>
      <c r="H89" s="55">
        <v>0</v>
      </c>
      <c r="I89" s="55">
        <v>0</v>
      </c>
      <c r="J89" s="55">
        <v>0</v>
      </c>
      <c r="K89" s="55">
        <v>0</v>
      </c>
      <c r="L89" s="55">
        <v>0</v>
      </c>
      <c r="M89" s="55">
        <v>0</v>
      </c>
      <c r="N89" s="55">
        <v>0</v>
      </c>
    </row>
    <row r="90" spans="1:14" ht="15" thickBot="1" x14ac:dyDescent="0.35">
      <c r="A90" s="54"/>
      <c r="B90" s="58" t="s">
        <v>80</v>
      </c>
      <c r="C90" s="59" t="s">
        <v>80</v>
      </c>
      <c r="D90" s="63">
        <f t="shared" si="16"/>
        <v>0</v>
      </c>
      <c r="E90" s="55">
        <v>0</v>
      </c>
      <c r="F90" s="55">
        <v>0</v>
      </c>
      <c r="G90" s="55">
        <v>0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55">
        <v>0</v>
      </c>
      <c r="N90" s="55">
        <v>0</v>
      </c>
    </row>
    <row r="91" spans="1:14" ht="15" thickBot="1" x14ac:dyDescent="0.35">
      <c r="A91" s="54"/>
      <c r="B91" s="58" t="s">
        <v>79</v>
      </c>
      <c r="C91" s="59" t="s">
        <v>79</v>
      </c>
      <c r="D91" s="63">
        <f t="shared" si="16"/>
        <v>300</v>
      </c>
      <c r="E91" s="55">
        <v>0</v>
      </c>
      <c r="F91" s="55">
        <v>0</v>
      </c>
      <c r="G91" s="55">
        <v>0</v>
      </c>
      <c r="H91" s="55">
        <v>0</v>
      </c>
      <c r="I91" s="55">
        <v>0</v>
      </c>
      <c r="J91" s="55">
        <v>300</v>
      </c>
      <c r="K91" s="55">
        <v>0</v>
      </c>
      <c r="L91" s="55">
        <v>0</v>
      </c>
      <c r="M91" s="55">
        <v>0</v>
      </c>
      <c r="N91" s="55">
        <v>0</v>
      </c>
    </row>
    <row r="92" spans="1:14" ht="15" thickBot="1" x14ac:dyDescent="0.35">
      <c r="A92" s="54"/>
      <c r="B92" s="58" t="s">
        <v>78</v>
      </c>
      <c r="C92" s="59" t="s">
        <v>78</v>
      </c>
      <c r="D92" s="63">
        <f t="shared" si="16"/>
        <v>0</v>
      </c>
      <c r="E92" s="55">
        <v>0</v>
      </c>
      <c r="F92" s="55">
        <v>0</v>
      </c>
      <c r="G92" s="55">
        <v>0</v>
      </c>
      <c r="H92" s="55">
        <v>0</v>
      </c>
      <c r="I92" s="55">
        <v>0</v>
      </c>
      <c r="J92" s="55">
        <v>0</v>
      </c>
      <c r="K92" s="55">
        <v>0</v>
      </c>
      <c r="L92" s="55">
        <v>0</v>
      </c>
      <c r="M92" s="55">
        <v>0</v>
      </c>
      <c r="N92" s="55">
        <v>0</v>
      </c>
    </row>
    <row r="93" spans="1:14" ht="10.199999999999999" customHeight="1" x14ac:dyDescent="0.3">
      <c r="A93" s="32" t="str">
        <f>IFERROR(VLOOKUP(#REF!,[1]!T_Listado_Personal_KDE[#Data],3,FALSE),"")</f>
        <v/>
      </c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</row>
    <row r="94" spans="1:14" ht="21.6" customHeight="1" x14ac:dyDescent="0.3">
      <c r="A94" s="49">
        <v>3</v>
      </c>
      <c r="B94" s="50" t="s">
        <v>186</v>
      </c>
      <c r="C94" s="50"/>
      <c r="D94" s="50"/>
      <c r="E94" s="48">
        <f>(E96+E103+E107+E115)</f>
        <v>0</v>
      </c>
      <c r="F94" s="48">
        <f t="shared" ref="F94:N94" si="17">(F96+F103+F107+F115)</f>
        <v>0</v>
      </c>
      <c r="G94" s="48">
        <f t="shared" si="17"/>
        <v>0</v>
      </c>
      <c r="H94" s="48">
        <f t="shared" si="17"/>
        <v>0</v>
      </c>
      <c r="I94" s="48">
        <f t="shared" si="17"/>
        <v>5769.55</v>
      </c>
      <c r="J94" s="48">
        <f t="shared" si="17"/>
        <v>603.91999999999996</v>
      </c>
      <c r="K94" s="48">
        <f t="shared" si="17"/>
        <v>2047.4499999999998</v>
      </c>
      <c r="L94" s="48">
        <f t="shared" si="17"/>
        <v>2580.2999999999997</v>
      </c>
      <c r="M94" s="48">
        <f t="shared" si="17"/>
        <v>0</v>
      </c>
      <c r="N94" s="48">
        <f t="shared" si="17"/>
        <v>0</v>
      </c>
    </row>
    <row r="95" spans="1:14" ht="10.199999999999999" customHeight="1" x14ac:dyDescent="0.3">
      <c r="A95" s="32" t="str">
        <f>IFERROR(VLOOKUP(#REF!,[1]!T_Listado_Personal_KDE[#Data],3,FALSE),"")</f>
        <v/>
      </c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</row>
    <row r="96" spans="1:14" s="21" customFormat="1" ht="25.8" customHeight="1" thickBot="1" x14ac:dyDescent="0.35">
      <c r="A96" s="52" t="s">
        <v>187</v>
      </c>
      <c r="B96" s="51" t="s">
        <v>146</v>
      </c>
      <c r="C96" s="51"/>
      <c r="D96" s="64">
        <f>SUM(E96:N96)</f>
        <v>3876.7</v>
      </c>
      <c r="E96" s="65">
        <f>SUM(E97:E101)</f>
        <v>0</v>
      </c>
      <c r="F96" s="65">
        <f>SUM(F97:F101)</f>
        <v>0</v>
      </c>
      <c r="G96" s="65">
        <f t="shared" ref="G96:N96" si="18">SUM(G97:G101)</f>
        <v>0</v>
      </c>
      <c r="H96" s="65">
        <f t="shared" si="18"/>
        <v>0</v>
      </c>
      <c r="I96" s="65">
        <f t="shared" si="18"/>
        <v>2033.75</v>
      </c>
      <c r="J96" s="65">
        <f t="shared" si="18"/>
        <v>525.4</v>
      </c>
      <c r="K96" s="65">
        <f t="shared" si="18"/>
        <v>1154.8499999999999</v>
      </c>
      <c r="L96" s="65">
        <f t="shared" si="18"/>
        <v>162.69999999999999</v>
      </c>
      <c r="M96" s="65">
        <f t="shared" si="18"/>
        <v>0</v>
      </c>
      <c r="N96" s="65">
        <f t="shared" si="18"/>
        <v>0</v>
      </c>
    </row>
    <row r="97" spans="1:14" ht="15" thickBot="1" x14ac:dyDescent="0.35">
      <c r="A97" s="56"/>
      <c r="B97" s="58" t="s">
        <v>189</v>
      </c>
      <c r="C97" s="59" t="s">
        <v>132</v>
      </c>
      <c r="D97" s="63">
        <f>SUM(E97:N97)</f>
        <v>1545.65</v>
      </c>
      <c r="E97" s="55">
        <v>0</v>
      </c>
      <c r="F97" s="55">
        <v>0</v>
      </c>
      <c r="G97" s="55">
        <v>0</v>
      </c>
      <c r="H97" s="55">
        <v>0</v>
      </c>
      <c r="I97" s="55">
        <v>813.5</v>
      </c>
      <c r="J97" s="55">
        <v>162.69999999999999</v>
      </c>
      <c r="K97" s="55">
        <v>406.75</v>
      </c>
      <c r="L97" s="55">
        <v>162.69999999999999</v>
      </c>
      <c r="M97" s="55">
        <v>0</v>
      </c>
      <c r="N97" s="55">
        <v>0</v>
      </c>
    </row>
    <row r="98" spans="1:14" ht="15" thickBot="1" x14ac:dyDescent="0.35">
      <c r="A98" s="57"/>
      <c r="B98" s="58" t="s">
        <v>190</v>
      </c>
      <c r="C98" s="59" t="s">
        <v>133</v>
      </c>
      <c r="D98" s="63">
        <f t="shared" ref="D98:D101" si="19">SUM(E98:N98)</f>
        <v>0</v>
      </c>
      <c r="E98" s="55">
        <v>0</v>
      </c>
      <c r="F98" s="55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</row>
    <row r="99" spans="1:14" ht="15" thickBot="1" x14ac:dyDescent="0.35">
      <c r="A99" s="57"/>
      <c r="B99" s="58" t="s">
        <v>188</v>
      </c>
      <c r="C99" s="59" t="s">
        <v>131</v>
      </c>
      <c r="D99" s="63">
        <f t="shared" si="19"/>
        <v>1871.0500000000002</v>
      </c>
      <c r="E99" s="55">
        <v>0</v>
      </c>
      <c r="F99" s="55">
        <v>0</v>
      </c>
      <c r="G99" s="55">
        <v>0</v>
      </c>
      <c r="H99" s="55">
        <v>0</v>
      </c>
      <c r="I99" s="55">
        <v>1220.25</v>
      </c>
      <c r="J99" s="55">
        <v>162.69999999999999</v>
      </c>
      <c r="K99" s="55">
        <v>488.1</v>
      </c>
      <c r="L99" s="55">
        <v>0</v>
      </c>
      <c r="M99" s="55">
        <v>0</v>
      </c>
      <c r="N99" s="55">
        <v>0</v>
      </c>
    </row>
    <row r="100" spans="1:14" ht="15" thickBot="1" x14ac:dyDescent="0.35">
      <c r="A100" s="57"/>
      <c r="B100" s="58" t="s">
        <v>134</v>
      </c>
      <c r="C100" s="59" t="s">
        <v>134</v>
      </c>
      <c r="D100" s="63">
        <f t="shared" si="19"/>
        <v>60</v>
      </c>
      <c r="E100" s="55">
        <v>0</v>
      </c>
      <c r="F100" s="55">
        <v>0</v>
      </c>
      <c r="G100" s="55">
        <v>0</v>
      </c>
      <c r="H100" s="55">
        <v>0</v>
      </c>
      <c r="I100" s="55">
        <v>0</v>
      </c>
      <c r="J100" s="55">
        <v>0</v>
      </c>
      <c r="K100" s="55">
        <v>60</v>
      </c>
      <c r="L100" s="55">
        <v>0</v>
      </c>
      <c r="M100" s="55">
        <v>0</v>
      </c>
      <c r="N100" s="55">
        <v>0</v>
      </c>
    </row>
    <row r="101" spans="1:14" ht="27.6" customHeight="1" thickBot="1" x14ac:dyDescent="0.35">
      <c r="A101" s="57"/>
      <c r="B101" s="60" t="s">
        <v>135</v>
      </c>
      <c r="C101" s="61" t="s">
        <v>135</v>
      </c>
      <c r="D101" s="63">
        <f t="shared" si="19"/>
        <v>400</v>
      </c>
      <c r="E101" s="55">
        <v>0</v>
      </c>
      <c r="F101" s="55">
        <v>0</v>
      </c>
      <c r="G101" s="55">
        <v>0</v>
      </c>
      <c r="H101" s="55">
        <v>0</v>
      </c>
      <c r="I101" s="55">
        <v>0</v>
      </c>
      <c r="J101" s="55">
        <v>200</v>
      </c>
      <c r="K101" s="55">
        <v>200</v>
      </c>
      <c r="L101" s="55">
        <v>0</v>
      </c>
      <c r="M101" s="55">
        <v>0</v>
      </c>
      <c r="N101" s="55">
        <v>0</v>
      </c>
    </row>
    <row r="102" spans="1:14" ht="10.199999999999999" customHeight="1" x14ac:dyDescent="0.3">
      <c r="A102" s="32" t="str">
        <f>IFERROR(VLOOKUP(#REF!,[1]!T_Listado_Personal_KDE[#Data],3,FALSE),"")</f>
        <v/>
      </c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</row>
    <row r="103" spans="1:14" s="21" customFormat="1" ht="25.8" customHeight="1" thickBot="1" x14ac:dyDescent="0.35">
      <c r="A103" s="52" t="s">
        <v>191</v>
      </c>
      <c r="B103" s="51" t="s">
        <v>147</v>
      </c>
      <c r="C103" s="51"/>
      <c r="D103" s="64">
        <f>SUM(E103:N103)</f>
        <v>500</v>
      </c>
      <c r="E103" s="65">
        <f>SUM(E104:E105)</f>
        <v>0</v>
      </c>
      <c r="F103" s="65">
        <f t="shared" ref="F103:N103" si="20">SUM(F104:F105)</f>
        <v>0</v>
      </c>
      <c r="G103" s="65">
        <f t="shared" si="20"/>
        <v>0</v>
      </c>
      <c r="H103" s="65">
        <f t="shared" si="20"/>
        <v>0</v>
      </c>
      <c r="I103" s="65">
        <f t="shared" si="20"/>
        <v>0</v>
      </c>
      <c r="J103" s="65">
        <f t="shared" si="20"/>
        <v>0</v>
      </c>
      <c r="K103" s="65">
        <f t="shared" si="20"/>
        <v>500</v>
      </c>
      <c r="L103" s="65">
        <f t="shared" si="20"/>
        <v>0</v>
      </c>
      <c r="M103" s="65">
        <f t="shared" si="20"/>
        <v>0</v>
      </c>
      <c r="N103" s="65">
        <f t="shared" si="20"/>
        <v>0</v>
      </c>
    </row>
    <row r="104" spans="1:14" ht="15" thickBot="1" x14ac:dyDescent="0.35">
      <c r="A104" s="53"/>
      <c r="B104" s="58" t="s">
        <v>136</v>
      </c>
      <c r="C104" s="59" t="s">
        <v>68</v>
      </c>
      <c r="D104" s="63">
        <f>SUM(E104:N104)</f>
        <v>500</v>
      </c>
      <c r="E104" s="55">
        <v>0</v>
      </c>
      <c r="F104" s="55">
        <v>0</v>
      </c>
      <c r="G104" s="55">
        <v>0</v>
      </c>
      <c r="H104" s="55">
        <v>0</v>
      </c>
      <c r="I104" s="55">
        <v>0</v>
      </c>
      <c r="J104" s="55">
        <v>0</v>
      </c>
      <c r="K104" s="55">
        <v>500</v>
      </c>
      <c r="L104" s="55">
        <v>0</v>
      </c>
      <c r="M104" s="55">
        <v>0</v>
      </c>
      <c r="N104" s="55">
        <v>0</v>
      </c>
    </row>
    <row r="105" spans="1:14" ht="15" thickBot="1" x14ac:dyDescent="0.35">
      <c r="A105" s="54"/>
      <c r="B105" s="58" t="s">
        <v>192</v>
      </c>
      <c r="C105" s="59" t="s">
        <v>69</v>
      </c>
      <c r="D105" s="63">
        <f>SUM(E105:N105)</f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>
        <v>0</v>
      </c>
      <c r="N105" s="55">
        <v>0</v>
      </c>
    </row>
    <row r="106" spans="1:14" ht="10.199999999999999" customHeight="1" x14ac:dyDescent="0.3">
      <c r="A106" s="32" t="str">
        <f>IFERROR(VLOOKUP(#REF!,[1]!T_Listado_Personal_KDE[#Data],3,FALSE),"")</f>
        <v/>
      </c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</row>
    <row r="107" spans="1:14" s="21" customFormat="1" ht="25.8" customHeight="1" thickBot="1" x14ac:dyDescent="0.35">
      <c r="A107" s="52" t="s">
        <v>193</v>
      </c>
      <c r="B107" s="51" t="s">
        <v>148</v>
      </c>
      <c r="C107" s="51"/>
      <c r="D107" s="64">
        <f>SUM(E107:N107)</f>
        <v>3826.52</v>
      </c>
      <c r="E107" s="65">
        <f>SUM(E108:E113)</f>
        <v>0</v>
      </c>
      <c r="F107" s="65">
        <f t="shared" ref="F107:N107" si="21">SUM(F108:F113)</f>
        <v>0</v>
      </c>
      <c r="G107" s="65">
        <f t="shared" si="21"/>
        <v>0</v>
      </c>
      <c r="H107" s="65">
        <f t="shared" si="21"/>
        <v>0</v>
      </c>
      <c r="I107" s="65">
        <f t="shared" si="21"/>
        <v>937.8</v>
      </c>
      <c r="J107" s="65">
        <f t="shared" si="21"/>
        <v>78.52</v>
      </c>
      <c r="K107" s="65">
        <f t="shared" si="21"/>
        <v>392.6</v>
      </c>
      <c r="L107" s="65">
        <f t="shared" si="21"/>
        <v>2417.6</v>
      </c>
      <c r="M107" s="65">
        <f t="shared" si="21"/>
        <v>0</v>
      </c>
      <c r="N107" s="65">
        <f t="shared" si="21"/>
        <v>0</v>
      </c>
    </row>
    <row r="108" spans="1:14" ht="15" thickBot="1" x14ac:dyDescent="0.35">
      <c r="A108" s="53"/>
      <c r="B108" s="58" t="s">
        <v>81</v>
      </c>
      <c r="C108" s="59" t="s">
        <v>79</v>
      </c>
      <c r="D108" s="63">
        <f>SUM(E108:N108)</f>
        <v>793.52</v>
      </c>
      <c r="E108" s="55">
        <v>0</v>
      </c>
      <c r="F108" s="55">
        <v>0</v>
      </c>
      <c r="G108" s="55">
        <v>0</v>
      </c>
      <c r="H108" s="55">
        <v>0</v>
      </c>
      <c r="I108" s="55">
        <v>457.8</v>
      </c>
      <c r="J108" s="55">
        <v>30.52</v>
      </c>
      <c r="K108" s="55">
        <v>152.6</v>
      </c>
      <c r="L108" s="55">
        <v>152.6</v>
      </c>
      <c r="M108" s="55">
        <v>0</v>
      </c>
      <c r="N108" s="55">
        <v>0</v>
      </c>
    </row>
    <row r="109" spans="1:14" ht="15" thickBot="1" x14ac:dyDescent="0.35">
      <c r="A109" s="54"/>
      <c r="B109" s="58" t="s">
        <v>140</v>
      </c>
      <c r="C109" s="59" t="s">
        <v>76</v>
      </c>
      <c r="D109" s="63">
        <f t="shared" ref="D109:D113" si="22">SUM(E109:N109)</f>
        <v>0</v>
      </c>
      <c r="E109" s="55">
        <v>0</v>
      </c>
      <c r="F109" s="55">
        <v>0</v>
      </c>
      <c r="G109" s="55">
        <v>0</v>
      </c>
      <c r="H109" s="55">
        <v>0</v>
      </c>
      <c r="I109" s="55">
        <v>0</v>
      </c>
      <c r="J109" s="55">
        <v>0</v>
      </c>
      <c r="K109" s="55">
        <v>0</v>
      </c>
      <c r="L109" s="55">
        <v>0</v>
      </c>
      <c r="M109" s="55">
        <v>0</v>
      </c>
      <c r="N109" s="55">
        <v>0</v>
      </c>
    </row>
    <row r="110" spans="1:14" ht="15" thickBot="1" x14ac:dyDescent="0.35">
      <c r="A110" s="54"/>
      <c r="B110" s="58" t="s">
        <v>139</v>
      </c>
      <c r="C110" s="59" t="s">
        <v>77</v>
      </c>
      <c r="D110" s="63">
        <f t="shared" si="22"/>
        <v>441</v>
      </c>
      <c r="E110" s="55">
        <v>0</v>
      </c>
      <c r="F110" s="55">
        <v>0</v>
      </c>
      <c r="G110" s="55">
        <v>0</v>
      </c>
      <c r="H110" s="55">
        <v>0</v>
      </c>
      <c r="I110" s="55">
        <v>210</v>
      </c>
      <c r="J110" s="55">
        <v>21</v>
      </c>
      <c r="K110" s="55">
        <v>105</v>
      </c>
      <c r="L110" s="55">
        <v>105</v>
      </c>
      <c r="M110" s="55">
        <v>0</v>
      </c>
      <c r="N110" s="55">
        <v>0</v>
      </c>
    </row>
    <row r="111" spans="1:14" ht="15" thickBot="1" x14ac:dyDescent="0.35">
      <c r="A111" s="54"/>
      <c r="B111" s="58" t="s">
        <v>194</v>
      </c>
      <c r="C111" s="59" t="s">
        <v>78</v>
      </c>
      <c r="D111" s="63">
        <f t="shared" si="22"/>
        <v>2592</v>
      </c>
      <c r="E111" s="55">
        <v>0</v>
      </c>
      <c r="F111" s="55">
        <v>0</v>
      </c>
      <c r="G111" s="55">
        <v>0</v>
      </c>
      <c r="H111" s="55">
        <v>0</v>
      </c>
      <c r="I111" s="55">
        <v>270</v>
      </c>
      <c r="J111" s="55">
        <v>27</v>
      </c>
      <c r="K111" s="55">
        <v>135</v>
      </c>
      <c r="L111" s="55">
        <v>2160</v>
      </c>
      <c r="M111" s="55">
        <v>0</v>
      </c>
      <c r="N111" s="55">
        <v>0</v>
      </c>
    </row>
    <row r="112" spans="1:14" ht="15" thickBot="1" x14ac:dyDescent="0.35">
      <c r="A112" s="54"/>
      <c r="B112" s="58" t="s">
        <v>195</v>
      </c>
      <c r="C112" s="59" t="s">
        <v>80</v>
      </c>
      <c r="D112" s="63">
        <f t="shared" si="22"/>
        <v>0</v>
      </c>
      <c r="E112" s="55">
        <v>0</v>
      </c>
      <c r="F112" s="55">
        <v>0</v>
      </c>
      <c r="G112" s="55">
        <v>0</v>
      </c>
      <c r="H112" s="55">
        <v>0</v>
      </c>
      <c r="I112" s="55">
        <v>0</v>
      </c>
      <c r="J112" s="55">
        <v>0</v>
      </c>
      <c r="K112" s="55">
        <v>0</v>
      </c>
      <c r="L112" s="55">
        <v>0</v>
      </c>
      <c r="M112" s="55">
        <v>0</v>
      </c>
      <c r="N112" s="55">
        <v>0</v>
      </c>
    </row>
    <row r="113" spans="1:14" ht="15" thickBot="1" x14ac:dyDescent="0.35">
      <c r="B113" s="58" t="s">
        <v>196</v>
      </c>
      <c r="C113" s="59" t="s">
        <v>80</v>
      </c>
      <c r="D113" s="63">
        <f t="shared" si="22"/>
        <v>0</v>
      </c>
      <c r="E113" s="55">
        <v>0</v>
      </c>
      <c r="F113" s="55">
        <v>0</v>
      </c>
      <c r="G113" s="55">
        <v>0</v>
      </c>
      <c r="H113" s="55">
        <v>0</v>
      </c>
      <c r="I113" s="55">
        <v>0</v>
      </c>
      <c r="J113" s="55">
        <v>0</v>
      </c>
      <c r="K113" s="55">
        <v>0</v>
      </c>
      <c r="L113" s="55">
        <v>0</v>
      </c>
      <c r="M113" s="55">
        <v>0</v>
      </c>
      <c r="N113" s="55">
        <v>0</v>
      </c>
    </row>
    <row r="114" spans="1:14" ht="10.199999999999999" customHeight="1" x14ac:dyDescent="0.3">
      <c r="A114" s="32" t="str">
        <f>IFERROR(VLOOKUP(#REF!,[1]!T_Listado_Personal_KDE[#Data],3,FALSE),"")</f>
        <v/>
      </c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</row>
    <row r="115" spans="1:14" s="21" customFormat="1" ht="25.8" customHeight="1" thickBot="1" x14ac:dyDescent="0.35">
      <c r="A115" s="52" t="s">
        <v>197</v>
      </c>
      <c r="B115" s="51" t="s">
        <v>198</v>
      </c>
      <c r="C115" s="51"/>
      <c r="D115" s="64">
        <f>SUM(E115:N115)</f>
        <v>2798</v>
      </c>
      <c r="E115" s="65">
        <f>SUM(E116:E127)</f>
        <v>0</v>
      </c>
      <c r="F115" s="65">
        <f t="shared" ref="F115:N115" si="23">SUM(F116:F127)</f>
        <v>0</v>
      </c>
      <c r="G115" s="65">
        <f t="shared" si="23"/>
        <v>0</v>
      </c>
      <c r="H115" s="65">
        <f t="shared" si="23"/>
        <v>0</v>
      </c>
      <c r="I115" s="65">
        <f t="shared" si="23"/>
        <v>2798</v>
      </c>
      <c r="J115" s="65">
        <f t="shared" si="23"/>
        <v>0</v>
      </c>
      <c r="K115" s="65">
        <f t="shared" si="23"/>
        <v>0</v>
      </c>
      <c r="L115" s="65">
        <f t="shared" si="23"/>
        <v>0</v>
      </c>
      <c r="M115" s="65">
        <f t="shared" si="23"/>
        <v>0</v>
      </c>
      <c r="N115" s="65">
        <f t="shared" si="23"/>
        <v>0</v>
      </c>
    </row>
    <row r="116" spans="1:14" ht="15" thickBot="1" x14ac:dyDescent="0.35">
      <c r="A116" s="53"/>
      <c r="B116" s="58" t="s">
        <v>87</v>
      </c>
      <c r="C116" s="59" t="s">
        <v>80</v>
      </c>
      <c r="D116" s="63">
        <f t="shared" ref="D116:D127" si="24">SUM(E116:N116)</f>
        <v>0</v>
      </c>
      <c r="E116" s="55">
        <v>0</v>
      </c>
      <c r="F116" s="55">
        <v>0</v>
      </c>
      <c r="G116" s="55">
        <v>0</v>
      </c>
      <c r="H116" s="55">
        <v>0</v>
      </c>
      <c r="I116" s="55">
        <v>0</v>
      </c>
      <c r="J116" s="55">
        <v>0</v>
      </c>
      <c r="K116" s="55">
        <v>0</v>
      </c>
      <c r="L116" s="55">
        <v>0</v>
      </c>
      <c r="M116" s="55">
        <v>0</v>
      </c>
      <c r="N116" s="55">
        <v>0</v>
      </c>
    </row>
    <row r="117" spans="1:14" ht="15" thickBot="1" x14ac:dyDescent="0.35">
      <c r="A117" s="54"/>
      <c r="B117" s="58" t="s">
        <v>90</v>
      </c>
      <c r="C117" s="59" t="s">
        <v>80</v>
      </c>
      <c r="D117" s="63">
        <f t="shared" si="24"/>
        <v>548</v>
      </c>
      <c r="E117" s="55">
        <v>0</v>
      </c>
      <c r="F117" s="55">
        <v>0</v>
      </c>
      <c r="G117" s="55">
        <v>0</v>
      </c>
      <c r="H117" s="55">
        <v>0</v>
      </c>
      <c r="I117" s="55">
        <v>548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</row>
    <row r="118" spans="1:14" ht="15" thickBot="1" x14ac:dyDescent="0.35">
      <c r="A118" s="54"/>
      <c r="B118" s="58" t="s">
        <v>201</v>
      </c>
      <c r="C118" s="59" t="s">
        <v>78</v>
      </c>
      <c r="D118" s="63">
        <f t="shared" si="24"/>
        <v>500</v>
      </c>
      <c r="E118" s="55">
        <v>0</v>
      </c>
      <c r="F118" s="55">
        <v>0</v>
      </c>
      <c r="G118" s="55">
        <v>0</v>
      </c>
      <c r="H118" s="55">
        <v>0</v>
      </c>
      <c r="I118" s="55">
        <v>500</v>
      </c>
      <c r="J118" s="55">
        <v>0</v>
      </c>
      <c r="K118" s="55">
        <v>0</v>
      </c>
      <c r="L118" s="55">
        <v>0</v>
      </c>
      <c r="M118" s="55">
        <v>0</v>
      </c>
      <c r="N118" s="55">
        <v>0</v>
      </c>
    </row>
    <row r="119" spans="1:14" ht="15" thickBot="1" x14ac:dyDescent="0.35">
      <c r="A119" s="54"/>
      <c r="B119" s="58" t="s">
        <v>86</v>
      </c>
      <c r="C119" s="59" t="s">
        <v>80</v>
      </c>
      <c r="D119" s="63">
        <f t="shared" si="24"/>
        <v>0</v>
      </c>
      <c r="E119" s="55">
        <v>0</v>
      </c>
      <c r="F119" s="55">
        <v>0</v>
      </c>
      <c r="G119" s="55">
        <v>0</v>
      </c>
      <c r="H119" s="55">
        <v>0</v>
      </c>
      <c r="I119" s="55">
        <v>0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</row>
    <row r="120" spans="1:14" ht="15" thickBot="1" x14ac:dyDescent="0.35">
      <c r="A120" s="54"/>
      <c r="B120" s="58" t="s">
        <v>88</v>
      </c>
      <c r="C120" s="59" t="s">
        <v>80</v>
      </c>
      <c r="D120" s="63">
        <f t="shared" si="24"/>
        <v>0</v>
      </c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5">
        <v>0</v>
      </c>
      <c r="N120" s="55">
        <v>0</v>
      </c>
    </row>
    <row r="121" spans="1:14" ht="15" thickBot="1" x14ac:dyDescent="0.35">
      <c r="B121" s="58" t="s">
        <v>89</v>
      </c>
      <c r="C121" s="59" t="s">
        <v>80</v>
      </c>
      <c r="D121" s="63">
        <f t="shared" si="24"/>
        <v>0</v>
      </c>
      <c r="E121" s="55">
        <v>0</v>
      </c>
      <c r="F121" s="55">
        <v>0</v>
      </c>
      <c r="G121" s="55">
        <v>0</v>
      </c>
      <c r="H121" s="55">
        <v>0</v>
      </c>
      <c r="I121" s="55">
        <v>0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</row>
    <row r="122" spans="1:14" ht="15" thickBot="1" x14ac:dyDescent="0.35">
      <c r="B122" s="58" t="s">
        <v>202</v>
      </c>
      <c r="C122" s="59" t="s">
        <v>80</v>
      </c>
      <c r="D122" s="63">
        <f t="shared" si="24"/>
        <v>0</v>
      </c>
      <c r="E122" s="55">
        <v>0</v>
      </c>
      <c r="F122" s="55">
        <v>0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5">
        <v>0</v>
      </c>
      <c r="M122" s="55">
        <v>0</v>
      </c>
      <c r="N122" s="55">
        <v>0</v>
      </c>
    </row>
    <row r="123" spans="1:14" ht="15" thickBot="1" x14ac:dyDescent="0.35">
      <c r="B123" s="58" t="s">
        <v>200</v>
      </c>
      <c r="C123" s="59" t="s">
        <v>77</v>
      </c>
      <c r="D123" s="63">
        <f t="shared" si="24"/>
        <v>1050</v>
      </c>
      <c r="E123" s="55">
        <v>0</v>
      </c>
      <c r="F123" s="55">
        <v>0</v>
      </c>
      <c r="G123" s="55">
        <v>0</v>
      </c>
      <c r="H123" s="55">
        <v>0</v>
      </c>
      <c r="I123" s="55">
        <v>1050</v>
      </c>
      <c r="J123" s="55">
        <v>0</v>
      </c>
      <c r="K123" s="55">
        <v>0</v>
      </c>
      <c r="L123" s="55">
        <v>0</v>
      </c>
      <c r="M123" s="55">
        <v>0</v>
      </c>
      <c r="N123" s="55">
        <v>0</v>
      </c>
    </row>
    <row r="124" spans="1:14" ht="15" thickBot="1" x14ac:dyDescent="0.35">
      <c r="B124" s="58" t="s">
        <v>84</v>
      </c>
      <c r="C124" s="59" t="s">
        <v>79</v>
      </c>
      <c r="D124" s="63">
        <f t="shared" si="24"/>
        <v>400</v>
      </c>
      <c r="E124" s="55">
        <v>0</v>
      </c>
      <c r="F124" s="55">
        <v>0</v>
      </c>
      <c r="G124" s="55">
        <v>0</v>
      </c>
      <c r="H124" s="55">
        <v>0</v>
      </c>
      <c r="I124" s="55">
        <v>400</v>
      </c>
      <c r="J124" s="55">
        <v>0</v>
      </c>
      <c r="K124" s="55">
        <v>0</v>
      </c>
      <c r="L124" s="55">
        <v>0</v>
      </c>
      <c r="M124" s="55">
        <v>0</v>
      </c>
      <c r="N124" s="55">
        <v>0</v>
      </c>
    </row>
    <row r="125" spans="1:14" ht="15" thickBot="1" x14ac:dyDescent="0.35">
      <c r="B125" s="58" t="s">
        <v>199</v>
      </c>
      <c r="C125" s="59" t="s">
        <v>76</v>
      </c>
      <c r="D125" s="63">
        <f t="shared" si="24"/>
        <v>0</v>
      </c>
      <c r="E125" s="55">
        <v>0</v>
      </c>
      <c r="F125" s="55">
        <v>0</v>
      </c>
      <c r="G125" s="55">
        <v>0</v>
      </c>
      <c r="H125" s="55">
        <v>0</v>
      </c>
      <c r="I125" s="55">
        <v>0</v>
      </c>
      <c r="J125" s="55">
        <v>0</v>
      </c>
      <c r="K125" s="55">
        <v>0</v>
      </c>
      <c r="L125" s="55">
        <v>0</v>
      </c>
      <c r="M125" s="55">
        <v>0</v>
      </c>
      <c r="N125" s="55">
        <v>0</v>
      </c>
    </row>
    <row r="126" spans="1:14" ht="15" thickBot="1" x14ac:dyDescent="0.35">
      <c r="B126" s="58" t="s">
        <v>83</v>
      </c>
      <c r="C126" s="59" t="s">
        <v>80</v>
      </c>
      <c r="D126" s="63">
        <f t="shared" si="24"/>
        <v>300</v>
      </c>
      <c r="E126" s="55">
        <v>0</v>
      </c>
      <c r="F126" s="55">
        <v>0</v>
      </c>
      <c r="G126" s="55">
        <v>0</v>
      </c>
      <c r="H126" s="55">
        <v>0</v>
      </c>
      <c r="I126" s="55">
        <v>300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</row>
    <row r="127" spans="1:14" ht="15" thickBot="1" x14ac:dyDescent="0.35">
      <c r="B127" s="58" t="s">
        <v>85</v>
      </c>
      <c r="C127" s="59" t="s">
        <v>80</v>
      </c>
      <c r="D127" s="63">
        <f t="shared" si="24"/>
        <v>0</v>
      </c>
      <c r="E127" s="55">
        <v>0</v>
      </c>
      <c r="F127" s="55">
        <v>0</v>
      </c>
      <c r="G127" s="55">
        <v>0</v>
      </c>
      <c r="H127" s="55">
        <v>0</v>
      </c>
      <c r="I127" s="55">
        <v>0</v>
      </c>
      <c r="J127" s="55">
        <v>0</v>
      </c>
      <c r="K127" s="55">
        <v>0</v>
      </c>
      <c r="L127" s="55">
        <v>0</v>
      </c>
      <c r="M127" s="55">
        <v>0</v>
      </c>
      <c r="N127" s="55">
        <v>0</v>
      </c>
    </row>
    <row r="128" spans="1:14" ht="10.199999999999999" customHeight="1" x14ac:dyDescent="0.3">
      <c r="A128" s="32" t="str">
        <f>IFERROR(VLOOKUP(#REF!,[1]!T_Listado_Personal_KDE[#Data],3,FALSE),"")</f>
        <v/>
      </c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</row>
    <row r="129" spans="1:14" ht="21.6" customHeight="1" x14ac:dyDescent="0.3">
      <c r="A129" s="49">
        <v>4</v>
      </c>
      <c r="B129" s="50" t="s">
        <v>203</v>
      </c>
      <c r="C129" s="50"/>
      <c r="D129" s="50"/>
      <c r="E129" s="48">
        <f>(E131+E141)</f>
        <v>0</v>
      </c>
      <c r="F129" s="48">
        <f t="shared" ref="F129:N129" si="25">(F131+F141)</f>
        <v>0</v>
      </c>
      <c r="G129" s="48">
        <f t="shared" si="25"/>
        <v>0</v>
      </c>
      <c r="H129" s="48">
        <f t="shared" si="25"/>
        <v>0</v>
      </c>
      <c r="I129" s="48">
        <f t="shared" si="25"/>
        <v>0</v>
      </c>
      <c r="J129" s="48">
        <f t="shared" si="25"/>
        <v>500</v>
      </c>
      <c r="K129" s="48">
        <f t="shared" si="25"/>
        <v>0</v>
      </c>
      <c r="L129" s="48">
        <f t="shared" si="25"/>
        <v>0</v>
      </c>
      <c r="M129" s="48">
        <f t="shared" si="25"/>
        <v>0</v>
      </c>
      <c r="N129" s="48">
        <f t="shared" si="25"/>
        <v>0</v>
      </c>
    </row>
    <row r="130" spans="1:14" ht="10.199999999999999" customHeight="1" x14ac:dyDescent="0.3">
      <c r="A130" s="32" t="str">
        <f>IFERROR(VLOOKUP(#REF!,[1]!T_Listado_Personal_KDE[#Data],3,FALSE),"")</f>
        <v/>
      </c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</row>
    <row r="131" spans="1:14" s="21" customFormat="1" ht="25.8" customHeight="1" thickBot="1" x14ac:dyDescent="0.35">
      <c r="A131" s="52" t="s">
        <v>204</v>
      </c>
      <c r="B131" s="51" t="s">
        <v>205</v>
      </c>
      <c r="C131" s="51"/>
      <c r="D131" s="64">
        <f>SUM(E131:N131)</f>
        <v>0</v>
      </c>
      <c r="E131" s="65">
        <f>SUM(E132:E139)</f>
        <v>0</v>
      </c>
      <c r="F131" s="65">
        <f t="shared" ref="F131:N131" si="26">SUM(F132:F139)</f>
        <v>0</v>
      </c>
      <c r="G131" s="65">
        <f t="shared" si="26"/>
        <v>0</v>
      </c>
      <c r="H131" s="65">
        <f t="shared" si="26"/>
        <v>0</v>
      </c>
      <c r="I131" s="65">
        <f t="shared" si="26"/>
        <v>0</v>
      </c>
      <c r="J131" s="65">
        <f t="shared" si="26"/>
        <v>0</v>
      </c>
      <c r="K131" s="65">
        <f t="shared" si="26"/>
        <v>0</v>
      </c>
      <c r="L131" s="65">
        <f t="shared" si="26"/>
        <v>0</v>
      </c>
      <c r="M131" s="65">
        <f t="shared" si="26"/>
        <v>0</v>
      </c>
      <c r="N131" s="65">
        <f t="shared" si="26"/>
        <v>0</v>
      </c>
    </row>
    <row r="132" spans="1:14" ht="15" thickBot="1" x14ac:dyDescent="0.35">
      <c r="A132" s="53"/>
      <c r="B132" s="58" t="s">
        <v>93</v>
      </c>
      <c r="C132" s="59" t="s">
        <v>93</v>
      </c>
      <c r="D132" s="63">
        <f>SUM(E132:N132)</f>
        <v>0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55">
        <v>0</v>
      </c>
      <c r="K132" s="55">
        <v>0</v>
      </c>
      <c r="L132" s="55">
        <v>0</v>
      </c>
      <c r="M132" s="55">
        <v>0</v>
      </c>
      <c r="N132" s="55">
        <v>0</v>
      </c>
    </row>
    <row r="133" spans="1:14" ht="15" thickBot="1" x14ac:dyDescent="0.35">
      <c r="A133" s="54"/>
      <c r="B133" s="58" t="s">
        <v>94</v>
      </c>
      <c r="C133" s="59" t="s">
        <v>94</v>
      </c>
      <c r="D133" s="63">
        <f t="shared" ref="D133:D139" si="27">SUM(E133:N133)</f>
        <v>0</v>
      </c>
      <c r="E133" s="55">
        <v>0</v>
      </c>
      <c r="F133" s="55">
        <v>0</v>
      </c>
      <c r="G133" s="55">
        <v>0</v>
      </c>
      <c r="H133" s="55">
        <v>0</v>
      </c>
      <c r="I133" s="55">
        <v>0</v>
      </c>
      <c r="J133" s="55">
        <v>0</v>
      </c>
      <c r="K133" s="55">
        <v>0</v>
      </c>
      <c r="L133" s="55">
        <v>0</v>
      </c>
      <c r="M133" s="55">
        <v>0</v>
      </c>
      <c r="N133" s="55">
        <v>0</v>
      </c>
    </row>
    <row r="134" spans="1:14" ht="15" thickBot="1" x14ac:dyDescent="0.35">
      <c r="A134" s="54"/>
      <c r="B134" s="58" t="s">
        <v>95</v>
      </c>
      <c r="C134" s="59" t="s">
        <v>95</v>
      </c>
      <c r="D134" s="63">
        <f t="shared" si="27"/>
        <v>0</v>
      </c>
      <c r="E134" s="55">
        <v>0</v>
      </c>
      <c r="F134" s="55">
        <v>0</v>
      </c>
      <c r="G134" s="55">
        <v>0</v>
      </c>
      <c r="H134" s="55">
        <v>0</v>
      </c>
      <c r="I134" s="55">
        <v>0</v>
      </c>
      <c r="J134" s="55">
        <v>0</v>
      </c>
      <c r="K134" s="55">
        <v>0</v>
      </c>
      <c r="L134" s="55">
        <v>0</v>
      </c>
      <c r="M134" s="55">
        <v>0</v>
      </c>
      <c r="N134" s="55">
        <v>0</v>
      </c>
    </row>
    <row r="135" spans="1:14" ht="15" thickBot="1" x14ac:dyDescent="0.35">
      <c r="A135" s="54"/>
      <c r="B135" s="58" t="s">
        <v>96</v>
      </c>
      <c r="C135" s="59" t="s">
        <v>96</v>
      </c>
      <c r="D135" s="63">
        <f t="shared" si="27"/>
        <v>0</v>
      </c>
      <c r="E135" s="55">
        <v>0</v>
      </c>
      <c r="F135" s="55">
        <v>0</v>
      </c>
      <c r="G135" s="55">
        <v>0</v>
      </c>
      <c r="H135" s="55">
        <v>0</v>
      </c>
      <c r="I135" s="55">
        <v>0</v>
      </c>
      <c r="J135" s="55">
        <v>0</v>
      </c>
      <c r="K135" s="55">
        <v>0</v>
      </c>
      <c r="L135" s="55">
        <v>0</v>
      </c>
      <c r="M135" s="55">
        <v>0</v>
      </c>
      <c r="N135" s="55">
        <v>0</v>
      </c>
    </row>
    <row r="136" spans="1:14" ht="15" thickBot="1" x14ac:dyDescent="0.35">
      <c r="A136" s="54"/>
      <c r="B136" s="58" t="s">
        <v>97</v>
      </c>
      <c r="C136" s="59" t="s">
        <v>97</v>
      </c>
      <c r="D136" s="63">
        <f t="shared" si="27"/>
        <v>0</v>
      </c>
      <c r="E136" s="55">
        <v>0</v>
      </c>
      <c r="F136" s="55">
        <v>0</v>
      </c>
      <c r="G136" s="55">
        <v>0</v>
      </c>
      <c r="H136" s="55">
        <v>0</v>
      </c>
      <c r="I136" s="55">
        <v>0</v>
      </c>
      <c r="J136" s="55">
        <v>0</v>
      </c>
      <c r="K136" s="55">
        <v>0</v>
      </c>
      <c r="L136" s="55">
        <v>0</v>
      </c>
      <c r="M136" s="55">
        <v>0</v>
      </c>
      <c r="N136" s="55">
        <v>0</v>
      </c>
    </row>
    <row r="137" spans="1:14" ht="15" thickBot="1" x14ac:dyDescent="0.35">
      <c r="A137" s="54"/>
      <c r="B137" s="58" t="s">
        <v>98</v>
      </c>
      <c r="C137" s="59" t="s">
        <v>98</v>
      </c>
      <c r="D137" s="63">
        <f t="shared" si="27"/>
        <v>0</v>
      </c>
      <c r="E137" s="55">
        <v>0</v>
      </c>
      <c r="F137" s="55">
        <v>0</v>
      </c>
      <c r="G137" s="55">
        <v>0</v>
      </c>
      <c r="H137" s="55">
        <v>0</v>
      </c>
      <c r="I137" s="55">
        <v>0</v>
      </c>
      <c r="J137" s="55">
        <v>0</v>
      </c>
      <c r="K137" s="55">
        <v>0</v>
      </c>
      <c r="L137" s="55">
        <v>0</v>
      </c>
      <c r="M137" s="55">
        <v>0</v>
      </c>
      <c r="N137" s="55">
        <v>0</v>
      </c>
    </row>
    <row r="138" spans="1:14" ht="15" thickBot="1" x14ac:dyDescent="0.35">
      <c r="A138" s="54"/>
      <c r="B138" s="58" t="s">
        <v>99</v>
      </c>
      <c r="C138" s="59" t="s">
        <v>99</v>
      </c>
      <c r="D138" s="63">
        <f t="shared" si="27"/>
        <v>0</v>
      </c>
      <c r="E138" s="55">
        <v>0</v>
      </c>
      <c r="F138" s="55">
        <v>0</v>
      </c>
      <c r="G138" s="55">
        <v>0</v>
      </c>
      <c r="H138" s="55">
        <v>0</v>
      </c>
      <c r="I138" s="55">
        <v>0</v>
      </c>
      <c r="J138" s="55">
        <v>0</v>
      </c>
      <c r="K138" s="55">
        <v>0</v>
      </c>
      <c r="L138" s="55">
        <v>0</v>
      </c>
      <c r="M138" s="55">
        <v>0</v>
      </c>
      <c r="N138" s="55">
        <v>0</v>
      </c>
    </row>
    <row r="139" spans="1:14" ht="15" thickBot="1" x14ac:dyDescent="0.35">
      <c r="A139" s="54"/>
      <c r="B139" s="58" t="s">
        <v>100</v>
      </c>
      <c r="C139" s="59" t="s">
        <v>100</v>
      </c>
      <c r="D139" s="63">
        <f t="shared" si="27"/>
        <v>0</v>
      </c>
      <c r="E139" s="55">
        <v>0</v>
      </c>
      <c r="F139" s="55">
        <v>0</v>
      </c>
      <c r="G139" s="55">
        <v>0</v>
      </c>
      <c r="H139" s="55">
        <v>0</v>
      </c>
      <c r="I139" s="55">
        <v>0</v>
      </c>
      <c r="J139" s="55">
        <v>0</v>
      </c>
      <c r="K139" s="55">
        <v>0</v>
      </c>
      <c r="L139" s="55">
        <v>0</v>
      </c>
      <c r="M139" s="55">
        <v>0</v>
      </c>
      <c r="N139" s="55">
        <v>0</v>
      </c>
    </row>
    <row r="140" spans="1:14" ht="10.199999999999999" customHeight="1" x14ac:dyDescent="0.3">
      <c r="A140" s="32" t="str">
        <f>IFERROR(VLOOKUP(#REF!,[1]!T_Listado_Personal_KDE[#Data],3,FALSE),"")</f>
        <v/>
      </c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</row>
    <row r="141" spans="1:14" s="21" customFormat="1" ht="25.8" customHeight="1" thickBot="1" x14ac:dyDescent="0.35">
      <c r="A141" s="52" t="s">
        <v>206</v>
      </c>
      <c r="B141" s="51" t="s">
        <v>101</v>
      </c>
      <c r="C141" s="51"/>
      <c r="D141" s="64">
        <f>SUM(E141:N141)</f>
        <v>500</v>
      </c>
      <c r="E141" s="65">
        <f>SUM(E142:E149)</f>
        <v>0</v>
      </c>
      <c r="F141" s="65">
        <f t="shared" ref="F141:N141" si="28">SUM(F142:F149)</f>
        <v>0</v>
      </c>
      <c r="G141" s="65">
        <f t="shared" si="28"/>
        <v>0</v>
      </c>
      <c r="H141" s="65">
        <f t="shared" si="28"/>
        <v>0</v>
      </c>
      <c r="I141" s="65">
        <f t="shared" si="28"/>
        <v>0</v>
      </c>
      <c r="J141" s="65">
        <f t="shared" si="28"/>
        <v>500</v>
      </c>
      <c r="K141" s="65">
        <f t="shared" si="28"/>
        <v>0</v>
      </c>
      <c r="L141" s="65">
        <f t="shared" si="28"/>
        <v>0</v>
      </c>
      <c r="M141" s="65">
        <f t="shared" si="28"/>
        <v>0</v>
      </c>
      <c r="N141" s="65">
        <f t="shared" si="28"/>
        <v>0</v>
      </c>
    </row>
    <row r="142" spans="1:14" ht="15" thickBot="1" x14ac:dyDescent="0.35">
      <c r="A142" s="53"/>
      <c r="B142" s="58" t="s">
        <v>102</v>
      </c>
      <c r="C142" s="59" t="s">
        <v>102</v>
      </c>
      <c r="D142" s="63">
        <f>SUM(E142:N142)</f>
        <v>0</v>
      </c>
      <c r="E142" s="55">
        <v>0</v>
      </c>
      <c r="F142" s="55">
        <v>0</v>
      </c>
      <c r="G142" s="55">
        <v>0</v>
      </c>
      <c r="H142" s="55">
        <v>0</v>
      </c>
      <c r="I142" s="55">
        <v>0</v>
      </c>
      <c r="J142" s="55">
        <v>0</v>
      </c>
      <c r="K142" s="55">
        <v>0</v>
      </c>
      <c r="L142" s="55">
        <v>0</v>
      </c>
      <c r="M142" s="55">
        <v>0</v>
      </c>
      <c r="N142" s="55">
        <v>0</v>
      </c>
    </row>
    <row r="143" spans="1:14" ht="15" thickBot="1" x14ac:dyDescent="0.35">
      <c r="A143" s="54"/>
      <c r="B143" s="58" t="s">
        <v>103</v>
      </c>
      <c r="C143" s="59" t="s">
        <v>103</v>
      </c>
      <c r="D143" s="63">
        <f t="shared" ref="D143:D149" si="29">SUM(E143:N143)</f>
        <v>0</v>
      </c>
      <c r="E143" s="55">
        <v>0</v>
      </c>
      <c r="F143" s="55">
        <v>0</v>
      </c>
      <c r="G143" s="55">
        <v>0</v>
      </c>
      <c r="H143" s="55">
        <v>0</v>
      </c>
      <c r="I143" s="55">
        <v>0</v>
      </c>
      <c r="J143" s="55">
        <v>0</v>
      </c>
      <c r="K143" s="55">
        <v>0</v>
      </c>
      <c r="L143" s="55">
        <v>0</v>
      </c>
      <c r="M143" s="55">
        <v>0</v>
      </c>
      <c r="N143" s="55">
        <v>0</v>
      </c>
    </row>
    <row r="144" spans="1:14" ht="15" thickBot="1" x14ac:dyDescent="0.35">
      <c r="A144" s="54"/>
      <c r="B144" s="58" t="s">
        <v>104</v>
      </c>
      <c r="C144" s="59" t="s">
        <v>104</v>
      </c>
      <c r="D144" s="63">
        <f t="shared" si="29"/>
        <v>0</v>
      </c>
      <c r="E144" s="55">
        <v>0</v>
      </c>
      <c r="F144" s="55">
        <v>0</v>
      </c>
      <c r="G144" s="55">
        <v>0</v>
      </c>
      <c r="H144" s="55">
        <v>0</v>
      </c>
      <c r="I144" s="55">
        <v>0</v>
      </c>
      <c r="J144" s="55">
        <v>0</v>
      </c>
      <c r="K144" s="55">
        <v>0</v>
      </c>
      <c r="L144" s="55">
        <v>0</v>
      </c>
      <c r="M144" s="55">
        <v>0</v>
      </c>
      <c r="N144" s="55">
        <v>0</v>
      </c>
    </row>
    <row r="145" spans="1:14" ht="15" thickBot="1" x14ac:dyDescent="0.35">
      <c r="A145" s="54"/>
      <c r="B145" s="58" t="s">
        <v>105</v>
      </c>
      <c r="C145" s="59" t="s">
        <v>105</v>
      </c>
      <c r="D145" s="63">
        <f t="shared" si="29"/>
        <v>0</v>
      </c>
      <c r="E145" s="55">
        <v>0</v>
      </c>
      <c r="F145" s="55">
        <v>0</v>
      </c>
      <c r="G145" s="55">
        <v>0</v>
      </c>
      <c r="H145" s="55">
        <v>0</v>
      </c>
      <c r="I145" s="55">
        <v>0</v>
      </c>
      <c r="J145" s="55">
        <v>0</v>
      </c>
      <c r="K145" s="55">
        <v>0</v>
      </c>
      <c r="L145" s="55">
        <v>0</v>
      </c>
      <c r="M145" s="55">
        <v>0</v>
      </c>
      <c r="N145" s="55">
        <v>0</v>
      </c>
    </row>
    <row r="146" spans="1:14" ht="15" thickBot="1" x14ac:dyDescent="0.35">
      <c r="A146" s="54"/>
      <c r="B146" s="58" t="s">
        <v>106</v>
      </c>
      <c r="C146" s="59" t="s">
        <v>106</v>
      </c>
      <c r="D146" s="63">
        <f t="shared" si="29"/>
        <v>0</v>
      </c>
      <c r="E146" s="55">
        <v>0</v>
      </c>
      <c r="F146" s="55">
        <v>0</v>
      </c>
      <c r="G146" s="55">
        <v>0</v>
      </c>
      <c r="H146" s="55">
        <v>0</v>
      </c>
      <c r="I146" s="55">
        <v>0</v>
      </c>
      <c r="J146" s="55">
        <v>0</v>
      </c>
      <c r="K146" s="55">
        <v>0</v>
      </c>
      <c r="L146" s="55">
        <v>0</v>
      </c>
      <c r="M146" s="55">
        <v>0</v>
      </c>
      <c r="N146" s="55">
        <v>0</v>
      </c>
    </row>
    <row r="147" spans="1:14" ht="15" thickBot="1" x14ac:dyDescent="0.35">
      <c r="A147" s="54"/>
      <c r="B147" s="58" t="s">
        <v>107</v>
      </c>
      <c r="C147" s="59" t="s">
        <v>107</v>
      </c>
      <c r="D147" s="63">
        <f t="shared" si="29"/>
        <v>0</v>
      </c>
      <c r="E147" s="55">
        <v>0</v>
      </c>
      <c r="F147" s="55">
        <v>0</v>
      </c>
      <c r="G147" s="55">
        <v>0</v>
      </c>
      <c r="H147" s="55">
        <v>0</v>
      </c>
      <c r="I147" s="55">
        <v>0</v>
      </c>
      <c r="J147" s="55">
        <v>0</v>
      </c>
      <c r="K147" s="55">
        <v>0</v>
      </c>
      <c r="L147" s="55">
        <v>0</v>
      </c>
      <c r="M147" s="55">
        <v>0</v>
      </c>
      <c r="N147" s="55">
        <v>0</v>
      </c>
    </row>
    <row r="148" spans="1:14" ht="15" thickBot="1" x14ac:dyDescent="0.35">
      <c r="A148" s="54"/>
      <c r="B148" s="58" t="s">
        <v>108</v>
      </c>
      <c r="C148" s="59" t="s">
        <v>108</v>
      </c>
      <c r="D148" s="63">
        <f t="shared" si="29"/>
        <v>500</v>
      </c>
      <c r="E148" s="55">
        <v>0</v>
      </c>
      <c r="F148" s="55">
        <v>0</v>
      </c>
      <c r="G148" s="55">
        <v>0</v>
      </c>
      <c r="H148" s="55">
        <v>0</v>
      </c>
      <c r="I148" s="55">
        <v>0</v>
      </c>
      <c r="J148" s="55">
        <v>500</v>
      </c>
      <c r="K148" s="55">
        <v>0</v>
      </c>
      <c r="L148" s="55">
        <v>0</v>
      </c>
      <c r="M148" s="55">
        <v>0</v>
      </c>
      <c r="N148" s="55">
        <v>0</v>
      </c>
    </row>
    <row r="149" spans="1:14" ht="15" thickBot="1" x14ac:dyDescent="0.35">
      <c r="A149" s="54"/>
      <c r="B149" s="58" t="s">
        <v>109</v>
      </c>
      <c r="C149" s="59" t="s">
        <v>109</v>
      </c>
      <c r="D149" s="63">
        <f t="shared" si="29"/>
        <v>0</v>
      </c>
      <c r="E149" s="55">
        <v>0</v>
      </c>
      <c r="F149" s="55">
        <v>0</v>
      </c>
      <c r="G149" s="55">
        <v>0</v>
      </c>
      <c r="H149" s="55">
        <v>0</v>
      </c>
      <c r="I149" s="55">
        <v>0</v>
      </c>
      <c r="J149" s="55">
        <v>0</v>
      </c>
      <c r="K149" s="55">
        <v>0</v>
      </c>
      <c r="L149" s="55">
        <v>0</v>
      </c>
      <c r="M149" s="55">
        <v>0</v>
      </c>
      <c r="N149" s="55">
        <v>0</v>
      </c>
    </row>
    <row r="150" spans="1:14" ht="10.199999999999999" customHeight="1" x14ac:dyDescent="0.3">
      <c r="A150" s="32" t="str">
        <f>IFERROR(VLOOKUP(#REF!,[1]!T_Listado_Personal_KDE[#Data],3,FALSE),"")</f>
        <v/>
      </c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</row>
    <row r="151" spans="1:14" ht="21.6" customHeight="1" x14ac:dyDescent="0.3">
      <c r="A151" s="49">
        <v>5</v>
      </c>
      <c r="B151" s="50" t="s">
        <v>207</v>
      </c>
      <c r="C151" s="50"/>
      <c r="D151" s="50"/>
      <c r="E151" s="48">
        <v>0</v>
      </c>
      <c r="F151" s="48">
        <v>0</v>
      </c>
      <c r="G151" s="48">
        <v>0</v>
      </c>
      <c r="H151" s="48">
        <f>H153</f>
        <v>0</v>
      </c>
      <c r="I151" s="48">
        <f t="shared" ref="I151:N151" si="30">I153</f>
        <v>0</v>
      </c>
      <c r="J151" s="48">
        <f t="shared" si="30"/>
        <v>1000</v>
      </c>
      <c r="K151" s="48">
        <f t="shared" si="30"/>
        <v>1000</v>
      </c>
      <c r="L151" s="48">
        <f t="shared" si="30"/>
        <v>0</v>
      </c>
      <c r="M151" s="48">
        <f t="shared" si="30"/>
        <v>0</v>
      </c>
      <c r="N151" s="48">
        <f t="shared" si="30"/>
        <v>0</v>
      </c>
    </row>
    <row r="152" spans="1:14" ht="10.199999999999999" customHeight="1" x14ac:dyDescent="0.3">
      <c r="A152" s="32" t="str">
        <f>IFERROR(VLOOKUP(#REF!,[1]!T_Listado_Personal_KDE[#Data],3,FALSE),"")</f>
        <v/>
      </c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</row>
    <row r="153" spans="1:14" s="21" customFormat="1" ht="25.8" customHeight="1" thickBot="1" x14ac:dyDescent="0.35">
      <c r="A153" s="52" t="s">
        <v>208</v>
      </c>
      <c r="B153" s="51" t="s">
        <v>207</v>
      </c>
      <c r="C153" s="51"/>
      <c r="D153" s="64">
        <f>SUM($E$153:$N$153)</f>
        <v>2000</v>
      </c>
      <c r="E153" s="65">
        <f>SUM(E154:E161)</f>
        <v>0</v>
      </c>
      <c r="F153" s="65">
        <f t="shared" ref="F153:N153" si="31">SUM(F154:F161)</f>
        <v>0</v>
      </c>
      <c r="G153" s="65">
        <f t="shared" si="31"/>
        <v>0</v>
      </c>
      <c r="H153" s="65">
        <f t="shared" si="31"/>
        <v>0</v>
      </c>
      <c r="I153" s="65">
        <f t="shared" si="31"/>
        <v>0</v>
      </c>
      <c r="J153" s="65">
        <f t="shared" si="31"/>
        <v>1000</v>
      </c>
      <c r="K153" s="65">
        <f>SUM(K154:K161)</f>
        <v>1000</v>
      </c>
      <c r="L153" s="65">
        <f t="shared" si="31"/>
        <v>0</v>
      </c>
      <c r="M153" s="65">
        <f t="shared" si="31"/>
        <v>0</v>
      </c>
      <c r="N153" s="65">
        <f t="shared" si="31"/>
        <v>0</v>
      </c>
    </row>
    <row r="154" spans="1:14" ht="15" thickBot="1" x14ac:dyDescent="0.35">
      <c r="A154" s="53"/>
      <c r="B154" s="58" t="s">
        <v>111</v>
      </c>
      <c r="C154" s="59" t="s">
        <v>111</v>
      </c>
      <c r="D154" s="63">
        <f>SUM(E154:N154)</f>
        <v>0</v>
      </c>
      <c r="E154" s="55">
        <v>0</v>
      </c>
      <c r="F154" s="55">
        <v>0</v>
      </c>
      <c r="G154" s="55">
        <v>0</v>
      </c>
      <c r="H154" s="55">
        <v>0</v>
      </c>
      <c r="I154" s="55">
        <v>0</v>
      </c>
      <c r="J154" s="55">
        <v>0</v>
      </c>
      <c r="K154" s="55">
        <v>0</v>
      </c>
      <c r="L154" s="55">
        <v>0</v>
      </c>
      <c r="M154" s="55">
        <v>0</v>
      </c>
      <c r="N154" s="55">
        <v>0</v>
      </c>
    </row>
    <row r="155" spans="1:14" ht="15" thickBot="1" x14ac:dyDescent="0.35">
      <c r="A155" s="54"/>
      <c r="B155" s="58" t="s">
        <v>112</v>
      </c>
      <c r="C155" s="59" t="s">
        <v>112</v>
      </c>
      <c r="D155" s="63">
        <f t="shared" ref="D155:D161" si="32">SUM(E155:N155)</f>
        <v>0</v>
      </c>
      <c r="E155" s="55">
        <v>0</v>
      </c>
      <c r="F155" s="55">
        <v>0</v>
      </c>
      <c r="G155" s="55">
        <v>0</v>
      </c>
      <c r="H155" s="55">
        <v>0</v>
      </c>
      <c r="I155" s="55">
        <v>0</v>
      </c>
      <c r="J155" s="55">
        <v>0</v>
      </c>
      <c r="K155" s="55">
        <v>0</v>
      </c>
      <c r="L155" s="55">
        <v>0</v>
      </c>
      <c r="M155" s="55">
        <v>0</v>
      </c>
      <c r="N155" s="55">
        <v>0</v>
      </c>
    </row>
    <row r="156" spans="1:14" ht="15" thickBot="1" x14ac:dyDescent="0.35">
      <c r="A156" s="54"/>
      <c r="B156" s="58" t="s">
        <v>113</v>
      </c>
      <c r="C156" s="59" t="s">
        <v>113</v>
      </c>
      <c r="D156" s="63">
        <f t="shared" si="32"/>
        <v>0</v>
      </c>
      <c r="E156" s="55">
        <v>0</v>
      </c>
      <c r="F156" s="55">
        <v>0</v>
      </c>
      <c r="G156" s="55">
        <v>0</v>
      </c>
      <c r="H156" s="55">
        <v>0</v>
      </c>
      <c r="I156" s="55">
        <v>0</v>
      </c>
      <c r="J156" s="55">
        <v>0</v>
      </c>
      <c r="K156" s="55">
        <v>0</v>
      </c>
      <c r="L156" s="55">
        <v>0</v>
      </c>
      <c r="M156" s="55">
        <v>0</v>
      </c>
      <c r="N156" s="55">
        <v>0</v>
      </c>
    </row>
    <row r="157" spans="1:14" ht="28.8" customHeight="1" thickBot="1" x14ac:dyDescent="0.35">
      <c r="A157" s="54"/>
      <c r="B157" s="60" t="s">
        <v>114</v>
      </c>
      <c r="C157" s="61" t="s">
        <v>114</v>
      </c>
      <c r="D157" s="63">
        <f t="shared" si="32"/>
        <v>0</v>
      </c>
      <c r="E157" s="55">
        <v>0</v>
      </c>
      <c r="F157" s="55">
        <v>0</v>
      </c>
      <c r="G157" s="55">
        <v>0</v>
      </c>
      <c r="H157" s="55">
        <v>0</v>
      </c>
      <c r="I157" s="55">
        <v>0</v>
      </c>
      <c r="J157" s="55">
        <v>0</v>
      </c>
      <c r="K157" s="55">
        <v>0</v>
      </c>
      <c r="L157" s="55">
        <v>0</v>
      </c>
      <c r="M157" s="55">
        <v>0</v>
      </c>
      <c r="N157" s="55">
        <v>0</v>
      </c>
    </row>
    <row r="158" spans="1:14" ht="30.6" customHeight="1" thickBot="1" x14ac:dyDescent="0.35">
      <c r="A158" s="54"/>
      <c r="B158" s="60" t="s">
        <v>115</v>
      </c>
      <c r="C158" s="61" t="s">
        <v>115</v>
      </c>
      <c r="D158" s="63">
        <f t="shared" si="32"/>
        <v>0</v>
      </c>
      <c r="E158" s="55">
        <v>0</v>
      </c>
      <c r="F158" s="55">
        <v>0</v>
      </c>
      <c r="G158" s="55">
        <v>0</v>
      </c>
      <c r="H158" s="55">
        <v>0</v>
      </c>
      <c r="I158" s="55">
        <v>0</v>
      </c>
      <c r="J158" s="55">
        <v>0</v>
      </c>
      <c r="K158" s="55">
        <v>0</v>
      </c>
      <c r="L158" s="55">
        <v>0</v>
      </c>
      <c r="M158" s="55">
        <v>0</v>
      </c>
      <c r="N158" s="55">
        <v>0</v>
      </c>
    </row>
    <row r="159" spans="1:14" ht="15" thickBot="1" x14ac:dyDescent="0.35">
      <c r="A159" s="54"/>
      <c r="B159" s="58" t="s">
        <v>116</v>
      </c>
      <c r="C159" s="59" t="s">
        <v>116</v>
      </c>
      <c r="D159" s="63">
        <f t="shared" si="32"/>
        <v>1000</v>
      </c>
      <c r="E159" s="55">
        <v>0</v>
      </c>
      <c r="F159" s="55">
        <v>0</v>
      </c>
      <c r="G159" s="55">
        <v>0</v>
      </c>
      <c r="H159" s="55">
        <v>0</v>
      </c>
      <c r="I159" s="55">
        <v>0</v>
      </c>
      <c r="J159" s="55">
        <v>0</v>
      </c>
      <c r="K159" s="55">
        <v>1000</v>
      </c>
      <c r="L159" s="55">
        <v>0</v>
      </c>
      <c r="M159" s="55">
        <v>0</v>
      </c>
      <c r="N159" s="55">
        <v>0</v>
      </c>
    </row>
    <row r="160" spans="1:14" ht="15" thickBot="1" x14ac:dyDescent="0.35">
      <c r="A160" s="54"/>
      <c r="B160" s="58" t="s">
        <v>117</v>
      </c>
      <c r="C160" s="59" t="s">
        <v>117</v>
      </c>
      <c r="D160" s="63">
        <f t="shared" si="32"/>
        <v>1000</v>
      </c>
      <c r="E160" s="55">
        <v>0</v>
      </c>
      <c r="F160" s="55">
        <v>0</v>
      </c>
      <c r="G160" s="55">
        <v>0</v>
      </c>
      <c r="H160" s="55">
        <v>0</v>
      </c>
      <c r="I160" s="55">
        <v>0</v>
      </c>
      <c r="J160" s="55">
        <v>1000</v>
      </c>
      <c r="K160" s="55">
        <v>0</v>
      </c>
      <c r="L160" s="55"/>
      <c r="M160" s="55"/>
      <c r="N160" s="55">
        <v>0</v>
      </c>
    </row>
    <row r="161" spans="1:14" ht="15" thickBot="1" x14ac:dyDescent="0.35">
      <c r="A161" s="54"/>
      <c r="B161" s="58" t="s">
        <v>118</v>
      </c>
      <c r="C161" s="59" t="s">
        <v>118</v>
      </c>
      <c r="D161" s="63">
        <f t="shared" si="32"/>
        <v>0</v>
      </c>
      <c r="E161" s="55">
        <v>0</v>
      </c>
      <c r="F161" s="55">
        <v>0</v>
      </c>
      <c r="G161" s="55">
        <v>0</v>
      </c>
      <c r="H161" s="55">
        <v>0</v>
      </c>
      <c r="I161" s="55">
        <v>0</v>
      </c>
      <c r="J161" s="55">
        <v>0</v>
      </c>
      <c r="K161" s="55">
        <v>0</v>
      </c>
      <c r="L161" s="55">
        <v>0</v>
      </c>
      <c r="M161" s="55">
        <v>0</v>
      </c>
      <c r="N161" s="55">
        <v>0</v>
      </c>
    </row>
    <row r="162" spans="1:14" ht="10.199999999999999" customHeight="1" x14ac:dyDescent="0.3">
      <c r="A162" s="32" t="str">
        <f>IFERROR(VLOOKUP(#REF!,[1]!T_Listado_Personal_KDE[#Data],3,FALSE),"")</f>
        <v/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</row>
  </sheetData>
  <mergeCells count="170">
    <mergeCell ref="B159:C159"/>
    <mergeCell ref="B160:C160"/>
    <mergeCell ref="B161:C161"/>
    <mergeCell ref="A162:N162"/>
    <mergeCell ref="A150:N150"/>
    <mergeCell ref="B151:D151"/>
    <mergeCell ref="A152:N152"/>
    <mergeCell ref="B153:C153"/>
    <mergeCell ref="A154:A161"/>
    <mergeCell ref="B154:C154"/>
    <mergeCell ref="B155:C155"/>
    <mergeCell ref="B156:C156"/>
    <mergeCell ref="B157:C157"/>
    <mergeCell ref="B158:C158"/>
    <mergeCell ref="A142:A149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36:C136"/>
    <mergeCell ref="B137:C137"/>
    <mergeCell ref="B138:C138"/>
    <mergeCell ref="B139:C139"/>
    <mergeCell ref="A140:N140"/>
    <mergeCell ref="B141:C141"/>
    <mergeCell ref="B127:C127"/>
    <mergeCell ref="A128:N128"/>
    <mergeCell ref="B129:D129"/>
    <mergeCell ref="A130:N130"/>
    <mergeCell ref="B131:C131"/>
    <mergeCell ref="A132:A139"/>
    <mergeCell ref="B132:C132"/>
    <mergeCell ref="B133:C133"/>
    <mergeCell ref="B134:C134"/>
    <mergeCell ref="B135:C135"/>
    <mergeCell ref="B121:C121"/>
    <mergeCell ref="B122:C122"/>
    <mergeCell ref="B123:C123"/>
    <mergeCell ref="B124:C124"/>
    <mergeCell ref="B125:C125"/>
    <mergeCell ref="B126:C126"/>
    <mergeCell ref="B113:C113"/>
    <mergeCell ref="A114:N114"/>
    <mergeCell ref="B115:C115"/>
    <mergeCell ref="A116:A120"/>
    <mergeCell ref="B116:C116"/>
    <mergeCell ref="B117:C117"/>
    <mergeCell ref="B118:C118"/>
    <mergeCell ref="B119:C119"/>
    <mergeCell ref="B120:C120"/>
    <mergeCell ref="A106:N106"/>
    <mergeCell ref="B107:C107"/>
    <mergeCell ref="A108:A112"/>
    <mergeCell ref="B108:C108"/>
    <mergeCell ref="B109:C109"/>
    <mergeCell ref="B110:C110"/>
    <mergeCell ref="B111:C111"/>
    <mergeCell ref="B112:C112"/>
    <mergeCell ref="B99:C99"/>
    <mergeCell ref="B100:C100"/>
    <mergeCell ref="B101:C101"/>
    <mergeCell ref="A102:N102"/>
    <mergeCell ref="B103:C103"/>
    <mergeCell ref="A104:A105"/>
    <mergeCell ref="B104:C104"/>
    <mergeCell ref="B105:C105"/>
    <mergeCell ref="A93:N93"/>
    <mergeCell ref="B94:D94"/>
    <mergeCell ref="A95:N95"/>
    <mergeCell ref="B96:C96"/>
    <mergeCell ref="B97:C97"/>
    <mergeCell ref="B98:C98"/>
    <mergeCell ref="A86:N86"/>
    <mergeCell ref="B87:C87"/>
    <mergeCell ref="A88:A92"/>
    <mergeCell ref="B88:C88"/>
    <mergeCell ref="B89:C89"/>
    <mergeCell ref="B90:C90"/>
    <mergeCell ref="B91:C91"/>
    <mergeCell ref="B92:C92"/>
    <mergeCell ref="A78:N78"/>
    <mergeCell ref="B79:C79"/>
    <mergeCell ref="A80:A85"/>
    <mergeCell ref="B80:C80"/>
    <mergeCell ref="B81:C81"/>
    <mergeCell ref="B82:C82"/>
    <mergeCell ref="B83:C83"/>
    <mergeCell ref="B84:C84"/>
    <mergeCell ref="B85:C85"/>
    <mergeCell ref="A70:N70"/>
    <mergeCell ref="B71:D71"/>
    <mergeCell ref="A72:N72"/>
    <mergeCell ref="B73:C73"/>
    <mergeCell ref="A74:A77"/>
    <mergeCell ref="B74:C74"/>
    <mergeCell ref="B75:C75"/>
    <mergeCell ref="B76:C76"/>
    <mergeCell ref="B77:C77"/>
    <mergeCell ref="B64:C64"/>
    <mergeCell ref="B65:C65"/>
    <mergeCell ref="B66:C66"/>
    <mergeCell ref="A67:N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25:N25"/>
    <mergeCell ref="B26:C26"/>
    <mergeCell ref="A27:A66"/>
    <mergeCell ref="B27:C27"/>
    <mergeCell ref="B28:C28"/>
    <mergeCell ref="B29:C29"/>
    <mergeCell ref="B30:C30"/>
    <mergeCell ref="B31:C31"/>
    <mergeCell ref="B32:C32"/>
    <mergeCell ref="B33:C33"/>
    <mergeCell ref="B19:C19"/>
    <mergeCell ref="B20:C20"/>
    <mergeCell ref="B21:C21"/>
    <mergeCell ref="B22:C22"/>
    <mergeCell ref="B23:C23"/>
    <mergeCell ref="B24:C24"/>
    <mergeCell ref="B10:D10"/>
    <mergeCell ref="A11:N11"/>
    <mergeCell ref="B12:C12"/>
    <mergeCell ref="A13:A24"/>
    <mergeCell ref="B13:C13"/>
    <mergeCell ref="B14:C14"/>
    <mergeCell ref="B15:C15"/>
    <mergeCell ref="B16:C16"/>
    <mergeCell ref="B17:C17"/>
    <mergeCell ref="B18:C18"/>
    <mergeCell ref="A1:D5"/>
    <mergeCell ref="M1:N5"/>
    <mergeCell ref="A6:N6"/>
    <mergeCell ref="A7:D7"/>
    <mergeCell ref="A8:C8"/>
    <mergeCell ref="A9:N9"/>
  </mergeCells>
  <conditionalFormatting sqref="E8:N8">
    <cfRule type="colorScale" priority="15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2 D26 D68 D73 D79 D87 D96 D103 D107 D115 D131 D141 D153">
    <cfRule type="colorScale" priority="14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3:D24">
    <cfRule type="colorScale" priority="13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27:D66">
    <cfRule type="colorScale" priority="12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69">
    <cfRule type="colorScale" priority="11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74:D77">
    <cfRule type="colorScale" priority="10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80:D85">
    <cfRule type="colorScale" priority="9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88:D92">
    <cfRule type="colorScale" priority="8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97:D101">
    <cfRule type="colorScale" priority="7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04:D105">
    <cfRule type="colorScale" priority="6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08:D113">
    <cfRule type="colorScale" priority="5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16:D127">
    <cfRule type="colorScale" priority="4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32:D139">
    <cfRule type="colorScale" priority="3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42:D149">
    <cfRule type="colorScale" priority="2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54:D161">
    <cfRule type="colorScale" priority="1">
      <colorScale>
        <cfvo type="min"/>
        <cfvo type="percentile" val="50"/>
        <cfvo type="max"/>
        <color rgb="FF000066"/>
        <color rgb="FF8C5CC7"/>
        <color rgb="FFCA61B6"/>
      </colorScale>
    </cfRule>
  </conditionalFormatting>
  <pageMargins left="0.7" right="0.7" top="0.75" bottom="0.75" header="0.3" footer="0.3"/>
  <pageSetup scale="34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0D4BD-B624-47FC-AE9B-72578A32B3DF}">
  <dimension ref="A1:N162"/>
  <sheetViews>
    <sheetView view="pageBreakPreview" zoomScale="98" zoomScaleNormal="100" zoomScaleSheetLayoutView="98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F19" sqref="F19"/>
    </sheetView>
  </sheetViews>
  <sheetFormatPr baseColWidth="10" defaultRowHeight="14.4" x14ac:dyDescent="0.3"/>
  <cols>
    <col min="1" max="1" width="3.5546875" customWidth="1"/>
    <col min="3" max="3" width="26.88671875" customWidth="1"/>
    <col min="4" max="4" width="21.33203125" customWidth="1"/>
    <col min="5" max="5" width="18.21875" customWidth="1"/>
    <col min="6" max="6" width="19.88671875" customWidth="1"/>
    <col min="7" max="7" width="21.77734375" customWidth="1"/>
    <col min="8" max="8" width="20.6640625" customWidth="1"/>
    <col min="9" max="9" width="20.88671875" customWidth="1"/>
    <col min="10" max="10" width="20" customWidth="1"/>
    <col min="11" max="11" width="20.33203125" customWidth="1"/>
    <col min="12" max="12" width="19.5546875" customWidth="1"/>
    <col min="13" max="13" width="20.109375" customWidth="1"/>
    <col min="14" max="14" width="19.5546875" customWidth="1"/>
  </cols>
  <sheetData>
    <row r="1" spans="1:14" s="2" customFormat="1" ht="14.4" customHeight="1" x14ac:dyDescent="0.3">
      <c r="A1" s="39"/>
      <c r="B1" s="39"/>
      <c r="C1" s="39"/>
      <c r="D1" s="39"/>
      <c r="M1" s="40" t="s">
        <v>119</v>
      </c>
      <c r="N1" s="41"/>
    </row>
    <row r="2" spans="1:14" s="2" customFormat="1" ht="14.4" customHeight="1" x14ac:dyDescent="0.3">
      <c r="A2" s="39"/>
      <c r="B2" s="39"/>
      <c r="C2" s="39"/>
      <c r="D2" s="39"/>
      <c r="M2" s="42"/>
      <c r="N2" s="43"/>
    </row>
    <row r="3" spans="1:14" s="2" customFormat="1" x14ac:dyDescent="0.3">
      <c r="A3" s="39"/>
      <c r="B3" s="39"/>
      <c r="C3" s="39"/>
      <c r="D3" s="39"/>
      <c r="M3" s="42"/>
      <c r="N3" s="43"/>
    </row>
    <row r="4" spans="1:14" s="2" customFormat="1" x14ac:dyDescent="0.3">
      <c r="A4" s="39"/>
      <c r="B4" s="39"/>
      <c r="C4" s="39"/>
      <c r="D4" s="39"/>
      <c r="M4" s="42"/>
      <c r="N4" s="43"/>
    </row>
    <row r="5" spans="1:14" s="2" customFormat="1" x14ac:dyDescent="0.3">
      <c r="A5" s="39"/>
      <c r="B5" s="39"/>
      <c r="C5" s="39"/>
      <c r="D5" s="39"/>
      <c r="M5" s="42"/>
      <c r="N5" s="43"/>
    </row>
    <row r="6" spans="1:14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97.2" customHeight="1" x14ac:dyDescent="0.3">
      <c r="A7" s="44" t="s">
        <v>0</v>
      </c>
      <c r="B7" s="44"/>
      <c r="C7" s="44"/>
      <c r="D7" s="44"/>
      <c r="E7" s="46" t="s">
        <v>169</v>
      </c>
      <c r="F7" s="46" t="s">
        <v>5</v>
      </c>
      <c r="G7" s="46" t="s">
        <v>6</v>
      </c>
      <c r="H7" s="46" t="s">
        <v>166</v>
      </c>
      <c r="I7" s="46" t="s">
        <v>3</v>
      </c>
      <c r="J7" s="46" t="s">
        <v>7</v>
      </c>
      <c r="K7" s="46" t="s">
        <v>1</v>
      </c>
      <c r="L7" s="46" t="s">
        <v>2</v>
      </c>
      <c r="M7" s="46" t="s">
        <v>167</v>
      </c>
      <c r="N7" s="46" t="s">
        <v>168</v>
      </c>
    </row>
    <row r="8" spans="1:14" ht="28.2" customHeight="1" x14ac:dyDescent="0.3">
      <c r="A8" s="47" t="s">
        <v>170</v>
      </c>
      <c r="B8" s="47"/>
      <c r="C8" s="47"/>
      <c r="D8" s="48">
        <f>SUM(E8:N8)</f>
        <v>11307.73</v>
      </c>
      <c r="E8" s="62">
        <f>(E10+E71+E94+E129+E151)</f>
        <v>0</v>
      </c>
      <c r="F8" s="62">
        <f t="shared" ref="F8:N8" si="0">(F10+F71+F94+F129+F151)</f>
        <v>0</v>
      </c>
      <c r="G8" s="62">
        <f t="shared" si="0"/>
        <v>0</v>
      </c>
      <c r="H8" s="62">
        <f>(H10+H71+H94+H129+H151)</f>
        <v>0</v>
      </c>
      <c r="I8" s="62">
        <f t="shared" si="0"/>
        <v>1049.3899999999999</v>
      </c>
      <c r="J8" s="62">
        <f t="shared" si="0"/>
        <v>2130.9499999999998</v>
      </c>
      <c r="K8" s="62">
        <f t="shared" si="0"/>
        <v>6127.39</v>
      </c>
      <c r="L8" s="62">
        <f t="shared" si="0"/>
        <v>1300</v>
      </c>
      <c r="M8" s="62">
        <f t="shared" si="0"/>
        <v>700</v>
      </c>
      <c r="N8" s="62">
        <f t="shared" si="0"/>
        <v>0</v>
      </c>
    </row>
    <row r="9" spans="1:14" ht="10.199999999999999" customHeight="1" x14ac:dyDescent="0.3">
      <c r="A9" s="32" t="str">
        <f>IFERROR(VLOOKUP(#REF!,[1]!T_Listado_Personal_KDE[#Data],3,FALSE),"")</f>
        <v/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ht="21.6" customHeight="1" x14ac:dyDescent="0.3">
      <c r="A10" s="49">
        <v>1</v>
      </c>
      <c r="B10" s="50" t="s">
        <v>171</v>
      </c>
      <c r="C10" s="50"/>
      <c r="D10" s="50"/>
      <c r="E10" s="48">
        <f>(E12+E26+E68)</f>
        <v>0</v>
      </c>
      <c r="F10" s="48">
        <f t="shared" ref="F10:N10" si="1">(F12+F26+F68)</f>
        <v>0</v>
      </c>
      <c r="G10" s="48">
        <f t="shared" si="1"/>
        <v>0</v>
      </c>
      <c r="H10" s="48">
        <f>(H12+H26+H68)</f>
        <v>0</v>
      </c>
      <c r="I10" s="48">
        <f t="shared" si="1"/>
        <v>0</v>
      </c>
      <c r="J10" s="48">
        <f t="shared" si="1"/>
        <v>0</v>
      </c>
      <c r="K10" s="48">
        <f t="shared" si="1"/>
        <v>2999</v>
      </c>
      <c r="L10" s="48">
        <f t="shared" si="1"/>
        <v>0</v>
      </c>
      <c r="M10" s="48">
        <f t="shared" si="1"/>
        <v>0</v>
      </c>
      <c r="N10" s="48">
        <f t="shared" si="1"/>
        <v>0</v>
      </c>
    </row>
    <row r="11" spans="1:14" ht="10.199999999999999" customHeight="1" x14ac:dyDescent="0.3">
      <c r="A11" s="32" t="str">
        <f>IFERROR(VLOOKUP(#REF!,[1]!T_Listado_Personal_KDE[#Data],3,FALSE),"")</f>
        <v/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spans="1:14" s="21" customFormat="1" ht="25.8" customHeight="1" thickBot="1" x14ac:dyDescent="0.35">
      <c r="A12" s="52" t="s">
        <v>172</v>
      </c>
      <c r="B12" s="51" t="s">
        <v>173</v>
      </c>
      <c r="C12" s="51"/>
      <c r="D12" s="64">
        <f>SUM(E12:N12)</f>
        <v>2999</v>
      </c>
      <c r="E12" s="65">
        <f t="shared" ref="E12:G12" si="2">SUM(E13:E24)</f>
        <v>0</v>
      </c>
      <c r="F12" s="65">
        <f t="shared" si="2"/>
        <v>0</v>
      </c>
      <c r="G12" s="65">
        <f t="shared" si="2"/>
        <v>0</v>
      </c>
      <c r="H12" s="65">
        <f>SUM(H13:H24)</f>
        <v>0</v>
      </c>
      <c r="I12" s="65">
        <f t="shared" ref="I12:N12" si="3">SUM(I13:I24)</f>
        <v>0</v>
      </c>
      <c r="J12" s="65">
        <f t="shared" si="3"/>
        <v>0</v>
      </c>
      <c r="K12" s="65">
        <f t="shared" si="3"/>
        <v>2999</v>
      </c>
      <c r="L12" s="65">
        <f t="shared" si="3"/>
        <v>0</v>
      </c>
      <c r="M12" s="65">
        <f t="shared" si="3"/>
        <v>0</v>
      </c>
      <c r="N12" s="65">
        <f t="shared" si="3"/>
        <v>0</v>
      </c>
    </row>
    <row r="13" spans="1:14" ht="15" thickBot="1" x14ac:dyDescent="0.35">
      <c r="A13" s="53"/>
      <c r="B13" s="58" t="s">
        <v>9</v>
      </c>
      <c r="C13" s="59"/>
      <c r="D13" s="63">
        <f t="shared" ref="D13:D24" si="4">SUM(E13:N13)</f>
        <v>650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650</v>
      </c>
      <c r="L13" s="55">
        <v>0</v>
      </c>
      <c r="M13" s="55">
        <v>0</v>
      </c>
      <c r="N13" s="55">
        <v>0</v>
      </c>
    </row>
    <row r="14" spans="1:14" ht="15" thickBot="1" x14ac:dyDescent="0.35">
      <c r="A14" s="54"/>
      <c r="B14" s="58" t="s">
        <v>10</v>
      </c>
      <c r="C14" s="59"/>
      <c r="D14" s="63">
        <f t="shared" si="4"/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</row>
    <row r="15" spans="1:14" ht="15" thickBot="1" x14ac:dyDescent="0.35">
      <c r="A15" s="54"/>
      <c r="B15" s="58" t="s">
        <v>11</v>
      </c>
      <c r="C15" s="59"/>
      <c r="D15" s="63">
        <f t="shared" si="4"/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</row>
    <row r="16" spans="1:14" ht="15" thickBot="1" x14ac:dyDescent="0.35">
      <c r="A16" s="54"/>
      <c r="B16" s="58" t="s">
        <v>12</v>
      </c>
      <c r="C16" s="59"/>
      <c r="D16" s="63">
        <f t="shared" si="4"/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</row>
    <row r="17" spans="1:14" ht="15" thickBot="1" x14ac:dyDescent="0.35">
      <c r="A17" s="54"/>
      <c r="B17" s="58" t="s">
        <v>16</v>
      </c>
      <c r="C17" s="59"/>
      <c r="D17" s="63">
        <f t="shared" si="4"/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</row>
    <row r="18" spans="1:14" ht="15" thickBot="1" x14ac:dyDescent="0.35">
      <c r="A18" s="54"/>
      <c r="B18" s="58" t="s">
        <v>15</v>
      </c>
      <c r="C18" s="59"/>
      <c r="D18" s="63">
        <f t="shared" si="4"/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</row>
    <row r="19" spans="1:14" ht="15" thickBot="1" x14ac:dyDescent="0.35">
      <c r="A19" s="54"/>
      <c r="B19" s="58" t="s">
        <v>13</v>
      </c>
      <c r="C19" s="59"/>
      <c r="D19" s="63">
        <f t="shared" si="4"/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</row>
    <row r="20" spans="1:14" ht="15" thickBot="1" x14ac:dyDescent="0.35">
      <c r="A20" s="54"/>
      <c r="B20" s="58" t="s">
        <v>14</v>
      </c>
      <c r="C20" s="59"/>
      <c r="D20" s="63">
        <f t="shared" si="4"/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</row>
    <row r="21" spans="1:14" ht="15" thickBot="1" x14ac:dyDescent="0.35">
      <c r="A21" s="54"/>
      <c r="B21" s="58" t="s">
        <v>17</v>
      </c>
      <c r="C21" s="59"/>
      <c r="D21" s="63">
        <f t="shared" si="4"/>
        <v>2349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2349</v>
      </c>
      <c r="L21" s="55">
        <v>0</v>
      </c>
      <c r="M21" s="55">
        <v>0</v>
      </c>
      <c r="N21" s="55">
        <v>0</v>
      </c>
    </row>
    <row r="22" spans="1:14" ht="15" thickBot="1" x14ac:dyDescent="0.35">
      <c r="A22" s="54"/>
      <c r="B22" s="58" t="s">
        <v>18</v>
      </c>
      <c r="C22" s="59"/>
      <c r="D22" s="63">
        <f t="shared" si="4"/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</row>
    <row r="23" spans="1:14" ht="15" thickBot="1" x14ac:dyDescent="0.35">
      <c r="A23" s="54"/>
      <c r="B23" s="58" t="s">
        <v>19</v>
      </c>
      <c r="C23" s="59"/>
      <c r="D23" s="63">
        <f t="shared" si="4"/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</row>
    <row r="24" spans="1:14" ht="15" thickBot="1" x14ac:dyDescent="0.35">
      <c r="A24" s="54"/>
      <c r="B24" s="58" t="s">
        <v>20</v>
      </c>
      <c r="C24" s="59"/>
      <c r="D24" s="63">
        <f t="shared" si="4"/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</row>
    <row r="25" spans="1:14" ht="10.199999999999999" customHeight="1" x14ac:dyDescent="0.3">
      <c r="A25" s="32" t="str">
        <f>IFERROR(VLOOKUP(#REF!,[1]!T_Listado_Personal_KDE[#Data],3,FALSE),"")</f>
        <v/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1:14" s="21" customFormat="1" ht="25.8" customHeight="1" thickBot="1" x14ac:dyDescent="0.35">
      <c r="A26" s="52" t="s">
        <v>174</v>
      </c>
      <c r="B26" s="51" t="s">
        <v>175</v>
      </c>
      <c r="C26" s="51"/>
      <c r="D26" s="64">
        <f>SUM(E26:N26)</f>
        <v>0</v>
      </c>
      <c r="E26" s="65">
        <f>SUM(E27:E66)</f>
        <v>0</v>
      </c>
      <c r="F26" s="65">
        <f t="shared" ref="F26:N26" si="5">SUM(F27:F66)</f>
        <v>0</v>
      </c>
      <c r="G26" s="65">
        <f t="shared" si="5"/>
        <v>0</v>
      </c>
      <c r="H26" s="65">
        <f t="shared" si="5"/>
        <v>0</v>
      </c>
      <c r="I26" s="65">
        <f t="shared" si="5"/>
        <v>0</v>
      </c>
      <c r="J26" s="65">
        <f t="shared" si="5"/>
        <v>0</v>
      </c>
      <c r="K26" s="65">
        <f t="shared" si="5"/>
        <v>0</v>
      </c>
      <c r="L26" s="65">
        <f t="shared" si="5"/>
        <v>0</v>
      </c>
      <c r="M26" s="65">
        <f t="shared" si="5"/>
        <v>0</v>
      </c>
      <c r="N26" s="65">
        <f t="shared" si="5"/>
        <v>0</v>
      </c>
    </row>
    <row r="27" spans="1:14" ht="15" thickBot="1" x14ac:dyDescent="0.35">
      <c r="A27" s="53"/>
      <c r="B27" s="58" t="s">
        <v>25</v>
      </c>
      <c r="C27" s="59" t="s">
        <v>25</v>
      </c>
      <c r="D27" s="63">
        <f t="shared" ref="D27:D66" si="6">SUM(E27:N27)</f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</row>
    <row r="28" spans="1:14" ht="15" thickBot="1" x14ac:dyDescent="0.35">
      <c r="A28" s="54"/>
      <c r="B28" s="58" t="s">
        <v>23</v>
      </c>
      <c r="C28" s="59" t="s">
        <v>23</v>
      </c>
      <c r="D28" s="63">
        <f t="shared" si="6"/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</row>
    <row r="29" spans="1:14" ht="15" thickBot="1" x14ac:dyDescent="0.35">
      <c r="A29" s="54"/>
      <c r="B29" s="58" t="s">
        <v>24</v>
      </c>
      <c r="C29" s="59" t="s">
        <v>24</v>
      </c>
      <c r="D29" s="63">
        <f t="shared" si="6"/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</row>
    <row r="30" spans="1:14" ht="15" thickBot="1" x14ac:dyDescent="0.35">
      <c r="A30" s="54"/>
      <c r="B30" s="58" t="s">
        <v>22</v>
      </c>
      <c r="C30" s="59" t="s">
        <v>22</v>
      </c>
      <c r="D30" s="63">
        <f t="shared" si="6"/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</row>
    <row r="31" spans="1:14" ht="15" thickBot="1" x14ac:dyDescent="0.35">
      <c r="A31" s="54"/>
      <c r="B31" s="58" t="s">
        <v>9</v>
      </c>
      <c r="C31" s="59"/>
      <c r="D31" s="63">
        <f t="shared" si="6"/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</row>
    <row r="32" spans="1:14" ht="15" thickBot="1" x14ac:dyDescent="0.35">
      <c r="A32" s="54"/>
      <c r="B32" s="58" t="s">
        <v>26</v>
      </c>
      <c r="C32" s="59" t="s">
        <v>26</v>
      </c>
      <c r="D32" s="63">
        <f t="shared" si="6"/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</row>
    <row r="33" spans="1:14" ht="15" thickBot="1" x14ac:dyDescent="0.35">
      <c r="A33" s="54"/>
      <c r="B33" s="58" t="s">
        <v>27</v>
      </c>
      <c r="C33" s="59" t="s">
        <v>27</v>
      </c>
      <c r="D33" s="63">
        <f t="shared" si="6"/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</row>
    <row r="34" spans="1:14" ht="15" thickBot="1" x14ac:dyDescent="0.35">
      <c r="A34" s="54"/>
      <c r="B34" s="58" t="s">
        <v>59</v>
      </c>
      <c r="C34" s="59" t="s">
        <v>59</v>
      </c>
      <c r="D34" s="63">
        <f t="shared" si="6"/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</row>
    <row r="35" spans="1:14" ht="15" thickBot="1" x14ac:dyDescent="0.35">
      <c r="A35" s="54"/>
      <c r="B35" s="58" t="s">
        <v>28</v>
      </c>
      <c r="C35" s="59" t="s">
        <v>28</v>
      </c>
      <c r="D35" s="63">
        <f t="shared" si="6"/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</row>
    <row r="36" spans="1:14" ht="15" thickBot="1" x14ac:dyDescent="0.35">
      <c r="A36" s="54"/>
      <c r="B36" s="58" t="s">
        <v>30</v>
      </c>
      <c r="C36" s="59" t="s">
        <v>30</v>
      </c>
      <c r="D36" s="63">
        <f t="shared" si="6"/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</row>
    <row r="37" spans="1:14" ht="15" thickBot="1" x14ac:dyDescent="0.35">
      <c r="A37" s="54"/>
      <c r="B37" s="58" t="s">
        <v>29</v>
      </c>
      <c r="C37" s="59" t="s">
        <v>29</v>
      </c>
      <c r="D37" s="63">
        <f t="shared" si="6"/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</row>
    <row r="38" spans="1:14" ht="15" thickBot="1" x14ac:dyDescent="0.35">
      <c r="A38" s="54"/>
      <c r="B38" s="58" t="s">
        <v>34</v>
      </c>
      <c r="C38" s="59" t="s">
        <v>34</v>
      </c>
      <c r="D38" s="63">
        <f t="shared" si="6"/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</row>
    <row r="39" spans="1:14" ht="15" thickBot="1" x14ac:dyDescent="0.35">
      <c r="A39" s="54"/>
      <c r="B39" s="58" t="s">
        <v>33</v>
      </c>
      <c r="C39" s="59" t="s">
        <v>33</v>
      </c>
      <c r="D39" s="63">
        <f t="shared" si="6"/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</row>
    <row r="40" spans="1:14" ht="15" thickBot="1" x14ac:dyDescent="0.35">
      <c r="A40" s="54"/>
      <c r="B40" s="58" t="s">
        <v>37</v>
      </c>
      <c r="C40" s="59" t="s">
        <v>37</v>
      </c>
      <c r="D40" s="63">
        <f t="shared" si="6"/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</row>
    <row r="41" spans="1:14" ht="15" thickBot="1" x14ac:dyDescent="0.35">
      <c r="A41" s="54"/>
      <c r="B41" s="60" t="s">
        <v>38</v>
      </c>
      <c r="C41" s="61" t="s">
        <v>38</v>
      </c>
      <c r="D41" s="63">
        <f t="shared" si="6"/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</row>
    <row r="42" spans="1:14" ht="15" thickBot="1" x14ac:dyDescent="0.35">
      <c r="A42" s="54"/>
      <c r="B42" s="58" t="s">
        <v>43</v>
      </c>
      <c r="C42" s="59" t="s">
        <v>43</v>
      </c>
      <c r="D42" s="63">
        <f t="shared" si="6"/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</row>
    <row r="43" spans="1:14" ht="15" thickBot="1" x14ac:dyDescent="0.35">
      <c r="A43" s="54"/>
      <c r="B43" s="58" t="s">
        <v>41</v>
      </c>
      <c r="C43" s="59" t="s">
        <v>41</v>
      </c>
      <c r="D43" s="63">
        <f t="shared" si="6"/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</row>
    <row r="44" spans="1:14" ht="33" customHeight="1" thickBot="1" x14ac:dyDescent="0.35">
      <c r="A44" s="54"/>
      <c r="B44" s="58" t="s">
        <v>42</v>
      </c>
      <c r="C44" s="59" t="s">
        <v>42</v>
      </c>
      <c r="D44" s="63">
        <f t="shared" si="6"/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0</v>
      </c>
      <c r="N44" s="55">
        <v>0</v>
      </c>
    </row>
    <row r="45" spans="1:14" ht="15" thickBot="1" x14ac:dyDescent="0.35">
      <c r="A45" s="54"/>
      <c r="B45" s="58" t="s">
        <v>39</v>
      </c>
      <c r="C45" s="59" t="s">
        <v>39</v>
      </c>
      <c r="D45" s="63">
        <f t="shared" si="6"/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5">
        <v>0</v>
      </c>
    </row>
    <row r="46" spans="1:14" ht="15" thickBot="1" x14ac:dyDescent="0.35">
      <c r="A46" s="54"/>
      <c r="B46" s="58" t="s">
        <v>36</v>
      </c>
      <c r="C46" s="59" t="s">
        <v>36</v>
      </c>
      <c r="D46" s="63">
        <f t="shared" si="6"/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</row>
    <row r="47" spans="1:14" ht="15" thickBot="1" x14ac:dyDescent="0.35">
      <c r="A47" s="54"/>
      <c r="B47" s="58" t="s">
        <v>40</v>
      </c>
      <c r="C47" s="59" t="s">
        <v>40</v>
      </c>
      <c r="D47" s="63">
        <f t="shared" si="6"/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>
        <v>0</v>
      </c>
      <c r="N47" s="55">
        <v>0</v>
      </c>
    </row>
    <row r="48" spans="1:14" ht="15" thickBot="1" x14ac:dyDescent="0.35">
      <c r="A48" s="54"/>
      <c r="B48" s="58" t="s">
        <v>60</v>
      </c>
      <c r="C48" s="59" t="s">
        <v>60</v>
      </c>
      <c r="D48" s="63">
        <f t="shared" si="6"/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</row>
    <row r="49" spans="1:14" ht="15" thickBot="1" x14ac:dyDescent="0.35">
      <c r="A49" s="54"/>
      <c r="B49" s="58" t="s">
        <v>58</v>
      </c>
      <c r="C49" s="59" t="s">
        <v>58</v>
      </c>
      <c r="D49" s="63">
        <f t="shared" si="6"/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</row>
    <row r="50" spans="1:14" ht="15" thickBot="1" x14ac:dyDescent="0.35">
      <c r="A50" s="54"/>
      <c r="B50" s="58" t="s">
        <v>57</v>
      </c>
      <c r="C50" s="59" t="s">
        <v>57</v>
      </c>
      <c r="D50" s="63">
        <f t="shared" si="6"/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0</v>
      </c>
    </row>
    <row r="51" spans="1:14" ht="15" thickBot="1" x14ac:dyDescent="0.35">
      <c r="A51" s="54"/>
      <c r="B51" s="58" t="s">
        <v>44</v>
      </c>
      <c r="C51" s="59" t="s">
        <v>44</v>
      </c>
      <c r="D51" s="63">
        <f t="shared" si="6"/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</row>
    <row r="52" spans="1:14" ht="15" thickBot="1" x14ac:dyDescent="0.35">
      <c r="A52" s="54"/>
      <c r="B52" s="58" t="s">
        <v>45</v>
      </c>
      <c r="C52" s="59" t="s">
        <v>45</v>
      </c>
      <c r="D52" s="63">
        <f t="shared" si="6"/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>
        <v>0</v>
      </c>
    </row>
    <row r="53" spans="1:14" ht="15" thickBot="1" x14ac:dyDescent="0.35">
      <c r="A53" s="54"/>
      <c r="B53" s="58" t="s">
        <v>47</v>
      </c>
      <c r="C53" s="59" t="s">
        <v>47</v>
      </c>
      <c r="D53" s="63">
        <f t="shared" si="6"/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0</v>
      </c>
    </row>
    <row r="54" spans="1:14" ht="15" thickBot="1" x14ac:dyDescent="0.35">
      <c r="A54" s="54"/>
      <c r="B54" s="58" t="s">
        <v>48</v>
      </c>
      <c r="C54" s="59" t="s">
        <v>48</v>
      </c>
      <c r="D54" s="63">
        <f t="shared" si="6"/>
        <v>0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55">
        <v>0</v>
      </c>
      <c r="L54" s="55">
        <v>0</v>
      </c>
      <c r="M54" s="55">
        <v>0</v>
      </c>
      <c r="N54" s="55">
        <v>0</v>
      </c>
    </row>
    <row r="55" spans="1:14" ht="15" thickBot="1" x14ac:dyDescent="0.35">
      <c r="A55" s="54"/>
      <c r="B55" s="58" t="s">
        <v>49</v>
      </c>
      <c r="C55" s="59" t="s">
        <v>49</v>
      </c>
      <c r="D55" s="63">
        <f t="shared" si="6"/>
        <v>0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>
        <v>0</v>
      </c>
      <c r="N55" s="55">
        <v>0</v>
      </c>
    </row>
    <row r="56" spans="1:14" ht="15" thickBot="1" x14ac:dyDescent="0.35">
      <c r="A56" s="54"/>
      <c r="B56" s="58" t="s">
        <v>35</v>
      </c>
      <c r="C56" s="59" t="s">
        <v>35</v>
      </c>
      <c r="D56" s="63">
        <f t="shared" si="6"/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</row>
    <row r="57" spans="1:14" ht="15" thickBot="1" x14ac:dyDescent="0.35">
      <c r="A57" s="54"/>
      <c r="B57" s="58" t="s">
        <v>54</v>
      </c>
      <c r="C57" s="59" t="s">
        <v>54</v>
      </c>
      <c r="D57" s="63">
        <f t="shared" si="6"/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</row>
    <row r="58" spans="1:14" ht="15" thickBot="1" x14ac:dyDescent="0.35">
      <c r="A58" s="54"/>
      <c r="B58" s="58" t="s">
        <v>32</v>
      </c>
      <c r="C58" s="59" t="s">
        <v>32</v>
      </c>
      <c r="D58" s="63">
        <f t="shared" si="6"/>
        <v>0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</row>
    <row r="59" spans="1:14" ht="31.2" customHeight="1" thickBot="1" x14ac:dyDescent="0.35">
      <c r="A59" s="54"/>
      <c r="B59" s="58" t="s">
        <v>52</v>
      </c>
      <c r="C59" s="59" t="s">
        <v>52</v>
      </c>
      <c r="D59" s="63">
        <f t="shared" si="6"/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</row>
    <row r="60" spans="1:14" ht="15" thickBot="1" x14ac:dyDescent="0.35">
      <c r="A60" s="54"/>
      <c r="B60" s="58" t="s">
        <v>51</v>
      </c>
      <c r="C60" s="59" t="s">
        <v>51</v>
      </c>
      <c r="D60" s="63">
        <f t="shared" si="6"/>
        <v>0</v>
      </c>
      <c r="E60" s="55">
        <v>0</v>
      </c>
      <c r="F60" s="55">
        <v>0</v>
      </c>
      <c r="G60" s="55">
        <v>0</v>
      </c>
      <c r="H60" s="55">
        <v>0</v>
      </c>
      <c r="I60" s="55">
        <v>0</v>
      </c>
      <c r="J60" s="55">
        <v>0</v>
      </c>
      <c r="K60" s="55">
        <v>0</v>
      </c>
      <c r="L60" s="55">
        <v>0</v>
      </c>
      <c r="M60" s="55">
        <v>0</v>
      </c>
      <c r="N60" s="55">
        <v>0</v>
      </c>
    </row>
    <row r="61" spans="1:14" ht="15" thickBot="1" x14ac:dyDescent="0.35">
      <c r="A61" s="54"/>
      <c r="B61" s="60" t="s">
        <v>53</v>
      </c>
      <c r="C61" s="61" t="s">
        <v>53</v>
      </c>
      <c r="D61" s="63">
        <f t="shared" si="6"/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55">
        <v>0</v>
      </c>
      <c r="N61" s="55">
        <v>0</v>
      </c>
    </row>
    <row r="62" spans="1:14" ht="15" thickBot="1" x14ac:dyDescent="0.35">
      <c r="A62" s="54"/>
      <c r="B62" s="58" t="s">
        <v>31</v>
      </c>
      <c r="C62" s="59" t="s">
        <v>31</v>
      </c>
      <c r="D62" s="63">
        <f t="shared" si="6"/>
        <v>0</v>
      </c>
      <c r="E62" s="55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</row>
    <row r="63" spans="1:14" ht="15" thickBot="1" x14ac:dyDescent="0.35">
      <c r="A63" s="54"/>
      <c r="B63" s="58" t="s">
        <v>55</v>
      </c>
      <c r="C63" s="59" t="s">
        <v>55</v>
      </c>
      <c r="D63" s="63">
        <f t="shared" si="6"/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</row>
    <row r="64" spans="1:14" ht="15" thickBot="1" x14ac:dyDescent="0.35">
      <c r="A64" s="54"/>
      <c r="B64" s="58" t="s">
        <v>46</v>
      </c>
      <c r="C64" s="59" t="s">
        <v>46</v>
      </c>
      <c r="D64" s="63">
        <f t="shared" si="6"/>
        <v>0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55">
        <v>0</v>
      </c>
      <c r="N64" s="55">
        <v>0</v>
      </c>
    </row>
    <row r="65" spans="1:14" ht="15" thickBot="1" x14ac:dyDescent="0.35">
      <c r="A65" s="54"/>
      <c r="B65" s="58" t="s">
        <v>50</v>
      </c>
      <c r="C65" s="59" t="s">
        <v>50</v>
      </c>
      <c r="D65" s="63">
        <f t="shared" si="6"/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</row>
    <row r="66" spans="1:14" ht="15" thickBot="1" x14ac:dyDescent="0.35">
      <c r="A66" s="54"/>
      <c r="B66" s="58" t="s">
        <v>56</v>
      </c>
      <c r="C66" s="59" t="s">
        <v>56</v>
      </c>
      <c r="D66" s="63">
        <f t="shared" si="6"/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</row>
    <row r="67" spans="1:14" ht="10.199999999999999" customHeight="1" x14ac:dyDescent="0.3">
      <c r="A67" s="32" t="str">
        <f>IFERROR(VLOOKUP(#REF!,[1]!T_Listado_Personal_KDE[#Data],3,FALSE),"")</f>
        <v/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</row>
    <row r="68" spans="1:14" s="21" customFormat="1" ht="25.8" customHeight="1" thickBot="1" x14ac:dyDescent="0.35">
      <c r="A68" s="52" t="s">
        <v>176</v>
      </c>
      <c r="B68" s="51" t="s">
        <v>177</v>
      </c>
      <c r="C68" s="51"/>
      <c r="D68" s="64">
        <f>SUM(E68:N68)</f>
        <v>0</v>
      </c>
      <c r="E68" s="65">
        <f>SUM(E69)</f>
        <v>0</v>
      </c>
      <c r="F68" s="65">
        <f t="shared" ref="F68:N68" si="7">SUM(F69)</f>
        <v>0</v>
      </c>
      <c r="G68" s="65">
        <f t="shared" si="7"/>
        <v>0</v>
      </c>
      <c r="H68" s="65">
        <f t="shared" si="7"/>
        <v>0</v>
      </c>
      <c r="I68" s="65">
        <f t="shared" si="7"/>
        <v>0</v>
      </c>
      <c r="J68" s="65">
        <f t="shared" si="7"/>
        <v>0</v>
      </c>
      <c r="K68" s="65">
        <f t="shared" si="7"/>
        <v>0</v>
      </c>
      <c r="L68" s="65">
        <f t="shared" si="7"/>
        <v>0</v>
      </c>
      <c r="M68" s="65">
        <f t="shared" si="7"/>
        <v>0</v>
      </c>
      <c r="N68" s="65">
        <f t="shared" si="7"/>
        <v>0</v>
      </c>
    </row>
    <row r="69" spans="1:14" ht="15" thickBot="1" x14ac:dyDescent="0.35">
      <c r="A69" s="56"/>
      <c r="B69" s="58" t="s">
        <v>178</v>
      </c>
      <c r="C69" s="59"/>
      <c r="D69" s="63">
        <f t="shared" ref="D69" si="8">SUM(E69:N69)</f>
        <v>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0</v>
      </c>
      <c r="N69" s="55">
        <v>0</v>
      </c>
    </row>
    <row r="70" spans="1:14" ht="10.199999999999999" customHeight="1" x14ac:dyDescent="0.3">
      <c r="A70" s="32" t="str">
        <f>IFERROR(VLOOKUP(#REF!,[1]!T_Listado_Personal_KDE[#Data],3,FALSE),"")</f>
        <v/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</row>
    <row r="71" spans="1:14" ht="21.6" customHeight="1" x14ac:dyDescent="0.3">
      <c r="A71" s="49">
        <v>2</v>
      </c>
      <c r="B71" s="50" t="s">
        <v>61</v>
      </c>
      <c r="C71" s="50"/>
      <c r="D71" s="50"/>
      <c r="E71" s="48">
        <f>(E73+E79+E87)</f>
        <v>0</v>
      </c>
      <c r="F71" s="48">
        <f t="shared" ref="F71:N71" si="9">(F73+F79+F87)</f>
        <v>0</v>
      </c>
      <c r="G71" s="48">
        <f t="shared" si="9"/>
        <v>0</v>
      </c>
      <c r="H71" s="48">
        <f t="shared" si="9"/>
        <v>0</v>
      </c>
      <c r="I71" s="48">
        <f t="shared" si="9"/>
        <v>0</v>
      </c>
      <c r="J71" s="48">
        <f t="shared" si="9"/>
        <v>1785.95</v>
      </c>
      <c r="K71" s="48">
        <f t="shared" si="9"/>
        <v>618.36</v>
      </c>
      <c r="L71" s="48">
        <f t="shared" si="9"/>
        <v>0</v>
      </c>
      <c r="M71" s="48">
        <f t="shared" si="9"/>
        <v>0</v>
      </c>
      <c r="N71" s="48">
        <f t="shared" si="9"/>
        <v>0</v>
      </c>
    </row>
    <row r="72" spans="1:14" ht="10.199999999999999" customHeight="1" x14ac:dyDescent="0.3">
      <c r="A72" s="32" t="str">
        <f>IFERROR(VLOOKUP(#REF!,[1]!T_Listado_Personal_KDE[#Data],3,FALSE),"")</f>
        <v/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</row>
    <row r="73" spans="1:14" s="21" customFormat="1" ht="25.8" customHeight="1" thickBot="1" x14ac:dyDescent="0.35">
      <c r="A73" s="52" t="s">
        <v>179</v>
      </c>
      <c r="B73" s="51" t="s">
        <v>180</v>
      </c>
      <c r="C73" s="51"/>
      <c r="D73" s="64">
        <f>SUM(E73:N73)</f>
        <v>2085.9499999999998</v>
      </c>
      <c r="E73" s="65">
        <f>SUM(E74:E77)</f>
        <v>0</v>
      </c>
      <c r="F73" s="65">
        <f t="shared" ref="F73:N73" si="10">SUM(F74:F77)</f>
        <v>0</v>
      </c>
      <c r="G73" s="65">
        <f t="shared" si="10"/>
        <v>0</v>
      </c>
      <c r="H73" s="65">
        <f t="shared" si="10"/>
        <v>0</v>
      </c>
      <c r="I73" s="65">
        <f t="shared" si="10"/>
        <v>0</v>
      </c>
      <c r="J73" s="65">
        <f t="shared" si="10"/>
        <v>1785.95</v>
      </c>
      <c r="K73" s="65">
        <f t="shared" si="10"/>
        <v>300</v>
      </c>
      <c r="L73" s="65">
        <f t="shared" si="10"/>
        <v>0</v>
      </c>
      <c r="M73" s="65">
        <f t="shared" si="10"/>
        <v>0</v>
      </c>
      <c r="N73" s="65">
        <f t="shared" si="10"/>
        <v>0</v>
      </c>
    </row>
    <row r="74" spans="1:14" ht="15" thickBot="1" x14ac:dyDescent="0.35">
      <c r="A74" s="53"/>
      <c r="B74" s="58" t="s">
        <v>182</v>
      </c>
      <c r="C74" s="59"/>
      <c r="D74" s="63">
        <f t="shared" ref="D74:D77" si="11">SUM(E74:N74)</f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</row>
    <row r="75" spans="1:14" ht="15" thickBot="1" x14ac:dyDescent="0.35">
      <c r="A75" s="54"/>
      <c r="B75" s="58" t="s">
        <v>181</v>
      </c>
      <c r="C75" s="59"/>
      <c r="D75" s="63">
        <f t="shared" si="11"/>
        <v>300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300</v>
      </c>
      <c r="L75" s="55">
        <v>0</v>
      </c>
      <c r="M75" s="55">
        <v>0</v>
      </c>
      <c r="N75" s="55">
        <v>0</v>
      </c>
    </row>
    <row r="76" spans="1:14" ht="15" thickBot="1" x14ac:dyDescent="0.35">
      <c r="A76" s="54"/>
      <c r="B76" s="58" t="s">
        <v>63</v>
      </c>
      <c r="C76" s="59"/>
      <c r="D76" s="63">
        <f t="shared" si="11"/>
        <v>1785.95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1785.95</v>
      </c>
      <c r="K76" s="55">
        <v>0</v>
      </c>
      <c r="L76" s="55">
        <v>0</v>
      </c>
      <c r="M76" s="55">
        <v>0</v>
      </c>
      <c r="N76" s="55">
        <v>0</v>
      </c>
    </row>
    <row r="77" spans="1:14" ht="15" thickBot="1" x14ac:dyDescent="0.35">
      <c r="A77" s="54"/>
      <c r="B77" s="58" t="s">
        <v>66</v>
      </c>
      <c r="C77" s="59"/>
      <c r="D77" s="63">
        <f t="shared" si="11"/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</row>
    <row r="78" spans="1:14" ht="10.199999999999999" customHeight="1" x14ac:dyDescent="0.3">
      <c r="A78" s="32" t="str">
        <f>IFERROR(VLOOKUP(#REF!,[1]!T_Listado_Personal_KDE[#Data],3,FALSE),"")</f>
        <v/>
      </c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</row>
    <row r="79" spans="1:14" s="21" customFormat="1" ht="25.8" customHeight="1" thickBot="1" x14ac:dyDescent="0.35">
      <c r="A79" s="52" t="s">
        <v>183</v>
      </c>
      <c r="B79" s="51" t="s">
        <v>67</v>
      </c>
      <c r="C79" s="51"/>
      <c r="D79" s="64">
        <f>SUM(E79:N79)</f>
        <v>318.36</v>
      </c>
      <c r="E79" s="65">
        <f>SUM(E80:E85)</f>
        <v>0</v>
      </c>
      <c r="F79" s="65">
        <f t="shared" ref="E79:F79" si="12">SUM(F80:F85)</f>
        <v>0</v>
      </c>
      <c r="G79" s="65">
        <f>SUM(G80:G85)</f>
        <v>0</v>
      </c>
      <c r="H79" s="65">
        <f t="shared" ref="H79" si="13">SUM(H80:H85)</f>
        <v>0</v>
      </c>
      <c r="I79" s="65">
        <f t="shared" ref="I79:J79" si="14">SUM(I80:I85)</f>
        <v>0</v>
      </c>
      <c r="J79" s="65">
        <f t="shared" si="14"/>
        <v>0</v>
      </c>
      <c r="K79" s="65">
        <f t="shared" ref="K79" si="15">SUM(K80:K85)</f>
        <v>318.36</v>
      </c>
      <c r="L79" s="65">
        <f t="shared" ref="L79:M79" si="16">SUM(L80:L85)</f>
        <v>0</v>
      </c>
      <c r="M79" s="65">
        <f t="shared" si="16"/>
        <v>0</v>
      </c>
      <c r="N79" s="65">
        <f t="shared" ref="N79" si="17">SUM(N80:N85)</f>
        <v>0</v>
      </c>
    </row>
    <row r="80" spans="1:14" ht="15" thickBot="1" x14ac:dyDescent="0.35">
      <c r="A80" s="53"/>
      <c r="B80" s="58" t="s">
        <v>72</v>
      </c>
      <c r="C80" s="59" t="s">
        <v>72</v>
      </c>
      <c r="D80" s="63">
        <f t="shared" ref="D80:D85" si="18">SUM(E80:N80)</f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</row>
    <row r="81" spans="1:14" ht="15" thickBot="1" x14ac:dyDescent="0.35">
      <c r="A81" s="54"/>
      <c r="B81" s="58" t="s">
        <v>74</v>
      </c>
      <c r="C81" s="59" t="s">
        <v>74</v>
      </c>
      <c r="D81" s="63">
        <f t="shared" si="18"/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</row>
    <row r="82" spans="1:14" ht="15" thickBot="1" x14ac:dyDescent="0.35">
      <c r="A82" s="54"/>
      <c r="B82" s="58" t="s">
        <v>69</v>
      </c>
      <c r="C82" s="59" t="s">
        <v>69</v>
      </c>
      <c r="D82" s="63">
        <f t="shared" si="18"/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</row>
    <row r="83" spans="1:14" ht="15" thickBot="1" x14ac:dyDescent="0.35">
      <c r="A83" s="54"/>
      <c r="B83" s="58" t="s">
        <v>68</v>
      </c>
      <c r="C83" s="59" t="s">
        <v>68</v>
      </c>
      <c r="D83" s="63">
        <f t="shared" si="18"/>
        <v>318.36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318.36</v>
      </c>
      <c r="L83" s="55">
        <v>0</v>
      </c>
      <c r="M83" s="55">
        <v>0</v>
      </c>
      <c r="N83" s="55">
        <v>0</v>
      </c>
    </row>
    <row r="84" spans="1:14" ht="15" thickBot="1" x14ac:dyDescent="0.35">
      <c r="A84" s="54"/>
      <c r="B84" s="58" t="s">
        <v>70</v>
      </c>
      <c r="C84" s="59" t="s">
        <v>70</v>
      </c>
      <c r="D84" s="63">
        <f t="shared" si="18"/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</row>
    <row r="85" spans="1:14" ht="15" thickBot="1" x14ac:dyDescent="0.35">
      <c r="A85" s="54"/>
      <c r="B85" s="58" t="s">
        <v>71</v>
      </c>
      <c r="C85" s="59" t="s">
        <v>71</v>
      </c>
      <c r="D85" s="63">
        <f t="shared" si="18"/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  <c r="L85" s="55">
        <v>0</v>
      </c>
      <c r="M85" s="55">
        <v>0</v>
      </c>
      <c r="N85" s="55">
        <v>0</v>
      </c>
    </row>
    <row r="86" spans="1:14" ht="10.199999999999999" customHeight="1" x14ac:dyDescent="0.3">
      <c r="A86" s="32" t="str">
        <f>IFERROR(VLOOKUP(#REF!,[1]!T_Listado_Personal_KDE[#Data],3,FALSE),"")</f>
        <v/>
      </c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  <row r="87" spans="1:14" s="21" customFormat="1" ht="25.8" customHeight="1" thickBot="1" x14ac:dyDescent="0.35">
      <c r="A87" s="52" t="s">
        <v>184</v>
      </c>
      <c r="B87" s="51" t="s">
        <v>185</v>
      </c>
      <c r="C87" s="51"/>
      <c r="D87" s="64">
        <f>SUM(E87:N87)</f>
        <v>0</v>
      </c>
      <c r="E87" s="65">
        <f>SUM(E88:E92)</f>
        <v>0</v>
      </c>
      <c r="F87" s="65">
        <f>SUM(F88:F92)</f>
        <v>0</v>
      </c>
      <c r="G87" s="65">
        <f t="shared" ref="G87:N87" si="19">SUM(G88:G92)</f>
        <v>0</v>
      </c>
      <c r="H87" s="65">
        <f t="shared" si="19"/>
        <v>0</v>
      </c>
      <c r="I87" s="65">
        <f t="shared" si="19"/>
        <v>0</v>
      </c>
      <c r="J87" s="65">
        <f t="shared" si="19"/>
        <v>0</v>
      </c>
      <c r="K87" s="65">
        <f t="shared" si="19"/>
        <v>0</v>
      </c>
      <c r="L87" s="65">
        <f t="shared" si="19"/>
        <v>0</v>
      </c>
      <c r="M87" s="65">
        <f t="shared" si="19"/>
        <v>0</v>
      </c>
      <c r="N87" s="65">
        <f t="shared" si="19"/>
        <v>0</v>
      </c>
    </row>
    <row r="88" spans="1:14" ht="15" thickBot="1" x14ac:dyDescent="0.35">
      <c r="A88" s="53"/>
      <c r="B88" s="58" t="s">
        <v>76</v>
      </c>
      <c r="C88" s="59" t="s">
        <v>76</v>
      </c>
      <c r="D88" s="63">
        <f t="shared" ref="D88:D92" si="20">SUM(E88:N88)</f>
        <v>0</v>
      </c>
      <c r="E88" s="55">
        <v>0</v>
      </c>
      <c r="F88" s="55">
        <v>0</v>
      </c>
      <c r="G88" s="55">
        <v>0</v>
      </c>
      <c r="H88" s="55">
        <v>0</v>
      </c>
      <c r="I88" s="55">
        <v>0</v>
      </c>
      <c r="J88" s="55">
        <v>0</v>
      </c>
      <c r="K88" s="55">
        <v>0</v>
      </c>
      <c r="L88" s="55">
        <v>0</v>
      </c>
      <c r="M88" s="55">
        <v>0</v>
      </c>
      <c r="N88" s="55">
        <v>0</v>
      </c>
    </row>
    <row r="89" spans="1:14" ht="15" thickBot="1" x14ac:dyDescent="0.35">
      <c r="A89" s="54"/>
      <c r="B89" s="58" t="s">
        <v>77</v>
      </c>
      <c r="C89" s="59" t="s">
        <v>77</v>
      </c>
      <c r="D89" s="63">
        <f t="shared" si="20"/>
        <v>0</v>
      </c>
      <c r="E89" s="55">
        <v>0</v>
      </c>
      <c r="F89" s="55">
        <v>0</v>
      </c>
      <c r="G89" s="55">
        <v>0</v>
      </c>
      <c r="H89" s="55">
        <v>0</v>
      </c>
      <c r="I89" s="55">
        <v>0</v>
      </c>
      <c r="J89" s="55">
        <v>0</v>
      </c>
      <c r="K89" s="55">
        <v>0</v>
      </c>
      <c r="L89" s="55">
        <v>0</v>
      </c>
      <c r="M89" s="55">
        <v>0</v>
      </c>
      <c r="N89" s="55">
        <v>0</v>
      </c>
    </row>
    <row r="90" spans="1:14" ht="15" thickBot="1" x14ac:dyDescent="0.35">
      <c r="A90" s="54"/>
      <c r="B90" s="58" t="s">
        <v>80</v>
      </c>
      <c r="C90" s="59" t="s">
        <v>80</v>
      </c>
      <c r="D90" s="63">
        <f t="shared" si="20"/>
        <v>0</v>
      </c>
      <c r="E90" s="55">
        <v>0</v>
      </c>
      <c r="F90" s="55">
        <v>0</v>
      </c>
      <c r="G90" s="55">
        <v>0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55">
        <v>0</v>
      </c>
      <c r="N90" s="55">
        <v>0</v>
      </c>
    </row>
    <row r="91" spans="1:14" ht="15" thickBot="1" x14ac:dyDescent="0.35">
      <c r="A91" s="54"/>
      <c r="B91" s="58" t="s">
        <v>79</v>
      </c>
      <c r="C91" s="59" t="s">
        <v>79</v>
      </c>
      <c r="D91" s="63">
        <f t="shared" si="20"/>
        <v>0</v>
      </c>
      <c r="E91" s="55">
        <v>0</v>
      </c>
      <c r="F91" s="55">
        <v>0</v>
      </c>
      <c r="G91" s="55">
        <v>0</v>
      </c>
      <c r="H91" s="55">
        <v>0</v>
      </c>
      <c r="I91" s="55">
        <v>0</v>
      </c>
      <c r="J91" s="55">
        <v>0</v>
      </c>
      <c r="K91" s="55">
        <v>0</v>
      </c>
      <c r="L91" s="55">
        <v>0</v>
      </c>
      <c r="M91" s="55">
        <v>0</v>
      </c>
      <c r="N91" s="55">
        <v>0</v>
      </c>
    </row>
    <row r="92" spans="1:14" ht="15" thickBot="1" x14ac:dyDescent="0.35">
      <c r="A92" s="54"/>
      <c r="B92" s="58" t="s">
        <v>78</v>
      </c>
      <c r="C92" s="59" t="s">
        <v>78</v>
      </c>
      <c r="D92" s="63">
        <f t="shared" si="20"/>
        <v>0</v>
      </c>
      <c r="E92" s="55">
        <v>0</v>
      </c>
      <c r="F92" s="55">
        <v>0</v>
      </c>
      <c r="G92" s="55">
        <v>0</v>
      </c>
      <c r="H92" s="55">
        <v>0</v>
      </c>
      <c r="I92" s="55">
        <v>0</v>
      </c>
      <c r="J92" s="55">
        <v>0</v>
      </c>
      <c r="K92" s="55">
        <v>0</v>
      </c>
      <c r="L92" s="55">
        <v>0</v>
      </c>
      <c r="M92" s="55">
        <v>0</v>
      </c>
      <c r="N92" s="55">
        <v>0</v>
      </c>
    </row>
    <row r="93" spans="1:14" ht="10.199999999999999" customHeight="1" x14ac:dyDescent="0.3">
      <c r="A93" s="32" t="str">
        <f>IFERROR(VLOOKUP(#REF!,[1]!T_Listado_Personal_KDE[#Data],3,FALSE),"")</f>
        <v/>
      </c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</row>
    <row r="94" spans="1:14" ht="21.6" customHeight="1" x14ac:dyDescent="0.3">
      <c r="A94" s="49">
        <v>3</v>
      </c>
      <c r="B94" s="50" t="s">
        <v>186</v>
      </c>
      <c r="C94" s="50"/>
      <c r="D94" s="50"/>
      <c r="E94" s="48">
        <f>(E96+E103+E107+E115)</f>
        <v>0</v>
      </c>
      <c r="F94" s="48">
        <f t="shared" ref="F94:N94" si="21">(F96+F103+F107+F115)</f>
        <v>0</v>
      </c>
      <c r="G94" s="48">
        <f t="shared" si="21"/>
        <v>0</v>
      </c>
      <c r="H94" s="48">
        <f t="shared" si="21"/>
        <v>0</v>
      </c>
      <c r="I94" s="48">
        <f t="shared" si="21"/>
        <v>1049.3899999999999</v>
      </c>
      <c r="J94" s="48">
        <f t="shared" si="21"/>
        <v>0</v>
      </c>
      <c r="K94" s="48">
        <f t="shared" si="21"/>
        <v>181.55</v>
      </c>
      <c r="L94" s="48">
        <f t="shared" si="21"/>
        <v>0</v>
      </c>
      <c r="M94" s="48">
        <f t="shared" si="21"/>
        <v>0</v>
      </c>
      <c r="N94" s="48">
        <f t="shared" si="21"/>
        <v>0</v>
      </c>
    </row>
    <row r="95" spans="1:14" ht="10.199999999999999" customHeight="1" x14ac:dyDescent="0.3">
      <c r="A95" s="32" t="str">
        <f>IFERROR(VLOOKUP(#REF!,[1]!T_Listado_Personal_KDE[#Data],3,FALSE),"")</f>
        <v/>
      </c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</row>
    <row r="96" spans="1:14" s="21" customFormat="1" ht="25.8" customHeight="1" thickBot="1" x14ac:dyDescent="0.35">
      <c r="A96" s="52" t="s">
        <v>187</v>
      </c>
      <c r="B96" s="51" t="s">
        <v>146</v>
      </c>
      <c r="C96" s="51"/>
      <c r="D96" s="64">
        <f>SUM(E96:N96)</f>
        <v>790.94</v>
      </c>
      <c r="E96" s="65">
        <f>SUM(E97:E101)</f>
        <v>0</v>
      </c>
      <c r="F96" s="65">
        <f>SUM(F97:F101)</f>
        <v>0</v>
      </c>
      <c r="G96" s="65">
        <f t="shared" ref="G96:N96" si="22">SUM(G97:G101)</f>
        <v>0</v>
      </c>
      <c r="H96" s="65">
        <f t="shared" si="22"/>
        <v>0</v>
      </c>
      <c r="I96" s="65">
        <f t="shared" si="22"/>
        <v>609.39</v>
      </c>
      <c r="J96" s="65">
        <f t="shared" si="22"/>
        <v>0</v>
      </c>
      <c r="K96" s="65">
        <f t="shared" si="22"/>
        <v>181.55</v>
      </c>
      <c r="L96" s="65">
        <f t="shared" si="22"/>
        <v>0</v>
      </c>
      <c r="M96" s="65">
        <f t="shared" si="22"/>
        <v>0</v>
      </c>
      <c r="N96" s="65">
        <f t="shared" si="22"/>
        <v>0</v>
      </c>
    </row>
    <row r="97" spans="1:14" ht="15" thickBot="1" x14ac:dyDescent="0.35">
      <c r="A97" s="56"/>
      <c r="B97" s="58" t="s">
        <v>189</v>
      </c>
      <c r="C97" s="59" t="s">
        <v>132</v>
      </c>
      <c r="D97" s="63">
        <f>SUM(E97:N97)</f>
        <v>0</v>
      </c>
      <c r="E97" s="55">
        <v>0</v>
      </c>
      <c r="F97" s="55">
        <v>0</v>
      </c>
      <c r="G97" s="55">
        <v>0</v>
      </c>
      <c r="H97" s="55">
        <v>0</v>
      </c>
      <c r="I97" s="55">
        <v>0</v>
      </c>
      <c r="J97" s="55">
        <v>0</v>
      </c>
      <c r="K97" s="55">
        <v>0</v>
      </c>
      <c r="L97" s="55">
        <v>0</v>
      </c>
      <c r="M97" s="55">
        <v>0</v>
      </c>
      <c r="N97" s="55">
        <v>0</v>
      </c>
    </row>
    <row r="98" spans="1:14" ht="15" thickBot="1" x14ac:dyDescent="0.35">
      <c r="A98" s="57"/>
      <c r="B98" s="58" t="s">
        <v>190</v>
      </c>
      <c r="C98" s="59" t="s">
        <v>133</v>
      </c>
      <c r="D98" s="63">
        <f t="shared" ref="D98:D101" si="23">SUM(E98:N98)</f>
        <v>0</v>
      </c>
      <c r="E98" s="55">
        <v>0</v>
      </c>
      <c r="F98" s="55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</row>
    <row r="99" spans="1:14" ht="15" thickBot="1" x14ac:dyDescent="0.35">
      <c r="A99" s="57"/>
      <c r="B99" s="58" t="s">
        <v>188</v>
      </c>
      <c r="C99" s="59" t="s">
        <v>131</v>
      </c>
      <c r="D99" s="63">
        <f t="shared" si="23"/>
        <v>670.93999999999994</v>
      </c>
      <c r="E99" s="55">
        <v>0</v>
      </c>
      <c r="F99" s="55">
        <v>0</v>
      </c>
      <c r="G99" s="55">
        <v>0</v>
      </c>
      <c r="H99" s="55">
        <v>0</v>
      </c>
      <c r="I99" s="55">
        <v>609.39</v>
      </c>
      <c r="J99" s="55">
        <v>0</v>
      </c>
      <c r="K99" s="55">
        <v>61.55</v>
      </c>
      <c r="L99" s="55">
        <v>0</v>
      </c>
      <c r="M99" s="55">
        <v>0</v>
      </c>
      <c r="N99" s="55">
        <v>0</v>
      </c>
    </row>
    <row r="100" spans="1:14" ht="15" thickBot="1" x14ac:dyDescent="0.35">
      <c r="A100" s="57"/>
      <c r="B100" s="58" t="s">
        <v>134</v>
      </c>
      <c r="C100" s="59" t="s">
        <v>134</v>
      </c>
      <c r="D100" s="63">
        <f t="shared" si="23"/>
        <v>0</v>
      </c>
      <c r="E100" s="55">
        <v>0</v>
      </c>
      <c r="F100" s="55">
        <v>0</v>
      </c>
      <c r="G100" s="55">
        <v>0</v>
      </c>
      <c r="H100" s="55">
        <v>0</v>
      </c>
      <c r="I100" s="55">
        <v>0</v>
      </c>
      <c r="J100" s="55">
        <v>0</v>
      </c>
      <c r="K100" s="55">
        <v>0</v>
      </c>
      <c r="L100" s="55">
        <v>0</v>
      </c>
      <c r="M100" s="55">
        <v>0</v>
      </c>
      <c r="N100" s="55">
        <v>0</v>
      </c>
    </row>
    <row r="101" spans="1:14" ht="27.6" customHeight="1" thickBot="1" x14ac:dyDescent="0.35">
      <c r="A101" s="57"/>
      <c r="B101" s="60" t="s">
        <v>135</v>
      </c>
      <c r="C101" s="61" t="s">
        <v>135</v>
      </c>
      <c r="D101" s="63">
        <f t="shared" si="23"/>
        <v>120</v>
      </c>
      <c r="E101" s="55">
        <v>0</v>
      </c>
      <c r="F101" s="55">
        <v>0</v>
      </c>
      <c r="G101" s="55">
        <v>0</v>
      </c>
      <c r="H101" s="55">
        <v>0</v>
      </c>
      <c r="I101" s="55">
        <v>0</v>
      </c>
      <c r="J101" s="55">
        <v>0</v>
      </c>
      <c r="K101" s="55">
        <v>120</v>
      </c>
      <c r="L101" s="55">
        <v>0</v>
      </c>
      <c r="M101" s="55">
        <v>0</v>
      </c>
      <c r="N101" s="55">
        <v>0</v>
      </c>
    </row>
    <row r="102" spans="1:14" ht="10.199999999999999" customHeight="1" x14ac:dyDescent="0.3">
      <c r="A102" s="32" t="str">
        <f>IFERROR(VLOOKUP(#REF!,[1]!T_Listado_Personal_KDE[#Data],3,FALSE),"")</f>
        <v/>
      </c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</row>
    <row r="103" spans="1:14" s="21" customFormat="1" ht="25.8" customHeight="1" thickBot="1" x14ac:dyDescent="0.35">
      <c r="A103" s="52" t="s">
        <v>191</v>
      </c>
      <c r="B103" s="51" t="s">
        <v>147</v>
      </c>
      <c r="C103" s="51"/>
      <c r="D103" s="64">
        <f>SUM(E103:N103)</f>
        <v>140</v>
      </c>
      <c r="E103" s="65">
        <f>SUM(E104:E105)</f>
        <v>0</v>
      </c>
      <c r="F103" s="65">
        <f t="shared" ref="F103:N103" si="24">SUM(F104:F105)</f>
        <v>0</v>
      </c>
      <c r="G103" s="65">
        <f t="shared" si="24"/>
        <v>0</v>
      </c>
      <c r="H103" s="65">
        <f t="shared" si="24"/>
        <v>0</v>
      </c>
      <c r="I103" s="65">
        <f t="shared" si="24"/>
        <v>140</v>
      </c>
      <c r="J103" s="65">
        <f t="shared" si="24"/>
        <v>0</v>
      </c>
      <c r="K103" s="65">
        <f t="shared" si="24"/>
        <v>0</v>
      </c>
      <c r="L103" s="65">
        <f t="shared" si="24"/>
        <v>0</v>
      </c>
      <c r="M103" s="65">
        <f t="shared" si="24"/>
        <v>0</v>
      </c>
      <c r="N103" s="65">
        <f t="shared" si="24"/>
        <v>0</v>
      </c>
    </row>
    <row r="104" spans="1:14" ht="15" thickBot="1" x14ac:dyDescent="0.35">
      <c r="A104" s="53"/>
      <c r="B104" s="58" t="s">
        <v>136</v>
      </c>
      <c r="C104" s="59" t="s">
        <v>68</v>
      </c>
      <c r="D104" s="63">
        <f>SUM(E104:N104)</f>
        <v>140</v>
      </c>
      <c r="E104" s="55">
        <v>0</v>
      </c>
      <c r="F104" s="55">
        <v>0</v>
      </c>
      <c r="G104" s="55">
        <v>0</v>
      </c>
      <c r="H104" s="55">
        <v>0</v>
      </c>
      <c r="I104" s="55">
        <v>140</v>
      </c>
      <c r="J104" s="55">
        <v>0</v>
      </c>
      <c r="K104" s="55">
        <v>0</v>
      </c>
      <c r="L104" s="55">
        <v>0</v>
      </c>
      <c r="M104" s="55">
        <v>0</v>
      </c>
      <c r="N104" s="55">
        <v>0</v>
      </c>
    </row>
    <row r="105" spans="1:14" ht="15" thickBot="1" x14ac:dyDescent="0.35">
      <c r="A105" s="54"/>
      <c r="B105" s="58" t="s">
        <v>192</v>
      </c>
      <c r="C105" s="59" t="s">
        <v>69</v>
      </c>
      <c r="D105" s="63">
        <f>SUM(E105:N105)</f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>
        <v>0</v>
      </c>
      <c r="N105" s="55">
        <v>0</v>
      </c>
    </row>
    <row r="106" spans="1:14" ht="10.199999999999999" customHeight="1" x14ac:dyDescent="0.3">
      <c r="A106" s="32" t="str">
        <f>IFERROR(VLOOKUP(#REF!,[1]!T_Listado_Personal_KDE[#Data],3,FALSE),"")</f>
        <v/>
      </c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</row>
    <row r="107" spans="1:14" s="21" customFormat="1" ht="25.8" customHeight="1" thickBot="1" x14ac:dyDescent="0.35">
      <c r="A107" s="52" t="s">
        <v>193</v>
      </c>
      <c r="B107" s="51" t="s">
        <v>148</v>
      </c>
      <c r="C107" s="51"/>
      <c r="D107" s="64">
        <f>SUM(E107:N107)</f>
        <v>0</v>
      </c>
      <c r="E107" s="65">
        <f>SUM(E108:E113)</f>
        <v>0</v>
      </c>
      <c r="F107" s="65">
        <f t="shared" ref="F107:N107" si="25">SUM(F108:F113)</f>
        <v>0</v>
      </c>
      <c r="G107" s="65">
        <f t="shared" si="25"/>
        <v>0</v>
      </c>
      <c r="H107" s="65">
        <f t="shared" si="25"/>
        <v>0</v>
      </c>
      <c r="I107" s="65">
        <f t="shared" si="25"/>
        <v>0</v>
      </c>
      <c r="J107" s="65">
        <f t="shared" si="25"/>
        <v>0</v>
      </c>
      <c r="K107" s="65">
        <f t="shared" si="25"/>
        <v>0</v>
      </c>
      <c r="L107" s="65">
        <f t="shared" si="25"/>
        <v>0</v>
      </c>
      <c r="M107" s="65">
        <f t="shared" si="25"/>
        <v>0</v>
      </c>
      <c r="N107" s="65">
        <f t="shared" si="25"/>
        <v>0</v>
      </c>
    </row>
    <row r="108" spans="1:14" ht="15" thickBot="1" x14ac:dyDescent="0.35">
      <c r="A108" s="53"/>
      <c r="B108" s="58" t="s">
        <v>81</v>
      </c>
      <c r="C108" s="59" t="s">
        <v>79</v>
      </c>
      <c r="D108" s="63">
        <f>SUM(E108:N108)</f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</row>
    <row r="109" spans="1:14" ht="15" thickBot="1" x14ac:dyDescent="0.35">
      <c r="A109" s="54"/>
      <c r="B109" s="58" t="s">
        <v>140</v>
      </c>
      <c r="C109" s="59" t="s">
        <v>76</v>
      </c>
      <c r="D109" s="63">
        <f t="shared" ref="D109:D113" si="26">SUM(E109:N109)</f>
        <v>0</v>
      </c>
      <c r="E109" s="55">
        <v>0</v>
      </c>
      <c r="F109" s="55">
        <v>0</v>
      </c>
      <c r="G109" s="55">
        <v>0</v>
      </c>
      <c r="H109" s="55">
        <v>0</v>
      </c>
      <c r="I109" s="55">
        <v>0</v>
      </c>
      <c r="J109" s="55">
        <v>0</v>
      </c>
      <c r="K109" s="55">
        <v>0</v>
      </c>
      <c r="L109" s="55">
        <v>0</v>
      </c>
      <c r="M109" s="55">
        <v>0</v>
      </c>
      <c r="N109" s="55">
        <v>0</v>
      </c>
    </row>
    <row r="110" spans="1:14" ht="15" thickBot="1" x14ac:dyDescent="0.35">
      <c r="A110" s="54"/>
      <c r="B110" s="58" t="s">
        <v>139</v>
      </c>
      <c r="C110" s="59" t="s">
        <v>77</v>
      </c>
      <c r="D110" s="63">
        <f t="shared" si="26"/>
        <v>0</v>
      </c>
      <c r="E110" s="55">
        <v>0</v>
      </c>
      <c r="F110" s="55">
        <v>0</v>
      </c>
      <c r="G110" s="55">
        <v>0</v>
      </c>
      <c r="H110" s="55">
        <v>0</v>
      </c>
      <c r="I110" s="55">
        <v>0</v>
      </c>
      <c r="J110" s="55">
        <v>0</v>
      </c>
      <c r="K110" s="55">
        <v>0</v>
      </c>
      <c r="L110" s="55">
        <v>0</v>
      </c>
      <c r="M110" s="55">
        <v>0</v>
      </c>
      <c r="N110" s="55">
        <v>0</v>
      </c>
    </row>
    <row r="111" spans="1:14" ht="15" thickBot="1" x14ac:dyDescent="0.35">
      <c r="A111" s="54"/>
      <c r="B111" s="58" t="s">
        <v>194</v>
      </c>
      <c r="C111" s="59" t="s">
        <v>78</v>
      </c>
      <c r="D111" s="63">
        <f t="shared" si="26"/>
        <v>0</v>
      </c>
      <c r="E111" s="55">
        <v>0</v>
      </c>
      <c r="F111" s="55">
        <v>0</v>
      </c>
      <c r="G111" s="55">
        <v>0</v>
      </c>
      <c r="H111" s="55">
        <v>0</v>
      </c>
      <c r="I111" s="55">
        <v>0</v>
      </c>
      <c r="J111" s="55">
        <v>0</v>
      </c>
      <c r="K111" s="55">
        <v>0</v>
      </c>
      <c r="L111" s="55">
        <v>0</v>
      </c>
      <c r="M111" s="55">
        <v>0</v>
      </c>
      <c r="N111" s="55">
        <v>0</v>
      </c>
    </row>
    <row r="112" spans="1:14" ht="15" thickBot="1" x14ac:dyDescent="0.35">
      <c r="A112" s="54"/>
      <c r="B112" s="58" t="s">
        <v>195</v>
      </c>
      <c r="C112" s="59" t="s">
        <v>80</v>
      </c>
      <c r="D112" s="63">
        <f t="shared" si="26"/>
        <v>0</v>
      </c>
      <c r="E112" s="55">
        <v>0</v>
      </c>
      <c r="F112" s="55">
        <v>0</v>
      </c>
      <c r="G112" s="55">
        <v>0</v>
      </c>
      <c r="H112" s="55">
        <v>0</v>
      </c>
      <c r="I112" s="55">
        <v>0</v>
      </c>
      <c r="J112" s="55">
        <v>0</v>
      </c>
      <c r="K112" s="55">
        <v>0</v>
      </c>
      <c r="L112" s="55">
        <v>0</v>
      </c>
      <c r="M112" s="55">
        <v>0</v>
      </c>
      <c r="N112" s="55">
        <v>0</v>
      </c>
    </row>
    <row r="113" spans="1:14" ht="15" thickBot="1" x14ac:dyDescent="0.35">
      <c r="B113" s="58" t="s">
        <v>196</v>
      </c>
      <c r="C113" s="59" t="s">
        <v>80</v>
      </c>
      <c r="D113" s="63">
        <f t="shared" si="26"/>
        <v>0</v>
      </c>
      <c r="E113" s="55">
        <v>0</v>
      </c>
      <c r="F113" s="55">
        <v>0</v>
      </c>
      <c r="G113" s="55">
        <v>0</v>
      </c>
      <c r="H113" s="55">
        <v>0</v>
      </c>
      <c r="I113" s="55">
        <v>0</v>
      </c>
      <c r="J113" s="55">
        <v>0</v>
      </c>
      <c r="K113" s="55">
        <v>0</v>
      </c>
      <c r="L113" s="55">
        <v>0</v>
      </c>
      <c r="M113" s="55">
        <v>0</v>
      </c>
      <c r="N113" s="55">
        <v>0</v>
      </c>
    </row>
    <row r="114" spans="1:14" ht="10.199999999999999" customHeight="1" x14ac:dyDescent="0.3">
      <c r="A114" s="32" t="str">
        <f>IFERROR(VLOOKUP(#REF!,[1]!T_Listado_Personal_KDE[#Data],3,FALSE),"")</f>
        <v/>
      </c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</row>
    <row r="115" spans="1:14" s="21" customFormat="1" ht="25.8" customHeight="1" thickBot="1" x14ac:dyDescent="0.35">
      <c r="A115" s="52" t="s">
        <v>197</v>
      </c>
      <c r="B115" s="51" t="s">
        <v>198</v>
      </c>
      <c r="C115" s="51"/>
      <c r="D115" s="64">
        <f>SUM(E115:N115)</f>
        <v>300</v>
      </c>
      <c r="E115" s="65">
        <f>SUM(E116:E127)</f>
        <v>0</v>
      </c>
      <c r="F115" s="65">
        <f t="shared" ref="F115:N115" si="27">SUM(F116:F127)</f>
        <v>0</v>
      </c>
      <c r="G115" s="65">
        <f t="shared" si="27"/>
        <v>0</v>
      </c>
      <c r="H115" s="65">
        <f t="shared" si="27"/>
        <v>0</v>
      </c>
      <c r="I115" s="65">
        <f t="shared" si="27"/>
        <v>300</v>
      </c>
      <c r="J115" s="65">
        <f t="shared" si="27"/>
        <v>0</v>
      </c>
      <c r="K115" s="65">
        <f t="shared" si="27"/>
        <v>0</v>
      </c>
      <c r="L115" s="65">
        <f t="shared" si="27"/>
        <v>0</v>
      </c>
      <c r="M115" s="65">
        <f t="shared" si="27"/>
        <v>0</v>
      </c>
      <c r="N115" s="65">
        <f t="shared" si="27"/>
        <v>0</v>
      </c>
    </row>
    <row r="116" spans="1:14" ht="15" thickBot="1" x14ac:dyDescent="0.35">
      <c r="A116" s="53"/>
      <c r="B116" s="58" t="s">
        <v>87</v>
      </c>
      <c r="C116" s="59" t="s">
        <v>80</v>
      </c>
      <c r="D116" s="63">
        <f t="shared" ref="D116:D127" si="28">SUM(E116:N116)</f>
        <v>0</v>
      </c>
      <c r="E116" s="55">
        <v>0</v>
      </c>
      <c r="F116" s="55">
        <v>0</v>
      </c>
      <c r="G116" s="55">
        <v>0</v>
      </c>
      <c r="H116" s="55">
        <v>0</v>
      </c>
      <c r="I116" s="55">
        <v>0</v>
      </c>
      <c r="J116" s="55">
        <v>0</v>
      </c>
      <c r="K116" s="55">
        <v>0</v>
      </c>
      <c r="L116" s="55">
        <v>0</v>
      </c>
      <c r="M116" s="55">
        <v>0</v>
      </c>
      <c r="N116" s="55">
        <v>0</v>
      </c>
    </row>
    <row r="117" spans="1:14" ht="15" thickBot="1" x14ac:dyDescent="0.35">
      <c r="A117" s="54"/>
      <c r="B117" s="58" t="s">
        <v>90</v>
      </c>
      <c r="C117" s="59" t="s">
        <v>80</v>
      </c>
      <c r="D117" s="63">
        <f t="shared" si="28"/>
        <v>0</v>
      </c>
      <c r="E117" s="55">
        <v>0</v>
      </c>
      <c r="F117" s="55">
        <v>0</v>
      </c>
      <c r="G117" s="55">
        <v>0</v>
      </c>
      <c r="H117" s="55">
        <v>0</v>
      </c>
      <c r="I117" s="55">
        <v>0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</row>
    <row r="118" spans="1:14" ht="15" thickBot="1" x14ac:dyDescent="0.35">
      <c r="A118" s="54"/>
      <c r="B118" s="58" t="s">
        <v>201</v>
      </c>
      <c r="C118" s="59" t="s">
        <v>78</v>
      </c>
      <c r="D118" s="63">
        <f t="shared" si="28"/>
        <v>0</v>
      </c>
      <c r="E118" s="55">
        <v>0</v>
      </c>
      <c r="F118" s="55">
        <v>0</v>
      </c>
      <c r="G118" s="55">
        <v>0</v>
      </c>
      <c r="H118" s="55">
        <v>0</v>
      </c>
      <c r="I118" s="55">
        <v>0</v>
      </c>
      <c r="J118" s="55">
        <v>0</v>
      </c>
      <c r="K118" s="55">
        <v>0</v>
      </c>
      <c r="L118" s="55">
        <v>0</v>
      </c>
      <c r="M118" s="55">
        <v>0</v>
      </c>
      <c r="N118" s="55">
        <v>0</v>
      </c>
    </row>
    <row r="119" spans="1:14" ht="15" thickBot="1" x14ac:dyDescent="0.35">
      <c r="A119" s="54"/>
      <c r="B119" s="58" t="s">
        <v>86</v>
      </c>
      <c r="C119" s="59" t="s">
        <v>80</v>
      </c>
      <c r="D119" s="63">
        <f t="shared" si="28"/>
        <v>0</v>
      </c>
      <c r="E119" s="55">
        <v>0</v>
      </c>
      <c r="F119" s="55">
        <v>0</v>
      </c>
      <c r="G119" s="55">
        <v>0</v>
      </c>
      <c r="H119" s="55">
        <v>0</v>
      </c>
      <c r="I119" s="55">
        <v>0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</row>
    <row r="120" spans="1:14" ht="15" thickBot="1" x14ac:dyDescent="0.35">
      <c r="A120" s="54"/>
      <c r="B120" s="58" t="s">
        <v>88</v>
      </c>
      <c r="C120" s="59" t="s">
        <v>80</v>
      </c>
      <c r="D120" s="63">
        <f t="shared" si="28"/>
        <v>0</v>
      </c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5">
        <v>0</v>
      </c>
      <c r="N120" s="55">
        <v>0</v>
      </c>
    </row>
    <row r="121" spans="1:14" ht="15" thickBot="1" x14ac:dyDescent="0.35">
      <c r="B121" s="58" t="s">
        <v>89</v>
      </c>
      <c r="C121" s="59" t="s">
        <v>80</v>
      </c>
      <c r="D121" s="63">
        <f t="shared" si="28"/>
        <v>0</v>
      </c>
      <c r="E121" s="55">
        <v>0</v>
      </c>
      <c r="F121" s="55">
        <v>0</v>
      </c>
      <c r="G121" s="55">
        <v>0</v>
      </c>
      <c r="H121" s="55">
        <v>0</v>
      </c>
      <c r="I121" s="55">
        <v>0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</row>
    <row r="122" spans="1:14" ht="15" thickBot="1" x14ac:dyDescent="0.35">
      <c r="B122" s="58" t="s">
        <v>202</v>
      </c>
      <c r="C122" s="59" t="s">
        <v>80</v>
      </c>
      <c r="D122" s="63">
        <f t="shared" si="28"/>
        <v>0</v>
      </c>
      <c r="E122" s="55">
        <v>0</v>
      </c>
      <c r="F122" s="55">
        <v>0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5">
        <v>0</v>
      </c>
      <c r="M122" s="55">
        <v>0</v>
      </c>
      <c r="N122" s="55">
        <v>0</v>
      </c>
    </row>
    <row r="123" spans="1:14" ht="15" thickBot="1" x14ac:dyDescent="0.35">
      <c r="B123" s="58" t="s">
        <v>200</v>
      </c>
      <c r="C123" s="59" t="s">
        <v>77</v>
      </c>
      <c r="D123" s="63">
        <f t="shared" si="28"/>
        <v>0</v>
      </c>
      <c r="E123" s="55">
        <v>0</v>
      </c>
      <c r="F123" s="55">
        <v>0</v>
      </c>
      <c r="G123" s="55">
        <v>0</v>
      </c>
      <c r="H123" s="55">
        <v>0</v>
      </c>
      <c r="I123" s="55">
        <v>0</v>
      </c>
      <c r="J123" s="55">
        <v>0</v>
      </c>
      <c r="K123" s="55">
        <v>0</v>
      </c>
      <c r="L123" s="55">
        <v>0</v>
      </c>
      <c r="M123" s="55">
        <v>0</v>
      </c>
      <c r="N123" s="55">
        <v>0</v>
      </c>
    </row>
    <row r="124" spans="1:14" ht="15" thickBot="1" x14ac:dyDescent="0.35">
      <c r="B124" s="58" t="s">
        <v>84</v>
      </c>
      <c r="C124" s="59" t="s">
        <v>79</v>
      </c>
      <c r="D124" s="63">
        <f t="shared" si="28"/>
        <v>0</v>
      </c>
      <c r="E124" s="55">
        <v>0</v>
      </c>
      <c r="F124" s="55">
        <v>0</v>
      </c>
      <c r="G124" s="55">
        <v>0</v>
      </c>
      <c r="H124" s="55">
        <v>0</v>
      </c>
      <c r="I124" s="55">
        <v>0</v>
      </c>
      <c r="J124" s="55">
        <v>0</v>
      </c>
      <c r="K124" s="55">
        <v>0</v>
      </c>
      <c r="L124" s="55">
        <v>0</v>
      </c>
      <c r="M124" s="55">
        <v>0</v>
      </c>
      <c r="N124" s="55">
        <v>0</v>
      </c>
    </row>
    <row r="125" spans="1:14" ht="15" thickBot="1" x14ac:dyDescent="0.35">
      <c r="B125" s="58" t="s">
        <v>199</v>
      </c>
      <c r="C125" s="59" t="s">
        <v>76</v>
      </c>
      <c r="D125" s="63">
        <f t="shared" si="28"/>
        <v>0</v>
      </c>
      <c r="E125" s="55">
        <v>0</v>
      </c>
      <c r="F125" s="55">
        <v>0</v>
      </c>
      <c r="G125" s="55">
        <v>0</v>
      </c>
      <c r="H125" s="55">
        <v>0</v>
      </c>
      <c r="I125" s="55">
        <v>0</v>
      </c>
      <c r="J125" s="55">
        <v>0</v>
      </c>
      <c r="K125" s="55">
        <v>0</v>
      </c>
      <c r="L125" s="55">
        <v>0</v>
      </c>
      <c r="M125" s="55">
        <v>0</v>
      </c>
      <c r="N125" s="55">
        <v>0</v>
      </c>
    </row>
    <row r="126" spans="1:14" ht="15" thickBot="1" x14ac:dyDescent="0.35">
      <c r="B126" s="58" t="s">
        <v>83</v>
      </c>
      <c r="C126" s="59" t="s">
        <v>80</v>
      </c>
      <c r="D126" s="63">
        <f t="shared" si="28"/>
        <v>300</v>
      </c>
      <c r="E126" s="55">
        <v>0</v>
      </c>
      <c r="F126" s="55">
        <v>0</v>
      </c>
      <c r="G126" s="55">
        <v>0</v>
      </c>
      <c r="H126" s="55">
        <v>0</v>
      </c>
      <c r="I126" s="55">
        <v>300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</row>
    <row r="127" spans="1:14" ht="15" thickBot="1" x14ac:dyDescent="0.35">
      <c r="B127" s="58" t="s">
        <v>85</v>
      </c>
      <c r="C127" s="59" t="s">
        <v>80</v>
      </c>
      <c r="D127" s="63">
        <f t="shared" si="28"/>
        <v>0</v>
      </c>
      <c r="E127" s="55">
        <v>0</v>
      </c>
      <c r="F127" s="55">
        <v>0</v>
      </c>
      <c r="G127" s="55">
        <v>0</v>
      </c>
      <c r="H127" s="55">
        <v>0</v>
      </c>
      <c r="I127" s="55">
        <v>0</v>
      </c>
      <c r="J127" s="55">
        <v>0</v>
      </c>
      <c r="K127" s="55">
        <v>0</v>
      </c>
      <c r="L127" s="55">
        <v>0</v>
      </c>
      <c r="M127" s="55">
        <v>0</v>
      </c>
      <c r="N127" s="55">
        <v>0</v>
      </c>
    </row>
    <row r="128" spans="1:14" ht="10.199999999999999" customHeight="1" x14ac:dyDescent="0.3">
      <c r="A128" s="32" t="str">
        <f>IFERROR(VLOOKUP(#REF!,[1]!T_Listado_Personal_KDE[#Data],3,FALSE),"")</f>
        <v/>
      </c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</row>
    <row r="129" spans="1:14" ht="21.6" customHeight="1" x14ac:dyDescent="0.3">
      <c r="A129" s="49">
        <v>4</v>
      </c>
      <c r="B129" s="50" t="s">
        <v>203</v>
      </c>
      <c r="C129" s="50"/>
      <c r="D129" s="50"/>
      <c r="E129" s="48">
        <f>(E131+E141)</f>
        <v>0</v>
      </c>
      <c r="F129" s="48">
        <f t="shared" ref="F129:N129" si="29">(F131+F141)</f>
        <v>0</v>
      </c>
      <c r="G129" s="48">
        <f t="shared" si="29"/>
        <v>0</v>
      </c>
      <c r="H129" s="48">
        <f t="shared" si="29"/>
        <v>0</v>
      </c>
      <c r="I129" s="48">
        <f t="shared" si="29"/>
        <v>0</v>
      </c>
      <c r="J129" s="48">
        <f t="shared" si="29"/>
        <v>0</v>
      </c>
      <c r="K129" s="48">
        <f t="shared" si="29"/>
        <v>0</v>
      </c>
      <c r="L129" s="48">
        <f t="shared" si="29"/>
        <v>0</v>
      </c>
      <c r="M129" s="48">
        <f t="shared" si="29"/>
        <v>0</v>
      </c>
      <c r="N129" s="48">
        <f t="shared" si="29"/>
        <v>0</v>
      </c>
    </row>
    <row r="130" spans="1:14" ht="10.199999999999999" customHeight="1" x14ac:dyDescent="0.3">
      <c r="A130" s="32" t="str">
        <f>IFERROR(VLOOKUP(#REF!,[1]!T_Listado_Personal_KDE[#Data],3,FALSE),"")</f>
        <v/>
      </c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</row>
    <row r="131" spans="1:14" s="21" customFormat="1" ht="25.8" customHeight="1" thickBot="1" x14ac:dyDescent="0.35">
      <c r="A131" s="52" t="s">
        <v>204</v>
      </c>
      <c r="B131" s="51" t="s">
        <v>205</v>
      </c>
      <c r="C131" s="51"/>
      <c r="D131" s="64">
        <f>SUM(E131:N131)</f>
        <v>0</v>
      </c>
      <c r="E131" s="65">
        <f>SUM(E132:E139)</f>
        <v>0</v>
      </c>
      <c r="F131" s="65">
        <f t="shared" ref="F131:N131" si="30">SUM(F132:F139)</f>
        <v>0</v>
      </c>
      <c r="G131" s="65">
        <f t="shared" si="30"/>
        <v>0</v>
      </c>
      <c r="H131" s="65">
        <f t="shared" si="30"/>
        <v>0</v>
      </c>
      <c r="I131" s="65">
        <f t="shared" si="30"/>
        <v>0</v>
      </c>
      <c r="J131" s="65">
        <f t="shared" si="30"/>
        <v>0</v>
      </c>
      <c r="K131" s="65">
        <f t="shared" si="30"/>
        <v>0</v>
      </c>
      <c r="L131" s="65">
        <f t="shared" si="30"/>
        <v>0</v>
      </c>
      <c r="M131" s="65">
        <f t="shared" si="30"/>
        <v>0</v>
      </c>
      <c r="N131" s="65">
        <f t="shared" si="30"/>
        <v>0</v>
      </c>
    </row>
    <row r="132" spans="1:14" ht="15" thickBot="1" x14ac:dyDescent="0.35">
      <c r="A132" s="53"/>
      <c r="B132" s="58" t="s">
        <v>93</v>
      </c>
      <c r="C132" s="59" t="s">
        <v>93</v>
      </c>
      <c r="D132" s="63">
        <f>SUM(E132:N132)</f>
        <v>0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55">
        <v>0</v>
      </c>
      <c r="K132" s="55">
        <v>0</v>
      </c>
      <c r="L132" s="55">
        <v>0</v>
      </c>
      <c r="M132" s="55">
        <v>0</v>
      </c>
      <c r="N132" s="55">
        <v>0</v>
      </c>
    </row>
    <row r="133" spans="1:14" ht="15" thickBot="1" x14ac:dyDescent="0.35">
      <c r="A133" s="54"/>
      <c r="B133" s="58" t="s">
        <v>94</v>
      </c>
      <c r="C133" s="59" t="s">
        <v>94</v>
      </c>
      <c r="D133" s="63">
        <f t="shared" ref="D133:D139" si="31">SUM(E133:N133)</f>
        <v>0</v>
      </c>
      <c r="E133" s="55">
        <v>0</v>
      </c>
      <c r="F133" s="55">
        <v>0</v>
      </c>
      <c r="G133" s="55">
        <v>0</v>
      </c>
      <c r="H133" s="55">
        <v>0</v>
      </c>
      <c r="I133" s="55">
        <v>0</v>
      </c>
      <c r="J133" s="55">
        <v>0</v>
      </c>
      <c r="K133" s="55">
        <v>0</v>
      </c>
      <c r="L133" s="55">
        <v>0</v>
      </c>
      <c r="M133" s="55">
        <v>0</v>
      </c>
      <c r="N133" s="55">
        <v>0</v>
      </c>
    </row>
    <row r="134" spans="1:14" ht="15" thickBot="1" x14ac:dyDescent="0.35">
      <c r="A134" s="54"/>
      <c r="B134" s="58" t="s">
        <v>95</v>
      </c>
      <c r="C134" s="59" t="s">
        <v>95</v>
      </c>
      <c r="D134" s="63">
        <f t="shared" si="31"/>
        <v>0</v>
      </c>
      <c r="E134" s="55">
        <v>0</v>
      </c>
      <c r="F134" s="55">
        <v>0</v>
      </c>
      <c r="G134" s="55">
        <v>0</v>
      </c>
      <c r="H134" s="55">
        <v>0</v>
      </c>
      <c r="I134" s="55">
        <v>0</v>
      </c>
      <c r="J134" s="55">
        <v>0</v>
      </c>
      <c r="K134" s="55">
        <v>0</v>
      </c>
      <c r="L134" s="55">
        <v>0</v>
      </c>
      <c r="M134" s="55">
        <v>0</v>
      </c>
      <c r="N134" s="55">
        <v>0</v>
      </c>
    </row>
    <row r="135" spans="1:14" ht="15" thickBot="1" x14ac:dyDescent="0.35">
      <c r="A135" s="54"/>
      <c r="B135" s="58" t="s">
        <v>96</v>
      </c>
      <c r="C135" s="59" t="s">
        <v>96</v>
      </c>
      <c r="D135" s="63">
        <f t="shared" si="31"/>
        <v>0</v>
      </c>
      <c r="E135" s="55">
        <v>0</v>
      </c>
      <c r="F135" s="55">
        <v>0</v>
      </c>
      <c r="G135" s="55">
        <v>0</v>
      </c>
      <c r="H135" s="55">
        <v>0</v>
      </c>
      <c r="I135" s="55">
        <v>0</v>
      </c>
      <c r="J135" s="55">
        <v>0</v>
      </c>
      <c r="K135" s="55">
        <v>0</v>
      </c>
      <c r="L135" s="55">
        <v>0</v>
      </c>
      <c r="M135" s="55">
        <v>0</v>
      </c>
      <c r="N135" s="55">
        <v>0</v>
      </c>
    </row>
    <row r="136" spans="1:14" ht="15" thickBot="1" x14ac:dyDescent="0.35">
      <c r="A136" s="54"/>
      <c r="B136" s="58" t="s">
        <v>97</v>
      </c>
      <c r="C136" s="59" t="s">
        <v>97</v>
      </c>
      <c r="D136" s="63">
        <f t="shared" si="31"/>
        <v>0</v>
      </c>
      <c r="E136" s="55">
        <v>0</v>
      </c>
      <c r="F136" s="55">
        <v>0</v>
      </c>
      <c r="G136" s="55">
        <v>0</v>
      </c>
      <c r="H136" s="55">
        <v>0</v>
      </c>
      <c r="I136" s="55">
        <v>0</v>
      </c>
      <c r="J136" s="55">
        <v>0</v>
      </c>
      <c r="K136" s="55">
        <v>0</v>
      </c>
      <c r="L136" s="55">
        <v>0</v>
      </c>
      <c r="M136" s="55">
        <v>0</v>
      </c>
      <c r="N136" s="55">
        <v>0</v>
      </c>
    </row>
    <row r="137" spans="1:14" ht="15" thickBot="1" x14ac:dyDescent="0.35">
      <c r="A137" s="54"/>
      <c r="B137" s="58" t="s">
        <v>98</v>
      </c>
      <c r="C137" s="59" t="s">
        <v>98</v>
      </c>
      <c r="D137" s="63">
        <f t="shared" si="31"/>
        <v>0</v>
      </c>
      <c r="E137" s="55">
        <v>0</v>
      </c>
      <c r="F137" s="55">
        <v>0</v>
      </c>
      <c r="G137" s="55">
        <v>0</v>
      </c>
      <c r="H137" s="55">
        <v>0</v>
      </c>
      <c r="I137" s="55">
        <v>0</v>
      </c>
      <c r="J137" s="55">
        <v>0</v>
      </c>
      <c r="K137" s="55">
        <v>0</v>
      </c>
      <c r="L137" s="55">
        <v>0</v>
      </c>
      <c r="M137" s="55">
        <v>0</v>
      </c>
      <c r="N137" s="55">
        <v>0</v>
      </c>
    </row>
    <row r="138" spans="1:14" ht="15" thickBot="1" x14ac:dyDescent="0.35">
      <c r="A138" s="54"/>
      <c r="B138" s="58" t="s">
        <v>99</v>
      </c>
      <c r="C138" s="59" t="s">
        <v>99</v>
      </c>
      <c r="D138" s="63">
        <f t="shared" si="31"/>
        <v>0</v>
      </c>
      <c r="E138" s="55">
        <v>0</v>
      </c>
      <c r="F138" s="55">
        <v>0</v>
      </c>
      <c r="G138" s="55">
        <v>0</v>
      </c>
      <c r="H138" s="55">
        <v>0</v>
      </c>
      <c r="I138" s="55">
        <v>0</v>
      </c>
      <c r="J138" s="55">
        <v>0</v>
      </c>
      <c r="K138" s="55">
        <v>0</v>
      </c>
      <c r="L138" s="55">
        <v>0</v>
      </c>
      <c r="M138" s="55">
        <v>0</v>
      </c>
      <c r="N138" s="55">
        <v>0</v>
      </c>
    </row>
    <row r="139" spans="1:14" ht="15" thickBot="1" x14ac:dyDescent="0.35">
      <c r="A139" s="54"/>
      <c r="B139" s="58" t="s">
        <v>100</v>
      </c>
      <c r="C139" s="59" t="s">
        <v>100</v>
      </c>
      <c r="D139" s="63">
        <f t="shared" si="31"/>
        <v>0</v>
      </c>
      <c r="E139" s="55">
        <v>0</v>
      </c>
      <c r="F139" s="55">
        <v>0</v>
      </c>
      <c r="G139" s="55">
        <v>0</v>
      </c>
      <c r="H139" s="55">
        <v>0</v>
      </c>
      <c r="I139" s="55">
        <v>0</v>
      </c>
      <c r="J139" s="55">
        <v>0</v>
      </c>
      <c r="K139" s="55">
        <v>0</v>
      </c>
      <c r="L139" s="55">
        <v>0</v>
      </c>
      <c r="M139" s="55">
        <v>0</v>
      </c>
      <c r="N139" s="55">
        <v>0</v>
      </c>
    </row>
    <row r="140" spans="1:14" ht="10.199999999999999" customHeight="1" x14ac:dyDescent="0.3">
      <c r="A140" s="32" t="str">
        <f>IFERROR(VLOOKUP(#REF!,[1]!T_Listado_Personal_KDE[#Data],3,FALSE),"")</f>
        <v/>
      </c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</row>
    <row r="141" spans="1:14" s="21" customFormat="1" ht="25.8" customHeight="1" thickBot="1" x14ac:dyDescent="0.35">
      <c r="A141" s="52" t="s">
        <v>206</v>
      </c>
      <c r="B141" s="51" t="s">
        <v>101</v>
      </c>
      <c r="C141" s="51"/>
      <c r="D141" s="64">
        <f>SUM(E141:N141)</f>
        <v>0</v>
      </c>
      <c r="E141" s="65">
        <f>SUM(E142:E149)</f>
        <v>0</v>
      </c>
      <c r="F141" s="65">
        <f t="shared" ref="F141:N141" si="32">SUM(F142:F149)</f>
        <v>0</v>
      </c>
      <c r="G141" s="65">
        <f t="shared" si="32"/>
        <v>0</v>
      </c>
      <c r="H141" s="65">
        <f t="shared" si="32"/>
        <v>0</v>
      </c>
      <c r="I141" s="65">
        <f t="shared" si="32"/>
        <v>0</v>
      </c>
      <c r="J141" s="65">
        <f t="shared" si="32"/>
        <v>0</v>
      </c>
      <c r="K141" s="65">
        <f t="shared" si="32"/>
        <v>0</v>
      </c>
      <c r="L141" s="65">
        <f t="shared" si="32"/>
        <v>0</v>
      </c>
      <c r="M141" s="65">
        <f t="shared" si="32"/>
        <v>0</v>
      </c>
      <c r="N141" s="65">
        <f t="shared" si="32"/>
        <v>0</v>
      </c>
    </row>
    <row r="142" spans="1:14" ht="15" thickBot="1" x14ac:dyDescent="0.35">
      <c r="A142" s="53"/>
      <c r="B142" s="58" t="s">
        <v>102</v>
      </c>
      <c r="C142" s="59" t="s">
        <v>102</v>
      </c>
      <c r="D142" s="63">
        <f>SUM(E142:N142)</f>
        <v>0</v>
      </c>
      <c r="E142" s="55">
        <v>0</v>
      </c>
      <c r="F142" s="55">
        <v>0</v>
      </c>
      <c r="G142" s="55">
        <v>0</v>
      </c>
      <c r="H142" s="55">
        <v>0</v>
      </c>
      <c r="I142" s="55">
        <v>0</v>
      </c>
      <c r="J142" s="55">
        <v>0</v>
      </c>
      <c r="K142" s="55">
        <v>0</v>
      </c>
      <c r="L142" s="55">
        <v>0</v>
      </c>
      <c r="M142" s="55">
        <v>0</v>
      </c>
      <c r="N142" s="55">
        <v>0</v>
      </c>
    </row>
    <row r="143" spans="1:14" ht="15" thickBot="1" x14ac:dyDescent="0.35">
      <c r="A143" s="54"/>
      <c r="B143" s="58" t="s">
        <v>103</v>
      </c>
      <c r="C143" s="59" t="s">
        <v>103</v>
      </c>
      <c r="D143" s="63">
        <f t="shared" ref="D143:D149" si="33">SUM(E143:N143)</f>
        <v>0</v>
      </c>
      <c r="E143" s="55">
        <v>0</v>
      </c>
      <c r="F143" s="55">
        <v>0</v>
      </c>
      <c r="G143" s="55">
        <v>0</v>
      </c>
      <c r="H143" s="55">
        <v>0</v>
      </c>
      <c r="I143" s="55">
        <v>0</v>
      </c>
      <c r="J143" s="55">
        <v>0</v>
      </c>
      <c r="K143" s="55">
        <v>0</v>
      </c>
      <c r="L143" s="55">
        <v>0</v>
      </c>
      <c r="M143" s="55">
        <v>0</v>
      </c>
      <c r="N143" s="55">
        <v>0</v>
      </c>
    </row>
    <row r="144" spans="1:14" ht="15" thickBot="1" x14ac:dyDescent="0.35">
      <c r="A144" s="54"/>
      <c r="B144" s="58" t="s">
        <v>104</v>
      </c>
      <c r="C144" s="59" t="s">
        <v>104</v>
      </c>
      <c r="D144" s="63">
        <f t="shared" si="33"/>
        <v>0</v>
      </c>
      <c r="E144" s="55">
        <v>0</v>
      </c>
      <c r="F144" s="55">
        <v>0</v>
      </c>
      <c r="G144" s="55">
        <v>0</v>
      </c>
      <c r="H144" s="55">
        <v>0</v>
      </c>
      <c r="I144" s="55">
        <v>0</v>
      </c>
      <c r="J144" s="55">
        <v>0</v>
      </c>
      <c r="K144" s="55">
        <v>0</v>
      </c>
      <c r="L144" s="55">
        <v>0</v>
      </c>
      <c r="M144" s="55">
        <v>0</v>
      </c>
      <c r="N144" s="55">
        <v>0</v>
      </c>
    </row>
    <row r="145" spans="1:14" ht="15" thickBot="1" x14ac:dyDescent="0.35">
      <c r="A145" s="54"/>
      <c r="B145" s="58" t="s">
        <v>105</v>
      </c>
      <c r="C145" s="59" t="s">
        <v>105</v>
      </c>
      <c r="D145" s="63">
        <f t="shared" si="33"/>
        <v>0</v>
      </c>
      <c r="E145" s="55">
        <v>0</v>
      </c>
      <c r="F145" s="55">
        <v>0</v>
      </c>
      <c r="G145" s="55">
        <v>0</v>
      </c>
      <c r="H145" s="55">
        <v>0</v>
      </c>
      <c r="I145" s="55">
        <v>0</v>
      </c>
      <c r="J145" s="55">
        <v>0</v>
      </c>
      <c r="K145" s="55">
        <v>0</v>
      </c>
      <c r="L145" s="55">
        <v>0</v>
      </c>
      <c r="M145" s="55">
        <v>0</v>
      </c>
      <c r="N145" s="55">
        <v>0</v>
      </c>
    </row>
    <row r="146" spans="1:14" ht="15" thickBot="1" x14ac:dyDescent="0.35">
      <c r="A146" s="54"/>
      <c r="B146" s="58" t="s">
        <v>106</v>
      </c>
      <c r="C146" s="59" t="s">
        <v>106</v>
      </c>
      <c r="D146" s="63">
        <f t="shared" si="33"/>
        <v>0</v>
      </c>
      <c r="E146" s="55">
        <v>0</v>
      </c>
      <c r="F146" s="55">
        <v>0</v>
      </c>
      <c r="G146" s="55">
        <v>0</v>
      </c>
      <c r="H146" s="55">
        <v>0</v>
      </c>
      <c r="I146" s="55">
        <v>0</v>
      </c>
      <c r="J146" s="55">
        <v>0</v>
      </c>
      <c r="K146" s="55">
        <v>0</v>
      </c>
      <c r="L146" s="55">
        <v>0</v>
      </c>
      <c r="M146" s="55">
        <v>0</v>
      </c>
      <c r="N146" s="55">
        <v>0</v>
      </c>
    </row>
    <row r="147" spans="1:14" ht="15" thickBot="1" x14ac:dyDescent="0.35">
      <c r="A147" s="54"/>
      <c r="B147" s="58" t="s">
        <v>107</v>
      </c>
      <c r="C147" s="59" t="s">
        <v>107</v>
      </c>
      <c r="D147" s="63">
        <f t="shared" si="33"/>
        <v>0</v>
      </c>
      <c r="E147" s="55">
        <v>0</v>
      </c>
      <c r="F147" s="55">
        <v>0</v>
      </c>
      <c r="G147" s="55">
        <v>0</v>
      </c>
      <c r="H147" s="55">
        <v>0</v>
      </c>
      <c r="I147" s="55">
        <v>0</v>
      </c>
      <c r="J147" s="55">
        <v>0</v>
      </c>
      <c r="K147" s="55">
        <v>0</v>
      </c>
      <c r="L147" s="55">
        <v>0</v>
      </c>
      <c r="M147" s="55">
        <v>0</v>
      </c>
      <c r="N147" s="55">
        <v>0</v>
      </c>
    </row>
    <row r="148" spans="1:14" ht="15" thickBot="1" x14ac:dyDescent="0.35">
      <c r="A148" s="54"/>
      <c r="B148" s="58" t="s">
        <v>108</v>
      </c>
      <c r="C148" s="59" t="s">
        <v>108</v>
      </c>
      <c r="D148" s="63">
        <f t="shared" si="33"/>
        <v>0</v>
      </c>
      <c r="E148" s="55">
        <v>0</v>
      </c>
      <c r="F148" s="55">
        <v>0</v>
      </c>
      <c r="G148" s="55">
        <v>0</v>
      </c>
      <c r="H148" s="55">
        <v>0</v>
      </c>
      <c r="I148" s="55">
        <v>0</v>
      </c>
      <c r="J148" s="55">
        <v>0</v>
      </c>
      <c r="K148" s="55">
        <v>0</v>
      </c>
      <c r="L148" s="55">
        <v>0</v>
      </c>
      <c r="M148" s="55">
        <v>0</v>
      </c>
      <c r="N148" s="55">
        <v>0</v>
      </c>
    </row>
    <row r="149" spans="1:14" ht="15" thickBot="1" x14ac:dyDescent="0.35">
      <c r="A149" s="54"/>
      <c r="B149" s="58" t="s">
        <v>109</v>
      </c>
      <c r="C149" s="59" t="s">
        <v>109</v>
      </c>
      <c r="D149" s="63">
        <f t="shared" si="33"/>
        <v>0</v>
      </c>
      <c r="E149" s="55">
        <v>0</v>
      </c>
      <c r="F149" s="55">
        <v>0</v>
      </c>
      <c r="G149" s="55">
        <v>0</v>
      </c>
      <c r="H149" s="55">
        <v>0</v>
      </c>
      <c r="I149" s="55">
        <v>0</v>
      </c>
      <c r="J149" s="55">
        <v>0</v>
      </c>
      <c r="K149" s="55">
        <v>0</v>
      </c>
      <c r="L149" s="55">
        <v>0</v>
      </c>
      <c r="M149" s="55">
        <v>0</v>
      </c>
      <c r="N149" s="55">
        <v>0</v>
      </c>
    </row>
    <row r="150" spans="1:14" ht="10.199999999999999" customHeight="1" x14ac:dyDescent="0.3">
      <c r="A150" s="32" t="str">
        <f>IFERROR(VLOOKUP(#REF!,[1]!T_Listado_Personal_KDE[#Data],3,FALSE),"")</f>
        <v/>
      </c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</row>
    <row r="151" spans="1:14" ht="21.6" customHeight="1" x14ac:dyDescent="0.3">
      <c r="A151" s="49">
        <v>5</v>
      </c>
      <c r="B151" s="50" t="s">
        <v>207</v>
      </c>
      <c r="C151" s="50"/>
      <c r="D151" s="50"/>
      <c r="E151" s="48">
        <v>0</v>
      </c>
      <c r="F151" s="48">
        <v>0</v>
      </c>
      <c r="G151" s="48">
        <v>0</v>
      </c>
      <c r="H151" s="48">
        <f>H153</f>
        <v>0</v>
      </c>
      <c r="I151" s="48">
        <f t="shared" ref="I151:N151" si="34">I153</f>
        <v>0</v>
      </c>
      <c r="J151" s="48">
        <f t="shared" si="34"/>
        <v>345</v>
      </c>
      <c r="K151" s="48">
        <f t="shared" si="34"/>
        <v>2328.48</v>
      </c>
      <c r="L151" s="48">
        <f t="shared" si="34"/>
        <v>1300</v>
      </c>
      <c r="M151" s="48">
        <f t="shared" si="34"/>
        <v>700</v>
      </c>
      <c r="N151" s="48">
        <f t="shared" si="34"/>
        <v>0</v>
      </c>
    </row>
    <row r="152" spans="1:14" ht="10.199999999999999" customHeight="1" x14ac:dyDescent="0.3">
      <c r="A152" s="32" t="str">
        <f>IFERROR(VLOOKUP(#REF!,[1]!T_Listado_Personal_KDE[#Data],3,FALSE),"")</f>
        <v/>
      </c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</row>
    <row r="153" spans="1:14" s="21" customFormat="1" ht="25.8" customHeight="1" thickBot="1" x14ac:dyDescent="0.35">
      <c r="A153" s="52" t="s">
        <v>208</v>
      </c>
      <c r="B153" s="51" t="s">
        <v>207</v>
      </c>
      <c r="C153" s="51"/>
      <c r="D153" s="64">
        <f>SUM($E$153:$N$153)</f>
        <v>4673.4799999999996</v>
      </c>
      <c r="E153" s="65">
        <f>SUM(E154:E161)</f>
        <v>0</v>
      </c>
      <c r="F153" s="65">
        <f t="shared" ref="F153:N153" si="35">SUM(F154:F161)</f>
        <v>0</v>
      </c>
      <c r="G153" s="65">
        <f t="shared" si="35"/>
        <v>0</v>
      </c>
      <c r="H153" s="65">
        <f t="shared" si="35"/>
        <v>0</v>
      </c>
      <c r="I153" s="65">
        <f t="shared" si="35"/>
        <v>0</v>
      </c>
      <c r="J153" s="65">
        <f t="shared" si="35"/>
        <v>345</v>
      </c>
      <c r="K153" s="65">
        <f>SUM(K154:K161)</f>
        <v>2328.48</v>
      </c>
      <c r="L153" s="65">
        <f t="shared" si="35"/>
        <v>1300</v>
      </c>
      <c r="M153" s="65">
        <f t="shared" si="35"/>
        <v>700</v>
      </c>
      <c r="N153" s="65">
        <f t="shared" si="35"/>
        <v>0</v>
      </c>
    </row>
    <row r="154" spans="1:14" ht="15" thickBot="1" x14ac:dyDescent="0.35">
      <c r="A154" s="53"/>
      <c r="B154" s="58" t="s">
        <v>111</v>
      </c>
      <c r="C154" s="59" t="s">
        <v>111</v>
      </c>
      <c r="D154" s="63">
        <f>SUM(E154:N154)</f>
        <v>0</v>
      </c>
      <c r="E154" s="55">
        <v>0</v>
      </c>
      <c r="F154" s="55">
        <v>0</v>
      </c>
      <c r="G154" s="55">
        <v>0</v>
      </c>
      <c r="H154" s="55">
        <v>0</v>
      </c>
      <c r="I154" s="55">
        <v>0</v>
      </c>
      <c r="J154" s="55">
        <v>0</v>
      </c>
      <c r="K154" s="55">
        <v>0</v>
      </c>
      <c r="L154" s="55">
        <v>0</v>
      </c>
      <c r="M154" s="55">
        <v>0</v>
      </c>
      <c r="N154" s="55">
        <v>0</v>
      </c>
    </row>
    <row r="155" spans="1:14" ht="15" thickBot="1" x14ac:dyDescent="0.35">
      <c r="A155" s="54"/>
      <c r="B155" s="58" t="s">
        <v>112</v>
      </c>
      <c r="C155" s="59" t="s">
        <v>112</v>
      </c>
      <c r="D155" s="63">
        <f t="shared" ref="D155:D161" si="36">SUM(E155:N155)</f>
        <v>690</v>
      </c>
      <c r="E155" s="55">
        <v>0</v>
      </c>
      <c r="F155" s="55">
        <v>0</v>
      </c>
      <c r="G155" s="55">
        <v>0</v>
      </c>
      <c r="H155" s="55">
        <v>0</v>
      </c>
      <c r="I155" s="55">
        <v>0</v>
      </c>
      <c r="J155" s="55">
        <v>345</v>
      </c>
      <c r="K155" s="55">
        <v>345</v>
      </c>
      <c r="L155" s="55">
        <v>0</v>
      </c>
      <c r="M155" s="55">
        <v>0</v>
      </c>
      <c r="N155" s="55">
        <v>0</v>
      </c>
    </row>
    <row r="156" spans="1:14" ht="15" thickBot="1" x14ac:dyDescent="0.35">
      <c r="A156" s="54"/>
      <c r="B156" s="58" t="s">
        <v>113</v>
      </c>
      <c r="C156" s="59" t="s">
        <v>113</v>
      </c>
      <c r="D156" s="63">
        <f t="shared" si="36"/>
        <v>0</v>
      </c>
      <c r="E156" s="55">
        <v>0</v>
      </c>
      <c r="F156" s="55">
        <v>0</v>
      </c>
      <c r="G156" s="55">
        <v>0</v>
      </c>
      <c r="H156" s="55">
        <v>0</v>
      </c>
      <c r="I156" s="55">
        <v>0</v>
      </c>
      <c r="J156" s="55">
        <v>0</v>
      </c>
      <c r="K156" s="55">
        <v>0</v>
      </c>
      <c r="L156" s="55">
        <v>0</v>
      </c>
      <c r="M156" s="55">
        <v>0</v>
      </c>
      <c r="N156" s="55">
        <v>0</v>
      </c>
    </row>
    <row r="157" spans="1:14" ht="28.8" customHeight="1" thickBot="1" x14ac:dyDescent="0.35">
      <c r="A157" s="54"/>
      <c r="B157" s="60" t="s">
        <v>114</v>
      </c>
      <c r="C157" s="61" t="s">
        <v>114</v>
      </c>
      <c r="D157" s="63">
        <f t="shared" si="36"/>
        <v>0</v>
      </c>
      <c r="E157" s="55">
        <v>0</v>
      </c>
      <c r="F157" s="55">
        <v>0</v>
      </c>
      <c r="G157" s="55">
        <v>0</v>
      </c>
      <c r="H157" s="55">
        <v>0</v>
      </c>
      <c r="I157" s="55">
        <v>0</v>
      </c>
      <c r="J157" s="55">
        <v>0</v>
      </c>
      <c r="K157" s="55">
        <v>0</v>
      </c>
      <c r="L157" s="55">
        <v>0</v>
      </c>
      <c r="M157" s="55">
        <v>0</v>
      </c>
      <c r="N157" s="55">
        <v>0</v>
      </c>
    </row>
    <row r="158" spans="1:14" ht="30.6" customHeight="1" thickBot="1" x14ac:dyDescent="0.35">
      <c r="A158" s="54"/>
      <c r="B158" s="60" t="s">
        <v>115</v>
      </c>
      <c r="C158" s="61" t="s">
        <v>115</v>
      </c>
      <c r="D158" s="63">
        <f t="shared" si="36"/>
        <v>0</v>
      </c>
      <c r="E158" s="55">
        <v>0</v>
      </c>
      <c r="F158" s="55">
        <v>0</v>
      </c>
      <c r="G158" s="55">
        <v>0</v>
      </c>
      <c r="H158" s="55">
        <v>0</v>
      </c>
      <c r="I158" s="55">
        <v>0</v>
      </c>
      <c r="J158" s="55">
        <v>0</v>
      </c>
      <c r="K158" s="55">
        <v>0</v>
      </c>
      <c r="L158" s="55">
        <v>0</v>
      </c>
      <c r="M158" s="55">
        <v>0</v>
      </c>
      <c r="N158" s="55">
        <v>0</v>
      </c>
    </row>
    <row r="159" spans="1:14" ht="15" thickBot="1" x14ac:dyDescent="0.35">
      <c r="A159" s="54"/>
      <c r="B159" s="58" t="s">
        <v>116</v>
      </c>
      <c r="C159" s="59" t="s">
        <v>116</v>
      </c>
      <c r="D159" s="63">
        <f t="shared" si="36"/>
        <v>1983.48</v>
      </c>
      <c r="E159" s="55">
        <v>0</v>
      </c>
      <c r="F159" s="55">
        <v>0</v>
      </c>
      <c r="G159" s="55">
        <v>0</v>
      </c>
      <c r="H159" s="55">
        <v>0</v>
      </c>
      <c r="I159" s="55">
        <v>0</v>
      </c>
      <c r="J159" s="55">
        <v>0</v>
      </c>
      <c r="K159" s="55">
        <v>1983.48</v>
      </c>
      <c r="L159" s="55">
        <v>0</v>
      </c>
      <c r="M159" s="55">
        <v>0</v>
      </c>
      <c r="N159" s="55">
        <v>0</v>
      </c>
    </row>
    <row r="160" spans="1:14" ht="15" thickBot="1" x14ac:dyDescent="0.35">
      <c r="A160" s="54"/>
      <c r="B160" s="58" t="s">
        <v>117</v>
      </c>
      <c r="C160" s="59" t="s">
        <v>117</v>
      </c>
      <c r="D160" s="63">
        <f t="shared" si="36"/>
        <v>2000</v>
      </c>
      <c r="E160" s="55">
        <v>0</v>
      </c>
      <c r="F160" s="55">
        <v>0</v>
      </c>
      <c r="G160" s="55">
        <v>0</v>
      </c>
      <c r="H160" s="55">
        <v>0</v>
      </c>
      <c r="I160" s="55">
        <v>0</v>
      </c>
      <c r="J160" s="55">
        <v>0</v>
      </c>
      <c r="K160" s="55">
        <v>0</v>
      </c>
      <c r="L160" s="55">
        <v>1300</v>
      </c>
      <c r="M160" s="55">
        <v>700</v>
      </c>
      <c r="N160" s="55">
        <v>0</v>
      </c>
    </row>
    <row r="161" spans="1:14" ht="15" thickBot="1" x14ac:dyDescent="0.35">
      <c r="A161" s="54"/>
      <c r="B161" s="58" t="s">
        <v>118</v>
      </c>
      <c r="C161" s="59" t="s">
        <v>118</v>
      </c>
      <c r="D161" s="63">
        <f t="shared" si="36"/>
        <v>0</v>
      </c>
      <c r="E161" s="55">
        <v>0</v>
      </c>
      <c r="F161" s="55">
        <v>0</v>
      </c>
      <c r="G161" s="55">
        <v>0</v>
      </c>
      <c r="H161" s="55">
        <v>0</v>
      </c>
      <c r="I161" s="55">
        <v>0</v>
      </c>
      <c r="J161" s="55">
        <v>0</v>
      </c>
      <c r="K161" s="55">
        <v>0</v>
      </c>
      <c r="L161" s="55">
        <v>0</v>
      </c>
      <c r="M161" s="55">
        <v>0</v>
      </c>
      <c r="N161" s="55">
        <v>0</v>
      </c>
    </row>
    <row r="162" spans="1:14" ht="10.199999999999999" customHeight="1" x14ac:dyDescent="0.3">
      <c r="A162" s="32" t="str">
        <f>IFERROR(VLOOKUP(#REF!,[1]!T_Listado_Personal_KDE[#Data],3,FALSE),"")</f>
        <v/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</row>
  </sheetData>
  <sortState xmlns:xlrd2="http://schemas.microsoft.com/office/spreadsheetml/2017/richdata2" ref="B13:C24">
    <sortCondition ref="B13:B24"/>
  </sortState>
  <mergeCells count="170">
    <mergeCell ref="B161:C161"/>
    <mergeCell ref="A162:N162"/>
    <mergeCell ref="A152:N152"/>
    <mergeCell ref="B153:C153"/>
    <mergeCell ref="A154:A161"/>
    <mergeCell ref="B154:C154"/>
    <mergeCell ref="B155:C155"/>
    <mergeCell ref="B156:C156"/>
    <mergeCell ref="B157:C157"/>
    <mergeCell ref="B158:C158"/>
    <mergeCell ref="B159:C159"/>
    <mergeCell ref="B160:C160"/>
    <mergeCell ref="B146:C146"/>
    <mergeCell ref="B147:C147"/>
    <mergeCell ref="B148:C148"/>
    <mergeCell ref="B149:C149"/>
    <mergeCell ref="B151:D151"/>
    <mergeCell ref="B134:C134"/>
    <mergeCell ref="B135:C135"/>
    <mergeCell ref="B136:C136"/>
    <mergeCell ref="B137:C137"/>
    <mergeCell ref="B138:C138"/>
    <mergeCell ref="B139:C139"/>
    <mergeCell ref="A150:N150"/>
    <mergeCell ref="A140:N140"/>
    <mergeCell ref="B141:C141"/>
    <mergeCell ref="A142:A149"/>
    <mergeCell ref="B142:C142"/>
    <mergeCell ref="B143:C143"/>
    <mergeCell ref="B144:C144"/>
    <mergeCell ref="B145:C145"/>
    <mergeCell ref="B127:C127"/>
    <mergeCell ref="A128:N128"/>
    <mergeCell ref="B129:D129"/>
    <mergeCell ref="A130:N130"/>
    <mergeCell ref="B131:C131"/>
    <mergeCell ref="A132:A139"/>
    <mergeCell ref="B132:C132"/>
    <mergeCell ref="B133:C133"/>
    <mergeCell ref="B121:C121"/>
    <mergeCell ref="B122:C122"/>
    <mergeCell ref="B123:C123"/>
    <mergeCell ref="B124:C124"/>
    <mergeCell ref="B125:C125"/>
    <mergeCell ref="B126:C126"/>
    <mergeCell ref="B113:C113"/>
    <mergeCell ref="A114:N114"/>
    <mergeCell ref="B115:C115"/>
    <mergeCell ref="A116:A120"/>
    <mergeCell ref="B116:C116"/>
    <mergeCell ref="B117:C117"/>
    <mergeCell ref="B118:C118"/>
    <mergeCell ref="B119:C119"/>
    <mergeCell ref="B120:C120"/>
    <mergeCell ref="A106:N106"/>
    <mergeCell ref="A108:A112"/>
    <mergeCell ref="B108:C108"/>
    <mergeCell ref="B109:C109"/>
    <mergeCell ref="B110:C110"/>
    <mergeCell ref="B111:C111"/>
    <mergeCell ref="B112:C112"/>
    <mergeCell ref="A86:N86"/>
    <mergeCell ref="B87:C87"/>
    <mergeCell ref="B88:C88"/>
    <mergeCell ref="A88:A92"/>
    <mergeCell ref="A93:N93"/>
    <mergeCell ref="B94:D94"/>
    <mergeCell ref="B89:C89"/>
    <mergeCell ref="B90:C90"/>
    <mergeCell ref="B91:C91"/>
    <mergeCell ref="B92:C92"/>
    <mergeCell ref="B107:C107"/>
    <mergeCell ref="A95:N95"/>
    <mergeCell ref="A102:N102"/>
    <mergeCell ref="A104:A105"/>
    <mergeCell ref="B101:C101"/>
    <mergeCell ref="B103:C103"/>
    <mergeCell ref="B104:C104"/>
    <mergeCell ref="B105:C105"/>
    <mergeCell ref="B96:C96"/>
    <mergeCell ref="B97:C97"/>
    <mergeCell ref="B98:C98"/>
    <mergeCell ref="B99:C99"/>
    <mergeCell ref="B100:C100"/>
    <mergeCell ref="B84:C84"/>
    <mergeCell ref="B85:C85"/>
    <mergeCell ref="B83:C83"/>
    <mergeCell ref="A78:N78"/>
    <mergeCell ref="B79:C79"/>
    <mergeCell ref="A80:A85"/>
    <mergeCell ref="B80:C80"/>
    <mergeCell ref="B81:C81"/>
    <mergeCell ref="B82:C82"/>
    <mergeCell ref="A70:N70"/>
    <mergeCell ref="B71:D71"/>
    <mergeCell ref="A11:N11"/>
    <mergeCell ref="A72:N72"/>
    <mergeCell ref="A74:A77"/>
    <mergeCell ref="B73:C73"/>
    <mergeCell ref="B74:C74"/>
    <mergeCell ref="B75:C75"/>
    <mergeCell ref="B76:C76"/>
    <mergeCell ref="B77:C77"/>
    <mergeCell ref="B65:C65"/>
    <mergeCell ref="B66:C66"/>
    <mergeCell ref="A27:A66"/>
    <mergeCell ref="A67:N67"/>
    <mergeCell ref="B68:C68"/>
    <mergeCell ref="B69:C69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21:C21"/>
    <mergeCell ref="B22:C22"/>
    <mergeCell ref="B23:C23"/>
    <mergeCell ref="B24:C24"/>
    <mergeCell ref="A13:A24"/>
    <mergeCell ref="A25:N25"/>
    <mergeCell ref="B15:C15"/>
    <mergeCell ref="B16:C16"/>
    <mergeCell ref="B17:C17"/>
    <mergeCell ref="B18:C18"/>
    <mergeCell ref="B19:C19"/>
    <mergeCell ref="B20:C20"/>
    <mergeCell ref="B10:D10"/>
    <mergeCell ref="B12:C12"/>
    <mergeCell ref="B13:C13"/>
    <mergeCell ref="B14:C14"/>
    <mergeCell ref="M1:N5"/>
    <mergeCell ref="A1:D5"/>
    <mergeCell ref="A6:N6"/>
    <mergeCell ref="A7:D7"/>
    <mergeCell ref="A8:C8"/>
    <mergeCell ref="A9:N9"/>
  </mergeCells>
  <conditionalFormatting sqref="E8:N8">
    <cfRule type="colorScale" priority="17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2 D26 D68 D73 D79 D87 D96 D103 D107 D115 D131 D141 D153">
    <cfRule type="colorScale" priority="16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3:D24">
    <cfRule type="colorScale" priority="14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27:D66">
    <cfRule type="colorScale" priority="12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69">
    <cfRule type="colorScale" priority="11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74:D77">
    <cfRule type="colorScale" priority="10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80:D85">
    <cfRule type="colorScale" priority="9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88:D92">
    <cfRule type="colorScale" priority="8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97:D101">
    <cfRule type="colorScale" priority="7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04:D105">
    <cfRule type="colorScale" priority="6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08:D113">
    <cfRule type="colorScale" priority="5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16:D127">
    <cfRule type="colorScale" priority="4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32:D139">
    <cfRule type="colorScale" priority="3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42:D149">
    <cfRule type="colorScale" priority="2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54:D161">
    <cfRule type="colorScale" priority="1">
      <colorScale>
        <cfvo type="min"/>
        <cfvo type="percentile" val="50"/>
        <cfvo type="max"/>
        <color rgb="FF000066"/>
        <color rgb="FF8C5CC7"/>
        <color rgb="FFCA61B6"/>
      </colorScale>
    </cfRule>
  </conditionalFormatting>
  <pageMargins left="0.7" right="0.7" top="0.75" bottom="0.75" header="0.3" footer="0.3"/>
  <pageSetup scale="34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4A7D1-DBE7-404C-9627-7B58E712CB12}">
  <dimension ref="A2:BK22"/>
  <sheetViews>
    <sheetView workbookViewId="0">
      <selection activeCell="H23" sqref="H23"/>
    </sheetView>
  </sheetViews>
  <sheetFormatPr baseColWidth="10" defaultRowHeight="14.4" x14ac:dyDescent="0.3"/>
  <cols>
    <col min="1" max="1" width="12.109375" bestFit="1" customWidth="1"/>
    <col min="2" max="2" width="18.88671875" bestFit="1" customWidth="1"/>
    <col min="3" max="3" width="16.5546875" bestFit="1" customWidth="1"/>
    <col min="4" max="4" width="20.88671875" bestFit="1" customWidth="1"/>
    <col min="6" max="6" width="14.44140625" customWidth="1"/>
    <col min="8" max="8" width="16.5546875" bestFit="1" customWidth="1"/>
    <col min="9" max="9" width="18.88671875" bestFit="1" customWidth="1"/>
    <col min="11" max="11" width="13.88671875" customWidth="1"/>
    <col min="13" max="13" width="16.5546875" bestFit="1" customWidth="1"/>
    <col min="14" max="14" width="18.77734375" bestFit="1" customWidth="1"/>
    <col min="16" max="16" width="13.88671875" customWidth="1"/>
    <col min="18" max="18" width="13.5546875" customWidth="1"/>
    <col min="33" max="33" width="15.21875" customWidth="1"/>
    <col min="34" max="34" width="13.5546875" customWidth="1"/>
    <col min="37" max="37" width="18.44140625" bestFit="1" customWidth="1"/>
    <col min="38" max="38" width="20.88671875" bestFit="1" customWidth="1"/>
    <col min="39" max="39" width="23" customWidth="1"/>
    <col min="40" max="40" width="14.33203125" customWidth="1"/>
    <col min="42" max="42" width="18.44140625" bestFit="1" customWidth="1"/>
    <col min="43" max="43" width="18.88671875" bestFit="1" customWidth="1"/>
    <col min="47" max="47" width="21.6640625" customWidth="1"/>
    <col min="49" max="49" width="17.21875" customWidth="1"/>
    <col min="51" max="51" width="34.33203125" bestFit="1" customWidth="1"/>
    <col min="52" max="52" width="18.88671875" bestFit="1" customWidth="1"/>
    <col min="53" max="53" width="40.88671875" customWidth="1"/>
    <col min="56" max="56" width="34.33203125" bestFit="1" customWidth="1"/>
    <col min="57" max="57" width="20.88671875" bestFit="1" customWidth="1"/>
    <col min="58" max="58" width="41.21875" customWidth="1"/>
    <col min="59" max="59" width="16.77734375" customWidth="1"/>
    <col min="61" max="61" width="29.77734375" customWidth="1"/>
    <col min="63" max="63" width="15.33203125" customWidth="1"/>
  </cols>
  <sheetData>
    <row r="2" spans="1:63" x14ac:dyDescent="0.3">
      <c r="R2" s="33" t="s">
        <v>160</v>
      </c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</row>
    <row r="3" spans="1:63" x14ac:dyDescent="0.3">
      <c r="A3" t="s">
        <v>149</v>
      </c>
      <c r="C3" s="25" t="s">
        <v>150</v>
      </c>
      <c r="D3" t="s">
        <v>153</v>
      </c>
      <c r="E3" s="28" t="s">
        <v>121</v>
      </c>
      <c r="F3" s="28" t="s">
        <v>125</v>
      </c>
      <c r="H3" s="25" t="s">
        <v>150</v>
      </c>
      <c r="I3" t="s">
        <v>155</v>
      </c>
      <c r="J3" s="28" t="s">
        <v>121</v>
      </c>
      <c r="K3" s="28" t="s">
        <v>126</v>
      </c>
      <c r="M3" s="25" t="s">
        <v>150</v>
      </c>
      <c r="N3" t="s">
        <v>156</v>
      </c>
      <c r="O3" s="28" t="s">
        <v>121</v>
      </c>
      <c r="P3" s="28" t="s">
        <v>127</v>
      </c>
      <c r="R3" s="28" t="s">
        <v>121</v>
      </c>
      <c r="S3" s="31">
        <v>1</v>
      </c>
      <c r="T3" s="31">
        <v>2</v>
      </c>
      <c r="U3" s="31">
        <v>3</v>
      </c>
      <c r="V3" s="31">
        <v>4</v>
      </c>
      <c r="W3" s="31">
        <v>5</v>
      </c>
      <c r="X3" s="31">
        <v>6</v>
      </c>
      <c r="Y3" s="31">
        <v>7</v>
      </c>
      <c r="Z3" s="31">
        <v>8</v>
      </c>
      <c r="AA3" s="31">
        <v>9</v>
      </c>
      <c r="AB3" s="31" t="s">
        <v>158</v>
      </c>
      <c r="AC3" s="31" t="s">
        <v>159</v>
      </c>
      <c r="AD3" s="31">
        <v>12</v>
      </c>
      <c r="AF3" s="28" t="s">
        <v>161</v>
      </c>
      <c r="AG3" s="28" t="s">
        <v>125</v>
      </c>
      <c r="AH3" s="28" t="s">
        <v>157</v>
      </c>
      <c r="AI3" s="34" t="s">
        <v>162</v>
      </c>
      <c r="AK3" s="25" t="s">
        <v>150</v>
      </c>
      <c r="AL3" t="s">
        <v>153</v>
      </c>
      <c r="AM3" s="28" t="s">
        <v>128</v>
      </c>
      <c r="AN3" s="28" t="s">
        <v>125</v>
      </c>
      <c r="AP3" s="25" t="s">
        <v>150</v>
      </c>
      <c r="AQ3" t="s">
        <v>155</v>
      </c>
      <c r="AR3" s="28" t="s">
        <v>128</v>
      </c>
      <c r="AS3" s="28" t="s">
        <v>126</v>
      </c>
      <c r="AU3" s="28" t="s">
        <v>128</v>
      </c>
      <c r="AV3" s="28" t="s">
        <v>126</v>
      </c>
      <c r="AW3" s="28" t="s">
        <v>125</v>
      </c>
      <c r="AY3" s="25" t="s">
        <v>150</v>
      </c>
      <c r="AZ3" t="s">
        <v>155</v>
      </c>
      <c r="BA3" s="28" t="s">
        <v>123</v>
      </c>
      <c r="BB3" s="28" t="s">
        <v>126</v>
      </c>
      <c r="BD3" s="25" t="s">
        <v>150</v>
      </c>
      <c r="BE3" t="s">
        <v>153</v>
      </c>
      <c r="BF3" s="28" t="s">
        <v>123</v>
      </c>
      <c r="BG3" s="28" t="s">
        <v>125</v>
      </c>
      <c r="BI3" s="28" t="s">
        <v>123</v>
      </c>
      <c r="BJ3" s="28" t="s">
        <v>126</v>
      </c>
      <c r="BK3" s="28" t="s">
        <v>125</v>
      </c>
    </row>
    <row r="4" spans="1:63" x14ac:dyDescent="0.3">
      <c r="A4" s="24">
        <v>483</v>
      </c>
      <c r="C4" s="26">
        <v>1</v>
      </c>
      <c r="D4" s="27"/>
      <c r="E4" s="28">
        <v>1</v>
      </c>
      <c r="F4" s="29">
        <f>IFERROR(VLOOKUP(E4,$C$4:$D$17,2,0),0)</f>
        <v>0</v>
      </c>
      <c r="H4" s="26">
        <v>1</v>
      </c>
      <c r="I4" s="27"/>
      <c r="J4" s="28">
        <v>1</v>
      </c>
      <c r="K4" s="29">
        <f>IFERROR(VLOOKUP(J4,$H$4:$I$17,2,0),0)</f>
        <v>0</v>
      </c>
      <c r="M4" s="26">
        <v>1</v>
      </c>
      <c r="N4" s="27">
        <v>0</v>
      </c>
      <c r="O4" s="28">
        <v>1</v>
      </c>
      <c r="P4" s="29">
        <f>IFERROR(VLOOKUP(O4,$M$4:$N$17,2,0),0)</f>
        <v>0</v>
      </c>
      <c r="R4" s="28" t="s">
        <v>125</v>
      </c>
      <c r="S4" s="29">
        <f>IFERROR(VLOOKUP(S3,$C$4:$D$17,2,0),0)</f>
        <v>0</v>
      </c>
      <c r="T4" s="29">
        <f t="shared" ref="T4:AD4" si="0">IFERROR(VLOOKUP(T3,$C$4:$D$17,2,0),0)</f>
        <v>0</v>
      </c>
      <c r="U4" s="29">
        <f t="shared" si="0"/>
        <v>65738.22</v>
      </c>
      <c r="V4" s="29">
        <f t="shared" si="0"/>
        <v>11307.73</v>
      </c>
      <c r="W4" s="29">
        <f t="shared" si="0"/>
        <v>0</v>
      </c>
      <c r="X4" s="29">
        <f t="shared" si="0"/>
        <v>0</v>
      </c>
      <c r="Y4" s="29">
        <f t="shared" si="0"/>
        <v>0</v>
      </c>
      <c r="Z4" s="29">
        <f t="shared" si="0"/>
        <v>0</v>
      </c>
      <c r="AA4" s="29">
        <f t="shared" si="0"/>
        <v>0</v>
      </c>
      <c r="AB4" s="29">
        <f t="shared" si="0"/>
        <v>0</v>
      </c>
      <c r="AC4" s="29">
        <f t="shared" si="0"/>
        <v>0</v>
      </c>
      <c r="AD4" s="29">
        <f t="shared" si="0"/>
        <v>0</v>
      </c>
      <c r="AF4" s="28">
        <v>1</v>
      </c>
      <c r="AG4" s="29">
        <f>IFERROR(VLOOKUP(AF4,$C$4:$D$17,2,0),0)</f>
        <v>0</v>
      </c>
      <c r="AH4" s="29">
        <f>IFERROR(VLOOKUP(AF4,$H$4:$I$17,2,0),0)</f>
        <v>0</v>
      </c>
      <c r="AI4" s="28"/>
      <c r="AK4" s="26" t="s">
        <v>151</v>
      </c>
      <c r="AL4" s="24"/>
      <c r="AM4" s="28" t="s">
        <v>1</v>
      </c>
      <c r="AN4" s="29">
        <f>IFERROR(VLOOKUP(AM4,$AK$4:$AL$17,2,0),0)</f>
        <v>12696.84</v>
      </c>
      <c r="AP4" s="26" t="s">
        <v>151</v>
      </c>
      <c r="AQ4" s="24"/>
      <c r="AR4" s="28" t="s">
        <v>1</v>
      </c>
      <c r="AS4" s="29">
        <f>IFERROR(VLOOKUP(AR4,$AP$4:$AQ$17,2,0),0)</f>
        <v>30</v>
      </c>
      <c r="AU4" s="28" t="s">
        <v>1</v>
      </c>
      <c r="AV4" s="29">
        <f>IFERROR(VLOOKUP(AU4,$AP$4:$AQ$17,2,0),0)</f>
        <v>30</v>
      </c>
      <c r="AW4" s="29">
        <f>IFERROR(VLOOKUP(AU4,$AK$4:$AL$17,2,0),0)</f>
        <v>12696.84</v>
      </c>
      <c r="AY4" s="26"/>
      <c r="AZ4" s="24"/>
      <c r="BA4" s="28" t="s">
        <v>8</v>
      </c>
      <c r="BB4" s="29">
        <f>IFERROR(VLOOKUP(BA4,$AY$4:$AZ$21,2,0),0)</f>
        <v>0</v>
      </c>
      <c r="BD4" s="26"/>
      <c r="BE4" s="24"/>
      <c r="BF4" s="28" t="s">
        <v>8</v>
      </c>
      <c r="BG4" s="29">
        <f>IFERROR(VLOOKUP(BF4,$BD$4:$BE$21,2,0),0)</f>
        <v>0</v>
      </c>
      <c r="BI4" s="28" t="s">
        <v>8</v>
      </c>
      <c r="BJ4" s="29">
        <f>IFERROR(VLOOKUP(BI4,$AY$4:$AZ$21,2,0),0)</f>
        <v>0</v>
      </c>
      <c r="BK4" s="29">
        <f>IFERROR(VLOOKUP(BI4,$BD$4:$BE$21,2,0),0)</f>
        <v>0</v>
      </c>
    </row>
    <row r="5" spans="1:63" x14ac:dyDescent="0.3">
      <c r="C5" s="26">
        <v>4</v>
      </c>
      <c r="D5" s="27">
        <v>11307.73</v>
      </c>
      <c r="E5" s="28">
        <v>2</v>
      </c>
      <c r="F5" s="29">
        <f t="shared" ref="F5:F15" si="1">IFERROR(VLOOKUP(E5,$C$4:$D$17,2,0),0)</f>
        <v>0</v>
      </c>
      <c r="H5" s="26">
        <v>4</v>
      </c>
      <c r="I5" s="27">
        <v>30</v>
      </c>
      <c r="J5" s="28">
        <v>2</v>
      </c>
      <c r="K5" s="29">
        <f t="shared" ref="K5:K15" si="2">IFERROR(VLOOKUP(J5,$H$4:$I$17,2,0),0)</f>
        <v>0</v>
      </c>
      <c r="M5" s="26">
        <v>4</v>
      </c>
      <c r="N5" s="27">
        <v>11277.73</v>
      </c>
      <c r="O5" s="28">
        <v>2</v>
      </c>
      <c r="P5" s="29">
        <f t="shared" ref="P5:P15" si="3">IFERROR(VLOOKUP(O5,$M$4:$N$17,2,0),0)</f>
        <v>0</v>
      </c>
      <c r="R5" s="28" t="s">
        <v>157</v>
      </c>
      <c r="S5" s="29">
        <f>IFERROR(VLOOKUP(S3,$H$4:$I$17,2,0),0)</f>
        <v>0</v>
      </c>
      <c r="T5" s="29">
        <f t="shared" ref="T5:AD5" si="4">IFERROR(VLOOKUP(T3,$H$4:$I$17,2,0),0)</f>
        <v>0</v>
      </c>
      <c r="U5" s="29">
        <f t="shared" si="4"/>
        <v>0</v>
      </c>
      <c r="V5" s="29">
        <f t="shared" si="4"/>
        <v>30</v>
      </c>
      <c r="W5" s="29">
        <f t="shared" si="4"/>
        <v>0</v>
      </c>
      <c r="X5" s="29">
        <f t="shared" si="4"/>
        <v>0</v>
      </c>
      <c r="Y5" s="29">
        <f t="shared" si="4"/>
        <v>0</v>
      </c>
      <c r="Z5" s="29">
        <f t="shared" si="4"/>
        <v>0</v>
      </c>
      <c r="AA5" s="29">
        <f t="shared" si="4"/>
        <v>0</v>
      </c>
      <c r="AB5" s="29">
        <f t="shared" si="4"/>
        <v>0</v>
      </c>
      <c r="AC5" s="29">
        <f t="shared" si="4"/>
        <v>0</v>
      </c>
      <c r="AD5" s="29">
        <f t="shared" si="4"/>
        <v>0</v>
      </c>
      <c r="AF5" s="28">
        <v>2</v>
      </c>
      <c r="AG5" s="29">
        <f t="shared" ref="AG5:AG15" si="5">IFERROR(VLOOKUP(AF5,$C$4:$D$17,2,0),0)</f>
        <v>0</v>
      </c>
      <c r="AH5" s="29">
        <f t="shared" ref="AH5:AH15" si="6">IFERROR(VLOOKUP(AF5,$H$4:$I$17,2,0),0)</f>
        <v>0</v>
      </c>
      <c r="AI5" s="28"/>
      <c r="AK5" s="26" t="s">
        <v>3</v>
      </c>
      <c r="AL5" s="24">
        <v>50718.94</v>
      </c>
      <c r="AM5" s="28" t="s">
        <v>2</v>
      </c>
      <c r="AN5" s="29">
        <f t="shared" ref="AN5:AN8" si="7">IFERROR(VLOOKUP(AM5,$AK$4:$AL$17,2,0),0)</f>
        <v>4405.3</v>
      </c>
      <c r="AP5" s="26" t="s">
        <v>3</v>
      </c>
      <c r="AQ5" s="24"/>
      <c r="AR5" s="28" t="s">
        <v>2</v>
      </c>
      <c r="AS5" s="29">
        <f>IFERROR(VLOOKUP(AR5,$AP$4:$AQ$17,2,0),0)</f>
        <v>0</v>
      </c>
      <c r="AU5" s="28" t="s">
        <v>2</v>
      </c>
      <c r="AV5" s="29">
        <f>IFERROR(VLOOKUP(AU5,$AP$4:$AQ$17,2,0),0)</f>
        <v>0</v>
      </c>
      <c r="AW5" s="29">
        <f t="shared" ref="AW5:AW12" si="8">IFERROR(VLOOKUP(AU5,$AK$4:$AL$17,2,0),0)</f>
        <v>4405.3</v>
      </c>
      <c r="AY5" s="26" t="s">
        <v>151</v>
      </c>
      <c r="AZ5" s="24"/>
      <c r="BA5" s="28" t="s">
        <v>21</v>
      </c>
      <c r="BB5" s="29">
        <f t="shared" ref="BB5:BB15" si="9">IFERROR(VLOOKUP(BA5,$AY$4:$AZ$21,2,0),0)</f>
        <v>0</v>
      </c>
      <c r="BD5" s="26" t="s">
        <v>151</v>
      </c>
      <c r="BE5" s="24"/>
      <c r="BF5" s="28" t="s">
        <v>21</v>
      </c>
      <c r="BG5" s="29">
        <f t="shared" ref="BG5:BG15" si="10">IFERROR(VLOOKUP(BF5,$BD$4:$BE$21,2,0),0)</f>
        <v>4745</v>
      </c>
      <c r="BI5" s="28" t="s">
        <v>21</v>
      </c>
      <c r="BJ5" s="29">
        <f t="shared" ref="BJ5:BJ15" si="11">IFERROR(VLOOKUP(BI5,$AY$4:$AZ$21,2,0),0)</f>
        <v>0</v>
      </c>
      <c r="BK5" s="29">
        <f t="shared" ref="BK5:BK15" si="12">IFERROR(VLOOKUP(BI5,$BD$4:$BE$21,2,0),0)</f>
        <v>4745</v>
      </c>
    </row>
    <row r="6" spans="1:63" x14ac:dyDescent="0.3">
      <c r="C6" s="26" t="s">
        <v>151</v>
      </c>
      <c r="D6" s="27"/>
      <c r="E6" s="28">
        <v>3</v>
      </c>
      <c r="F6" s="29">
        <f t="shared" si="1"/>
        <v>65738.22</v>
      </c>
      <c r="H6" s="26" t="s">
        <v>151</v>
      </c>
      <c r="I6" s="27"/>
      <c r="J6" s="28">
        <v>3</v>
      </c>
      <c r="K6" s="29">
        <f t="shared" si="2"/>
        <v>0</v>
      </c>
      <c r="M6" s="26" t="s">
        <v>151</v>
      </c>
      <c r="N6" s="27"/>
      <c r="O6" s="28">
        <v>3</v>
      </c>
      <c r="P6" s="29">
        <f t="shared" si="3"/>
        <v>65738.22</v>
      </c>
      <c r="AF6" s="28">
        <v>3</v>
      </c>
      <c r="AG6" s="29">
        <f t="shared" si="5"/>
        <v>65738.22</v>
      </c>
      <c r="AH6" s="29">
        <f t="shared" si="6"/>
        <v>0</v>
      </c>
      <c r="AI6" s="28"/>
      <c r="AK6" s="26" t="s">
        <v>1</v>
      </c>
      <c r="AL6" s="24">
        <v>12696.84</v>
      </c>
      <c r="AM6" s="28" t="s">
        <v>166</v>
      </c>
      <c r="AN6" s="29">
        <f t="shared" si="7"/>
        <v>0</v>
      </c>
      <c r="AP6" s="26" t="s">
        <v>1</v>
      </c>
      <c r="AQ6" s="24">
        <v>30</v>
      </c>
      <c r="AR6" s="28" t="s">
        <v>166</v>
      </c>
      <c r="AS6" s="29">
        <f>IFERROR(VLOOKUP(AR6,$AP$4:$AQ$17,2,0),0)</f>
        <v>0</v>
      </c>
      <c r="AU6" s="28" t="s">
        <v>166</v>
      </c>
      <c r="AV6" s="29">
        <f t="shared" ref="AV6:AV12" si="13">IFERROR(VLOOKUP(AU6,$AP$4:$AQ$17,2,0),0)</f>
        <v>0</v>
      </c>
      <c r="AW6" s="29">
        <f t="shared" si="8"/>
        <v>0</v>
      </c>
      <c r="AY6" s="26" t="s">
        <v>209</v>
      </c>
      <c r="AZ6" s="24">
        <v>30</v>
      </c>
      <c r="BA6" s="28" t="s">
        <v>62</v>
      </c>
      <c r="BB6" s="29">
        <f t="shared" si="9"/>
        <v>0</v>
      </c>
      <c r="BD6" s="26" t="s">
        <v>209</v>
      </c>
      <c r="BE6" s="24">
        <v>48691</v>
      </c>
      <c r="BF6" s="28" t="s">
        <v>62</v>
      </c>
      <c r="BG6" s="29">
        <f t="shared" si="10"/>
        <v>2785.95</v>
      </c>
      <c r="BI6" s="28" t="s">
        <v>62</v>
      </c>
      <c r="BJ6" s="29">
        <f t="shared" si="11"/>
        <v>0</v>
      </c>
      <c r="BK6" s="29">
        <f t="shared" si="12"/>
        <v>2785.95</v>
      </c>
    </row>
    <row r="7" spans="1:63" x14ac:dyDescent="0.3">
      <c r="C7" s="26">
        <v>3</v>
      </c>
      <c r="D7" s="27">
        <v>65738.22</v>
      </c>
      <c r="E7" s="28">
        <v>4</v>
      </c>
      <c r="F7" s="29">
        <f t="shared" si="1"/>
        <v>11307.73</v>
      </c>
      <c r="H7" s="26">
        <v>3</v>
      </c>
      <c r="I7" s="27"/>
      <c r="J7" s="28">
        <v>4</v>
      </c>
      <c r="K7" s="29">
        <f t="shared" si="2"/>
        <v>30</v>
      </c>
      <c r="M7" s="26">
        <v>3</v>
      </c>
      <c r="N7" s="27">
        <v>65738.22</v>
      </c>
      <c r="O7" s="28">
        <v>4</v>
      </c>
      <c r="P7" s="29">
        <f t="shared" si="3"/>
        <v>11277.73</v>
      </c>
      <c r="AF7" s="28">
        <v>4</v>
      </c>
      <c r="AG7" s="29">
        <f t="shared" si="5"/>
        <v>11307.73</v>
      </c>
      <c r="AH7" s="29">
        <f t="shared" si="6"/>
        <v>30</v>
      </c>
      <c r="AI7" s="28"/>
      <c r="AK7" s="26" t="s">
        <v>7</v>
      </c>
      <c r="AL7" s="24">
        <v>8524.869999999999</v>
      </c>
      <c r="AM7" s="28" t="s">
        <v>3</v>
      </c>
      <c r="AN7" s="29">
        <f t="shared" si="7"/>
        <v>50718.94</v>
      </c>
      <c r="AP7" s="26" t="s">
        <v>7</v>
      </c>
      <c r="AQ7" s="24"/>
      <c r="AR7" s="28" t="s">
        <v>3</v>
      </c>
      <c r="AS7" s="29">
        <f>IFERROR(VLOOKUP(AR7,$AP$4:$AQ$17,2,0),0)</f>
        <v>0</v>
      </c>
      <c r="AU7" s="28" t="s">
        <v>3</v>
      </c>
      <c r="AV7" s="29">
        <f t="shared" si="13"/>
        <v>0</v>
      </c>
      <c r="AW7" s="29">
        <f t="shared" si="8"/>
        <v>50718.94</v>
      </c>
      <c r="AY7" s="26" t="s">
        <v>62</v>
      </c>
      <c r="AZ7" s="24"/>
      <c r="BA7" s="28" t="s">
        <v>67</v>
      </c>
      <c r="BB7" s="29">
        <f t="shared" si="9"/>
        <v>0</v>
      </c>
      <c r="BD7" s="26" t="s">
        <v>62</v>
      </c>
      <c r="BE7" s="24">
        <v>2785.95</v>
      </c>
      <c r="BF7" s="28" t="s">
        <v>67</v>
      </c>
      <c r="BG7" s="29">
        <f t="shared" si="10"/>
        <v>918.36</v>
      </c>
      <c r="BI7" s="28" t="s">
        <v>67</v>
      </c>
      <c r="BJ7" s="29">
        <f t="shared" si="11"/>
        <v>0</v>
      </c>
      <c r="BK7" s="29">
        <f t="shared" si="12"/>
        <v>918.36</v>
      </c>
    </row>
    <row r="8" spans="1:63" x14ac:dyDescent="0.3">
      <c r="C8" s="26" t="s">
        <v>152</v>
      </c>
      <c r="D8" s="27">
        <v>77045.95</v>
      </c>
      <c r="E8" s="28">
        <v>5</v>
      </c>
      <c r="F8" s="29">
        <f t="shared" si="1"/>
        <v>0</v>
      </c>
      <c r="H8" s="26" t="s">
        <v>152</v>
      </c>
      <c r="I8" s="27">
        <v>30</v>
      </c>
      <c r="J8" s="28">
        <v>5</v>
      </c>
      <c r="K8" s="29">
        <f t="shared" si="2"/>
        <v>0</v>
      </c>
      <c r="M8" s="26" t="s">
        <v>152</v>
      </c>
      <c r="N8" s="27">
        <v>77015.95</v>
      </c>
      <c r="O8" s="28">
        <v>5</v>
      </c>
      <c r="P8" s="29">
        <f t="shared" si="3"/>
        <v>0</v>
      </c>
      <c r="AF8" s="28">
        <v>5</v>
      </c>
      <c r="AG8" s="29">
        <f t="shared" si="5"/>
        <v>0</v>
      </c>
      <c r="AH8" s="29">
        <f t="shared" si="6"/>
        <v>0</v>
      </c>
      <c r="AI8" s="28"/>
      <c r="AK8" s="26" t="s">
        <v>2</v>
      </c>
      <c r="AL8" s="24">
        <v>4405.3</v>
      </c>
      <c r="AM8" s="28" t="s">
        <v>4</v>
      </c>
      <c r="AN8" s="29">
        <f t="shared" si="7"/>
        <v>0</v>
      </c>
      <c r="AP8" s="26" t="s">
        <v>2</v>
      </c>
      <c r="AQ8" s="24"/>
      <c r="AR8" s="28" t="s">
        <v>4</v>
      </c>
      <c r="AS8" s="29">
        <f>IFERROR(VLOOKUP(AR8,$AP$4:$AQ$17,2,0),0)</f>
        <v>0</v>
      </c>
      <c r="AU8" s="28" t="s">
        <v>4</v>
      </c>
      <c r="AV8" s="29">
        <f t="shared" si="13"/>
        <v>0</v>
      </c>
      <c r="AW8" s="29">
        <f t="shared" si="8"/>
        <v>0</v>
      </c>
      <c r="AY8" s="26" t="s">
        <v>67</v>
      </c>
      <c r="AZ8" s="24"/>
      <c r="BA8" s="28" t="s">
        <v>75</v>
      </c>
      <c r="BB8" s="29">
        <f t="shared" si="9"/>
        <v>0</v>
      </c>
      <c r="BD8" s="26" t="s">
        <v>67</v>
      </c>
      <c r="BE8" s="24">
        <v>918.36</v>
      </c>
      <c r="BF8" s="28" t="s">
        <v>75</v>
      </c>
      <c r="BG8" s="29">
        <f t="shared" si="10"/>
        <v>500</v>
      </c>
      <c r="BI8" s="28" t="s">
        <v>75</v>
      </c>
      <c r="BJ8" s="29">
        <f t="shared" si="11"/>
        <v>0</v>
      </c>
      <c r="BK8" s="29">
        <f t="shared" si="12"/>
        <v>500</v>
      </c>
    </row>
    <row r="9" spans="1:63" x14ac:dyDescent="0.3">
      <c r="E9" s="28">
        <v>6</v>
      </c>
      <c r="F9" s="29">
        <f t="shared" si="1"/>
        <v>0</v>
      </c>
      <c r="J9" s="28">
        <v>6</v>
      </c>
      <c r="K9" s="29">
        <f t="shared" si="2"/>
        <v>0</v>
      </c>
      <c r="O9" s="28">
        <v>6</v>
      </c>
      <c r="P9" s="29">
        <f t="shared" si="3"/>
        <v>0</v>
      </c>
      <c r="AF9" s="28">
        <v>6</v>
      </c>
      <c r="AG9" s="29">
        <f t="shared" si="5"/>
        <v>0</v>
      </c>
      <c r="AH9" s="29">
        <f t="shared" si="6"/>
        <v>0</v>
      </c>
      <c r="AI9" s="28"/>
      <c r="AK9" s="26" t="s">
        <v>167</v>
      </c>
      <c r="AL9" s="24">
        <v>700</v>
      </c>
      <c r="AM9" s="28" t="s">
        <v>5</v>
      </c>
      <c r="AN9" s="37">
        <f>SUM(AN4:AN8)</f>
        <v>67821.08</v>
      </c>
      <c r="AP9" s="26" t="s">
        <v>167</v>
      </c>
      <c r="AQ9" s="24"/>
      <c r="AR9" s="28" t="s">
        <v>5</v>
      </c>
      <c r="AS9" s="29">
        <f>IFERROR(VLOOKUP(AR9,$AP$4:$AQ$17,2,0),0)</f>
        <v>0</v>
      </c>
      <c r="AU9" s="28" t="s">
        <v>5</v>
      </c>
      <c r="AV9" s="29">
        <f t="shared" si="13"/>
        <v>0</v>
      </c>
      <c r="AW9" s="29">
        <f t="shared" si="8"/>
        <v>0</v>
      </c>
      <c r="AY9" s="26" t="s">
        <v>146</v>
      </c>
      <c r="AZ9" s="24"/>
      <c r="BA9" s="28" t="s">
        <v>146</v>
      </c>
      <c r="BB9" s="29">
        <f t="shared" si="9"/>
        <v>0</v>
      </c>
      <c r="BD9" s="26" t="s">
        <v>146</v>
      </c>
      <c r="BE9" s="24">
        <v>4667.6400000000003</v>
      </c>
      <c r="BF9" s="28" t="s">
        <v>146</v>
      </c>
      <c r="BG9" s="29">
        <f t="shared" si="10"/>
        <v>4667.6400000000003</v>
      </c>
      <c r="BI9" s="28" t="s">
        <v>146</v>
      </c>
      <c r="BJ9" s="29">
        <f t="shared" si="11"/>
        <v>0</v>
      </c>
      <c r="BK9" s="29">
        <f t="shared" si="12"/>
        <v>4667.6400000000003</v>
      </c>
    </row>
    <row r="10" spans="1:63" x14ac:dyDescent="0.3">
      <c r="E10" s="28">
        <v>7</v>
      </c>
      <c r="F10" s="29">
        <f t="shared" si="1"/>
        <v>0</v>
      </c>
      <c r="J10" s="28">
        <v>7</v>
      </c>
      <c r="K10" s="29">
        <f t="shared" si="2"/>
        <v>0</v>
      </c>
      <c r="O10" s="28">
        <v>7</v>
      </c>
      <c r="P10" s="29">
        <f t="shared" si="3"/>
        <v>0</v>
      </c>
      <c r="AF10" s="28">
        <v>7</v>
      </c>
      <c r="AG10" s="29">
        <f t="shared" si="5"/>
        <v>0</v>
      </c>
      <c r="AH10" s="29">
        <f t="shared" si="6"/>
        <v>0</v>
      </c>
      <c r="AI10" s="28"/>
      <c r="AK10" s="26" t="s">
        <v>152</v>
      </c>
      <c r="AL10" s="24">
        <v>77045.95</v>
      </c>
      <c r="AM10" s="38" t="s">
        <v>6</v>
      </c>
      <c r="AP10" s="26" t="s">
        <v>152</v>
      </c>
      <c r="AQ10" s="24">
        <v>30</v>
      </c>
      <c r="AR10" s="38" t="s">
        <v>6</v>
      </c>
      <c r="AS10" s="29">
        <f>IFERROR(VLOOKUP(AR10,$AP$4:$AQ$17,2,0),0)</f>
        <v>0</v>
      </c>
      <c r="AU10" s="38" t="s">
        <v>6</v>
      </c>
      <c r="AV10" s="29">
        <f t="shared" si="13"/>
        <v>0</v>
      </c>
      <c r="AW10" s="29">
        <f t="shared" si="8"/>
        <v>0</v>
      </c>
      <c r="AY10" s="26" t="s">
        <v>147</v>
      </c>
      <c r="AZ10" s="24"/>
      <c r="BA10" s="28" t="s">
        <v>147</v>
      </c>
      <c r="BB10" s="29">
        <f t="shared" si="9"/>
        <v>0</v>
      </c>
      <c r="BD10" s="26" t="s">
        <v>147</v>
      </c>
      <c r="BE10" s="24">
        <v>640</v>
      </c>
      <c r="BF10" s="28" t="s">
        <v>147</v>
      </c>
      <c r="BG10" s="29">
        <f t="shared" si="10"/>
        <v>640</v>
      </c>
      <c r="BI10" s="28" t="s">
        <v>147</v>
      </c>
      <c r="BJ10" s="29">
        <f t="shared" si="11"/>
        <v>0</v>
      </c>
      <c r="BK10" s="29">
        <f t="shared" si="12"/>
        <v>640</v>
      </c>
    </row>
    <row r="11" spans="1:63" x14ac:dyDescent="0.3">
      <c r="E11" s="28">
        <v>8</v>
      </c>
      <c r="F11" s="29">
        <f t="shared" si="1"/>
        <v>0</v>
      </c>
      <c r="J11" s="28">
        <v>8</v>
      </c>
      <c r="K11" s="29">
        <f t="shared" si="2"/>
        <v>0</v>
      </c>
      <c r="O11" s="28">
        <v>8</v>
      </c>
      <c r="P11" s="29">
        <f t="shared" si="3"/>
        <v>0</v>
      </c>
      <c r="AF11" s="28">
        <v>8</v>
      </c>
      <c r="AG11" s="29">
        <f t="shared" si="5"/>
        <v>0</v>
      </c>
      <c r="AH11" s="29">
        <f t="shared" si="6"/>
        <v>0</v>
      </c>
      <c r="AI11" s="28"/>
      <c r="AM11" s="38" t="s">
        <v>167</v>
      </c>
      <c r="AR11" s="38" t="s">
        <v>167</v>
      </c>
      <c r="AS11" s="29">
        <f>IFERROR(VLOOKUP(AR11,$AP$4:$AQ$17,2,0),0)</f>
        <v>0</v>
      </c>
      <c r="AU11" s="38" t="s">
        <v>167</v>
      </c>
      <c r="AV11" s="29">
        <f t="shared" si="13"/>
        <v>0</v>
      </c>
      <c r="AW11" s="29">
        <f t="shared" si="8"/>
        <v>700</v>
      </c>
      <c r="AY11" s="26" t="s">
        <v>82</v>
      </c>
      <c r="AZ11" s="24"/>
      <c r="BA11" s="28" t="s">
        <v>148</v>
      </c>
      <c r="BB11" s="29">
        <f t="shared" si="9"/>
        <v>0</v>
      </c>
      <c r="BD11" s="26" t="s">
        <v>82</v>
      </c>
      <c r="BE11" s="24">
        <v>3098</v>
      </c>
      <c r="BF11" s="28" t="s">
        <v>148</v>
      </c>
      <c r="BG11" s="29">
        <f t="shared" si="10"/>
        <v>3826.5199999999995</v>
      </c>
      <c r="BI11" s="28" t="s">
        <v>148</v>
      </c>
      <c r="BJ11" s="29">
        <f t="shared" si="11"/>
        <v>0</v>
      </c>
      <c r="BK11" s="29">
        <f t="shared" si="12"/>
        <v>3826.5199999999995</v>
      </c>
    </row>
    <row r="12" spans="1:63" x14ac:dyDescent="0.3">
      <c r="E12" s="28">
        <v>9</v>
      </c>
      <c r="F12" s="29">
        <f t="shared" si="1"/>
        <v>0</v>
      </c>
      <c r="J12" s="28">
        <v>9</v>
      </c>
      <c r="K12" s="29">
        <f t="shared" si="2"/>
        <v>0</v>
      </c>
      <c r="O12" s="28">
        <v>9</v>
      </c>
      <c r="P12" s="29">
        <f t="shared" si="3"/>
        <v>0</v>
      </c>
      <c r="AF12" s="28">
        <v>9</v>
      </c>
      <c r="AG12" s="29">
        <f t="shared" si="5"/>
        <v>0</v>
      </c>
      <c r="AH12" s="29">
        <f t="shared" si="6"/>
        <v>0</v>
      </c>
      <c r="AI12" s="28"/>
      <c r="AM12" s="38" t="s">
        <v>7</v>
      </c>
      <c r="AR12" s="38" t="s">
        <v>7</v>
      </c>
      <c r="AS12" s="29">
        <f>IFERROR(VLOOKUP(AR12,$AP$4:$AQ$17,2,0),0)</f>
        <v>0</v>
      </c>
      <c r="AU12" s="38" t="s">
        <v>7</v>
      </c>
      <c r="AV12" s="29">
        <f t="shared" si="13"/>
        <v>0</v>
      </c>
      <c r="AW12" s="29">
        <f t="shared" si="8"/>
        <v>8524.869999999999</v>
      </c>
      <c r="AY12" s="26" t="s">
        <v>110</v>
      </c>
      <c r="AZ12" s="24"/>
      <c r="BA12" s="28" t="s">
        <v>82</v>
      </c>
      <c r="BB12" s="29">
        <f t="shared" si="9"/>
        <v>0</v>
      </c>
      <c r="BD12" s="26" t="s">
        <v>110</v>
      </c>
      <c r="BE12" s="24">
        <v>6673.48</v>
      </c>
      <c r="BF12" s="28" t="s">
        <v>82</v>
      </c>
      <c r="BG12" s="29">
        <f t="shared" si="10"/>
        <v>3098</v>
      </c>
      <c r="BI12" s="28" t="s">
        <v>82</v>
      </c>
      <c r="BJ12" s="29">
        <f t="shared" si="11"/>
        <v>0</v>
      </c>
      <c r="BK12" s="29">
        <f t="shared" si="12"/>
        <v>3098</v>
      </c>
    </row>
    <row r="13" spans="1:63" x14ac:dyDescent="0.3">
      <c r="E13" s="28">
        <v>10</v>
      </c>
      <c r="F13" s="29">
        <f t="shared" si="1"/>
        <v>0</v>
      </c>
      <c r="J13" s="28">
        <v>10</v>
      </c>
      <c r="K13" s="29">
        <f t="shared" si="2"/>
        <v>0</v>
      </c>
      <c r="O13" s="28">
        <v>10</v>
      </c>
      <c r="P13" s="29">
        <f t="shared" si="3"/>
        <v>0</v>
      </c>
      <c r="AF13" s="28">
        <v>10</v>
      </c>
      <c r="AG13" s="29">
        <f t="shared" si="5"/>
        <v>0</v>
      </c>
      <c r="AH13" s="29">
        <f t="shared" si="6"/>
        <v>0</v>
      </c>
      <c r="AI13" s="28"/>
      <c r="AM13" s="38" t="s">
        <v>154</v>
      </c>
      <c r="AN13" s="27">
        <f>SUM(AN4:AN12)</f>
        <v>135642.16</v>
      </c>
      <c r="AR13" s="38" t="s">
        <v>154</v>
      </c>
      <c r="AS13" s="27">
        <f>SUM(AS4:AS12)</f>
        <v>30</v>
      </c>
      <c r="AU13" s="38" t="s">
        <v>154</v>
      </c>
      <c r="AV13" s="27">
        <f>SUM(AV4:AV12)</f>
        <v>30</v>
      </c>
      <c r="AW13" s="27">
        <f>SUM(AW4:AW12)</f>
        <v>77045.95</v>
      </c>
      <c r="AY13" s="26" t="s">
        <v>21</v>
      </c>
      <c r="AZ13" s="24"/>
      <c r="BA13" s="28" t="s">
        <v>92</v>
      </c>
      <c r="BB13" s="29">
        <f t="shared" si="9"/>
        <v>0</v>
      </c>
      <c r="BD13" s="26" t="s">
        <v>21</v>
      </c>
      <c r="BE13" s="24">
        <v>4745</v>
      </c>
      <c r="BF13" s="28" t="s">
        <v>92</v>
      </c>
      <c r="BG13" s="29">
        <f t="shared" si="10"/>
        <v>500</v>
      </c>
      <c r="BI13" s="28" t="s">
        <v>92</v>
      </c>
      <c r="BJ13" s="29">
        <f t="shared" si="11"/>
        <v>0</v>
      </c>
      <c r="BK13" s="29">
        <f t="shared" si="12"/>
        <v>500</v>
      </c>
    </row>
    <row r="14" spans="1:63" x14ac:dyDescent="0.3">
      <c r="E14" s="28">
        <v>11</v>
      </c>
      <c r="F14" s="29">
        <f t="shared" si="1"/>
        <v>0</v>
      </c>
      <c r="J14" s="28">
        <v>11</v>
      </c>
      <c r="K14" s="29">
        <f t="shared" si="2"/>
        <v>0</v>
      </c>
      <c r="O14" s="28">
        <v>11</v>
      </c>
      <c r="P14" s="29">
        <f t="shared" si="3"/>
        <v>0</v>
      </c>
      <c r="AF14" s="28">
        <v>11</v>
      </c>
      <c r="AG14" s="29">
        <f t="shared" si="5"/>
        <v>0</v>
      </c>
      <c r="AH14" s="29">
        <f t="shared" si="6"/>
        <v>0</v>
      </c>
      <c r="AI14" s="28"/>
      <c r="AY14" s="26" t="s">
        <v>75</v>
      </c>
      <c r="AZ14" s="24"/>
      <c r="BA14" s="28" t="s">
        <v>101</v>
      </c>
      <c r="BB14" s="29">
        <f t="shared" si="9"/>
        <v>0</v>
      </c>
      <c r="BD14" s="26" t="s">
        <v>75</v>
      </c>
      <c r="BE14" s="24">
        <v>500</v>
      </c>
      <c r="BF14" s="28" t="s">
        <v>101</v>
      </c>
      <c r="BG14" s="29">
        <f t="shared" si="10"/>
        <v>0</v>
      </c>
      <c r="BI14" s="28" t="s">
        <v>101</v>
      </c>
      <c r="BJ14" s="29">
        <f t="shared" si="11"/>
        <v>0</v>
      </c>
      <c r="BK14" s="29">
        <f t="shared" si="12"/>
        <v>0</v>
      </c>
    </row>
    <row r="15" spans="1:63" x14ac:dyDescent="0.3">
      <c r="E15" s="28">
        <v>12</v>
      </c>
      <c r="F15" s="29">
        <f t="shared" si="1"/>
        <v>0</v>
      </c>
      <c r="J15" s="28">
        <v>12</v>
      </c>
      <c r="K15" s="29">
        <f t="shared" si="2"/>
        <v>0</v>
      </c>
      <c r="O15" s="28">
        <v>12</v>
      </c>
      <c r="P15" s="29">
        <f t="shared" si="3"/>
        <v>0</v>
      </c>
      <c r="AF15" s="28">
        <v>12</v>
      </c>
      <c r="AG15" s="29">
        <f t="shared" si="5"/>
        <v>0</v>
      </c>
      <c r="AH15" s="29">
        <f t="shared" si="6"/>
        <v>0</v>
      </c>
      <c r="AI15" s="28"/>
      <c r="AY15" s="26" t="s">
        <v>148</v>
      </c>
      <c r="AZ15" s="24"/>
      <c r="BA15" s="28" t="s">
        <v>110</v>
      </c>
      <c r="BB15" s="29">
        <f t="shared" si="9"/>
        <v>0</v>
      </c>
      <c r="BD15" s="26" t="s">
        <v>148</v>
      </c>
      <c r="BE15" s="24">
        <v>3826.5199999999995</v>
      </c>
      <c r="BF15" s="28" t="s">
        <v>110</v>
      </c>
      <c r="BG15" s="29">
        <f t="shared" si="10"/>
        <v>6673.48</v>
      </c>
      <c r="BI15" s="28" t="s">
        <v>110</v>
      </c>
      <c r="BJ15" s="29">
        <f t="shared" si="11"/>
        <v>0</v>
      </c>
      <c r="BK15" s="29">
        <f t="shared" si="12"/>
        <v>6673.48</v>
      </c>
    </row>
    <row r="16" spans="1:63" x14ac:dyDescent="0.3">
      <c r="E16" s="28" t="s">
        <v>154</v>
      </c>
      <c r="F16" s="30">
        <f>SUM(F4:F15)</f>
        <v>77045.95</v>
      </c>
      <c r="J16" s="28" t="s">
        <v>154</v>
      </c>
      <c r="K16" s="30">
        <f>SUM(K4:K15)</f>
        <v>30</v>
      </c>
      <c r="O16" s="28" t="s">
        <v>154</v>
      </c>
      <c r="P16" s="30">
        <f>SUM(P4:P15)</f>
        <v>77015.95</v>
      </c>
      <c r="AF16" s="28" t="s">
        <v>154</v>
      </c>
      <c r="AG16" s="30">
        <f>SUM(AG4:AG15)</f>
        <v>77045.95</v>
      </c>
      <c r="AH16" s="30">
        <f>SUM(AH4:AH15)</f>
        <v>30</v>
      </c>
      <c r="AI16" s="35">
        <f>+AH16/AG16</f>
        <v>3.8937802700855789E-4</v>
      </c>
      <c r="AY16" s="26" t="s">
        <v>92</v>
      </c>
      <c r="AZ16" s="24"/>
      <c r="BA16" s="28" t="s">
        <v>154</v>
      </c>
      <c r="BB16" s="29">
        <f>SUM(BB4:BB15)</f>
        <v>0</v>
      </c>
      <c r="BD16" s="26" t="s">
        <v>92</v>
      </c>
      <c r="BE16" s="24">
        <v>500</v>
      </c>
      <c r="BF16" s="28" t="s">
        <v>154</v>
      </c>
      <c r="BG16" s="29">
        <f>SUM(BG4:BG15)</f>
        <v>28354.95</v>
      </c>
      <c r="BI16" s="28" t="s">
        <v>154</v>
      </c>
      <c r="BJ16" s="29">
        <f>SUM(BJ4:BJ15)</f>
        <v>0</v>
      </c>
      <c r="BK16" s="29">
        <f>SUM(BK4:BK15)</f>
        <v>28354.95</v>
      </c>
    </row>
    <row r="17" spans="32:57" x14ac:dyDescent="0.3">
      <c r="AY17" s="26" t="s">
        <v>152</v>
      </c>
      <c r="AZ17" s="24">
        <v>30</v>
      </c>
      <c r="BD17" s="26" t="s">
        <v>152</v>
      </c>
      <c r="BE17" s="24">
        <v>77045.95</v>
      </c>
    </row>
    <row r="18" spans="32:57" x14ac:dyDescent="0.3">
      <c r="AF18" t="s">
        <v>163</v>
      </c>
    </row>
    <row r="20" spans="32:57" x14ac:dyDescent="0.3">
      <c r="AF20" t="s">
        <v>162</v>
      </c>
      <c r="AG20" s="36">
        <f>AI16</f>
        <v>3.8937802700855789E-4</v>
      </c>
    </row>
    <row r="21" spans="32:57" x14ac:dyDescent="0.3">
      <c r="AF21" t="s">
        <v>164</v>
      </c>
      <c r="AG21" s="36">
        <f>100%-AG20</f>
        <v>0.99961062197299144</v>
      </c>
    </row>
    <row r="22" spans="32:57" x14ac:dyDescent="0.3">
      <c r="AF22" t="s">
        <v>165</v>
      </c>
      <c r="AG22" s="36">
        <f>150%-SUM(AG20:AG21)</f>
        <v>0.5</v>
      </c>
    </row>
  </sheetData>
  <mergeCells count="1">
    <mergeCell ref="R2:A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D236-CECC-47B2-9534-58EE384209FD}">
  <dimension ref="A1:N162"/>
  <sheetViews>
    <sheetView tabSelected="1" view="pageBreakPreview" zoomScale="98" zoomScaleNormal="100" zoomScaleSheetLayoutView="98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E18" sqref="E18"/>
    </sheetView>
  </sheetViews>
  <sheetFormatPr baseColWidth="10" defaultRowHeight="14.4" x14ac:dyDescent="0.3"/>
  <cols>
    <col min="1" max="1" width="3.5546875" customWidth="1"/>
    <col min="3" max="3" width="26.88671875" customWidth="1"/>
    <col min="4" max="4" width="21.33203125" customWidth="1"/>
    <col min="5" max="5" width="18.21875" customWidth="1"/>
    <col min="6" max="6" width="19.88671875" customWidth="1"/>
    <col min="7" max="7" width="21.77734375" customWidth="1"/>
    <col min="8" max="8" width="20.6640625" customWidth="1"/>
    <col min="9" max="9" width="20.88671875" customWidth="1"/>
    <col min="10" max="10" width="20" customWidth="1"/>
    <col min="11" max="11" width="20.33203125" customWidth="1"/>
    <col min="12" max="12" width="19.5546875" customWidth="1"/>
    <col min="13" max="13" width="20.109375" customWidth="1"/>
    <col min="14" max="14" width="19.5546875" customWidth="1"/>
  </cols>
  <sheetData>
    <row r="1" spans="1:14" s="2" customFormat="1" ht="14.4" customHeight="1" x14ac:dyDescent="0.3">
      <c r="A1" s="39"/>
      <c r="B1" s="39"/>
      <c r="C1" s="39"/>
      <c r="D1" s="39"/>
      <c r="M1" s="40" t="s">
        <v>119</v>
      </c>
      <c r="N1" s="41"/>
    </row>
    <row r="2" spans="1:14" s="2" customFormat="1" ht="14.4" customHeight="1" x14ac:dyDescent="0.3">
      <c r="A2" s="39"/>
      <c r="B2" s="39"/>
      <c r="C2" s="39"/>
      <c r="D2" s="39"/>
      <c r="M2" s="42"/>
      <c r="N2" s="43"/>
    </row>
    <row r="3" spans="1:14" s="2" customFormat="1" x14ac:dyDescent="0.3">
      <c r="A3" s="39"/>
      <c r="B3" s="39"/>
      <c r="C3" s="39"/>
      <c r="D3" s="39"/>
      <c r="M3" s="42"/>
      <c r="N3" s="43"/>
    </row>
    <row r="4" spans="1:14" s="2" customFormat="1" x14ac:dyDescent="0.3">
      <c r="A4" s="39"/>
      <c r="B4" s="39"/>
      <c r="C4" s="39"/>
      <c r="D4" s="39"/>
      <c r="M4" s="42"/>
      <c r="N4" s="43"/>
    </row>
    <row r="5" spans="1:14" s="2" customFormat="1" x14ac:dyDescent="0.3">
      <c r="A5" s="39"/>
      <c r="B5" s="39"/>
      <c r="C5" s="39"/>
      <c r="D5" s="39"/>
      <c r="M5" s="42"/>
      <c r="N5" s="43"/>
    </row>
    <row r="6" spans="1:14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97.2" customHeight="1" x14ac:dyDescent="0.3">
      <c r="A7" s="44" t="s">
        <v>0</v>
      </c>
      <c r="B7" s="44"/>
      <c r="C7" s="44"/>
      <c r="D7" s="44"/>
      <c r="E7" s="46" t="s">
        <v>169</v>
      </c>
      <c r="F7" s="46" t="s">
        <v>5</v>
      </c>
      <c r="G7" s="46" t="s">
        <v>6</v>
      </c>
      <c r="H7" s="46" t="s">
        <v>166</v>
      </c>
      <c r="I7" s="46" t="s">
        <v>3</v>
      </c>
      <c r="J7" s="46" t="s">
        <v>7</v>
      </c>
      <c r="K7" s="46" t="s">
        <v>1</v>
      </c>
      <c r="L7" s="46" t="s">
        <v>2</v>
      </c>
      <c r="M7" s="46" t="s">
        <v>167</v>
      </c>
      <c r="N7" s="46" t="s">
        <v>168</v>
      </c>
    </row>
    <row r="8" spans="1:14" ht="28.2" customHeight="1" x14ac:dyDescent="0.3">
      <c r="A8" s="47" t="s">
        <v>170</v>
      </c>
      <c r="B8" s="47"/>
      <c r="C8" s="47"/>
      <c r="D8" s="48">
        <f>SUM(E8:N8)</f>
        <v>11307.73</v>
      </c>
      <c r="E8" s="62">
        <f>(E10+E71+E94+E129+E151)</f>
        <v>0</v>
      </c>
      <c r="F8" s="62">
        <f t="shared" ref="F8:N8" si="0">(F10+F71+F94+F129+F151)</f>
        <v>0</v>
      </c>
      <c r="G8" s="62">
        <f t="shared" si="0"/>
        <v>0</v>
      </c>
      <c r="H8" s="62">
        <f>(H10+H71+H94+H129+H151)</f>
        <v>0</v>
      </c>
      <c r="I8" s="62">
        <f t="shared" si="0"/>
        <v>1049.3899999999999</v>
      </c>
      <c r="J8" s="62">
        <f t="shared" si="0"/>
        <v>2130.9499999999998</v>
      </c>
      <c r="K8" s="62">
        <f t="shared" si="0"/>
        <v>6127.39</v>
      </c>
      <c r="L8" s="62">
        <f t="shared" si="0"/>
        <v>1300</v>
      </c>
      <c r="M8" s="62">
        <f t="shared" si="0"/>
        <v>700</v>
      </c>
      <c r="N8" s="62">
        <f t="shared" si="0"/>
        <v>0</v>
      </c>
    </row>
    <row r="9" spans="1:14" ht="10.199999999999999" customHeight="1" x14ac:dyDescent="0.3">
      <c r="A9" s="32" t="str">
        <f>IFERROR(VLOOKUP(#REF!,[1]!T_Listado_Personal_KDE[#Data],3,FALSE),"")</f>
        <v/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ht="21.6" customHeight="1" x14ac:dyDescent="0.3">
      <c r="A10" s="49">
        <v>1</v>
      </c>
      <c r="B10" s="50" t="s">
        <v>171</v>
      </c>
      <c r="C10" s="50"/>
      <c r="D10" s="50"/>
      <c r="E10" s="48">
        <f>(E12+E26+E68)</f>
        <v>0</v>
      </c>
      <c r="F10" s="48">
        <f t="shared" ref="F10:N10" si="1">(F12+F26+F68)</f>
        <v>0</v>
      </c>
      <c r="G10" s="48">
        <f t="shared" si="1"/>
        <v>0</v>
      </c>
      <c r="H10" s="48">
        <f>(H12+H26+H68)</f>
        <v>0</v>
      </c>
      <c r="I10" s="48">
        <f t="shared" si="1"/>
        <v>0</v>
      </c>
      <c r="J10" s="48">
        <f t="shared" si="1"/>
        <v>0</v>
      </c>
      <c r="K10" s="48">
        <f t="shared" si="1"/>
        <v>2999</v>
      </c>
      <c r="L10" s="48">
        <f t="shared" si="1"/>
        <v>0</v>
      </c>
      <c r="M10" s="48">
        <f t="shared" si="1"/>
        <v>0</v>
      </c>
      <c r="N10" s="48">
        <f t="shared" si="1"/>
        <v>0</v>
      </c>
    </row>
    <row r="11" spans="1:14" ht="10.199999999999999" customHeight="1" x14ac:dyDescent="0.3">
      <c r="A11" s="32" t="str">
        <f>IFERROR(VLOOKUP(#REF!,[1]!T_Listado_Personal_KDE[#Data],3,FALSE),"")</f>
        <v/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spans="1:14" s="21" customFormat="1" ht="25.8" customHeight="1" thickBot="1" x14ac:dyDescent="0.35">
      <c r="A12" s="52" t="s">
        <v>172</v>
      </c>
      <c r="B12" s="51" t="s">
        <v>173</v>
      </c>
      <c r="C12" s="51"/>
      <c r="D12" s="64">
        <f>SUM(E12:N12)</f>
        <v>2999</v>
      </c>
      <c r="E12" s="65">
        <f t="shared" ref="E12:G12" si="2">SUM(E13:E24)</f>
        <v>0</v>
      </c>
      <c r="F12" s="65">
        <f t="shared" si="2"/>
        <v>0</v>
      </c>
      <c r="G12" s="65">
        <f t="shared" si="2"/>
        <v>0</v>
      </c>
      <c r="H12" s="65">
        <f>SUM(H13:H24)</f>
        <v>0</v>
      </c>
      <c r="I12" s="65">
        <f t="shared" ref="I12:N12" si="3">SUM(I13:I24)</f>
        <v>0</v>
      </c>
      <c r="J12" s="65">
        <f t="shared" si="3"/>
        <v>0</v>
      </c>
      <c r="K12" s="65">
        <f t="shared" si="3"/>
        <v>2999</v>
      </c>
      <c r="L12" s="65">
        <f t="shared" si="3"/>
        <v>0</v>
      </c>
      <c r="M12" s="65">
        <f t="shared" si="3"/>
        <v>0</v>
      </c>
      <c r="N12" s="65">
        <f t="shared" si="3"/>
        <v>0</v>
      </c>
    </row>
    <row r="13" spans="1:14" ht="15" thickBot="1" x14ac:dyDescent="0.35">
      <c r="A13" s="53"/>
      <c r="B13" s="58" t="s">
        <v>9</v>
      </c>
      <c r="C13" s="59"/>
      <c r="D13" s="63">
        <f t="shared" ref="D13:D24" si="4">SUM(E13:N13)</f>
        <v>650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650</v>
      </c>
      <c r="L13" s="55">
        <v>0</v>
      </c>
      <c r="M13" s="55">
        <v>0</v>
      </c>
      <c r="N13" s="55">
        <v>0</v>
      </c>
    </row>
    <row r="14" spans="1:14" ht="15" thickBot="1" x14ac:dyDescent="0.35">
      <c r="A14" s="54"/>
      <c r="B14" s="58" t="s">
        <v>10</v>
      </c>
      <c r="C14" s="59"/>
      <c r="D14" s="63">
        <f t="shared" si="4"/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</row>
    <row r="15" spans="1:14" ht="15" thickBot="1" x14ac:dyDescent="0.35">
      <c r="A15" s="54"/>
      <c r="B15" s="58" t="s">
        <v>11</v>
      </c>
      <c r="C15" s="59"/>
      <c r="D15" s="63">
        <f t="shared" si="4"/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</row>
    <row r="16" spans="1:14" ht="15" thickBot="1" x14ac:dyDescent="0.35">
      <c r="A16" s="54"/>
      <c r="B16" s="58" t="s">
        <v>12</v>
      </c>
      <c r="C16" s="59"/>
      <c r="D16" s="63">
        <f t="shared" si="4"/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</row>
    <row r="17" spans="1:14" ht="15" thickBot="1" x14ac:dyDescent="0.35">
      <c r="A17" s="54"/>
      <c r="B17" s="58" t="s">
        <v>16</v>
      </c>
      <c r="C17" s="59"/>
      <c r="D17" s="63">
        <f t="shared" si="4"/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</row>
    <row r="18" spans="1:14" ht="15" thickBot="1" x14ac:dyDescent="0.35">
      <c r="A18" s="54"/>
      <c r="B18" s="58" t="s">
        <v>15</v>
      </c>
      <c r="C18" s="59"/>
      <c r="D18" s="63">
        <f t="shared" si="4"/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</row>
    <row r="19" spans="1:14" ht="15" thickBot="1" x14ac:dyDescent="0.35">
      <c r="A19" s="54"/>
      <c r="B19" s="58" t="s">
        <v>13</v>
      </c>
      <c r="C19" s="59"/>
      <c r="D19" s="63">
        <f t="shared" si="4"/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</row>
    <row r="20" spans="1:14" ht="15" thickBot="1" x14ac:dyDescent="0.35">
      <c r="A20" s="54"/>
      <c r="B20" s="58" t="s">
        <v>14</v>
      </c>
      <c r="C20" s="59"/>
      <c r="D20" s="63">
        <f t="shared" si="4"/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</row>
    <row r="21" spans="1:14" ht="15" thickBot="1" x14ac:dyDescent="0.35">
      <c r="A21" s="54"/>
      <c r="B21" s="58" t="s">
        <v>17</v>
      </c>
      <c r="C21" s="59"/>
      <c r="D21" s="63">
        <f t="shared" si="4"/>
        <v>2349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2349</v>
      </c>
      <c r="L21" s="55">
        <v>0</v>
      </c>
      <c r="M21" s="55">
        <v>0</v>
      </c>
      <c r="N21" s="55">
        <v>0</v>
      </c>
    </row>
    <row r="22" spans="1:14" ht="15" thickBot="1" x14ac:dyDescent="0.35">
      <c r="A22" s="54"/>
      <c r="B22" s="58" t="s">
        <v>18</v>
      </c>
      <c r="C22" s="59"/>
      <c r="D22" s="63">
        <f t="shared" si="4"/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</row>
    <row r="23" spans="1:14" ht="15" thickBot="1" x14ac:dyDescent="0.35">
      <c r="A23" s="54"/>
      <c r="B23" s="58" t="s">
        <v>19</v>
      </c>
      <c r="C23" s="59"/>
      <c r="D23" s="63">
        <f t="shared" si="4"/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</row>
    <row r="24" spans="1:14" ht="15" thickBot="1" x14ac:dyDescent="0.35">
      <c r="A24" s="54"/>
      <c r="B24" s="58" t="s">
        <v>20</v>
      </c>
      <c r="C24" s="59"/>
      <c r="D24" s="63">
        <f t="shared" si="4"/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</row>
    <row r="25" spans="1:14" ht="10.199999999999999" customHeight="1" x14ac:dyDescent="0.3">
      <c r="A25" s="32" t="str">
        <f>IFERROR(VLOOKUP(#REF!,[1]!T_Listado_Personal_KDE[#Data],3,FALSE),"")</f>
        <v/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1:14" s="21" customFormat="1" ht="25.8" customHeight="1" thickBot="1" x14ac:dyDescent="0.35">
      <c r="A26" s="52" t="s">
        <v>174</v>
      </c>
      <c r="B26" s="51" t="s">
        <v>175</v>
      </c>
      <c r="C26" s="51"/>
      <c r="D26" s="64">
        <f>SUM(E26:N26)</f>
        <v>0</v>
      </c>
      <c r="E26" s="65">
        <f>SUM(E27:E66)</f>
        <v>0</v>
      </c>
      <c r="F26" s="65">
        <f t="shared" ref="F26:N26" si="5">SUM(F27:F66)</f>
        <v>0</v>
      </c>
      <c r="G26" s="65">
        <f t="shared" si="5"/>
        <v>0</v>
      </c>
      <c r="H26" s="65">
        <f t="shared" si="5"/>
        <v>0</v>
      </c>
      <c r="I26" s="65">
        <f t="shared" si="5"/>
        <v>0</v>
      </c>
      <c r="J26" s="65">
        <f t="shared" si="5"/>
        <v>0</v>
      </c>
      <c r="K26" s="65">
        <f t="shared" si="5"/>
        <v>0</v>
      </c>
      <c r="L26" s="65">
        <f t="shared" si="5"/>
        <v>0</v>
      </c>
      <c r="M26" s="65">
        <f t="shared" si="5"/>
        <v>0</v>
      </c>
      <c r="N26" s="65">
        <f t="shared" si="5"/>
        <v>0</v>
      </c>
    </row>
    <row r="27" spans="1:14" ht="15" thickBot="1" x14ac:dyDescent="0.35">
      <c r="A27" s="53"/>
      <c r="B27" s="58" t="s">
        <v>25</v>
      </c>
      <c r="C27" s="59" t="s">
        <v>25</v>
      </c>
      <c r="D27" s="63">
        <f t="shared" ref="D27:D66" si="6">SUM(E27:N27)</f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</row>
    <row r="28" spans="1:14" ht="15" thickBot="1" x14ac:dyDescent="0.35">
      <c r="A28" s="54"/>
      <c r="B28" s="58" t="s">
        <v>23</v>
      </c>
      <c r="C28" s="59" t="s">
        <v>23</v>
      </c>
      <c r="D28" s="63">
        <f t="shared" si="6"/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</row>
    <row r="29" spans="1:14" ht="15" thickBot="1" x14ac:dyDescent="0.35">
      <c r="A29" s="54"/>
      <c r="B29" s="58" t="s">
        <v>24</v>
      </c>
      <c r="C29" s="59" t="s">
        <v>24</v>
      </c>
      <c r="D29" s="63">
        <f t="shared" si="6"/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</row>
    <row r="30" spans="1:14" ht="15" thickBot="1" x14ac:dyDescent="0.35">
      <c r="A30" s="54"/>
      <c r="B30" s="58" t="s">
        <v>22</v>
      </c>
      <c r="C30" s="59" t="s">
        <v>22</v>
      </c>
      <c r="D30" s="63">
        <f t="shared" si="6"/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</row>
    <row r="31" spans="1:14" ht="15" thickBot="1" x14ac:dyDescent="0.35">
      <c r="A31" s="54"/>
      <c r="B31" s="58" t="s">
        <v>9</v>
      </c>
      <c r="C31" s="59"/>
      <c r="D31" s="63">
        <f t="shared" si="6"/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</row>
    <row r="32" spans="1:14" ht="15" thickBot="1" x14ac:dyDescent="0.35">
      <c r="A32" s="54"/>
      <c r="B32" s="58" t="s">
        <v>26</v>
      </c>
      <c r="C32" s="59" t="s">
        <v>26</v>
      </c>
      <c r="D32" s="63">
        <f t="shared" si="6"/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</row>
    <row r="33" spans="1:14" ht="15" thickBot="1" x14ac:dyDescent="0.35">
      <c r="A33" s="54"/>
      <c r="B33" s="58" t="s">
        <v>27</v>
      </c>
      <c r="C33" s="59" t="s">
        <v>27</v>
      </c>
      <c r="D33" s="63">
        <f t="shared" si="6"/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</row>
    <row r="34" spans="1:14" ht="15" thickBot="1" x14ac:dyDescent="0.35">
      <c r="A34" s="54"/>
      <c r="B34" s="58" t="s">
        <v>59</v>
      </c>
      <c r="C34" s="59" t="s">
        <v>59</v>
      </c>
      <c r="D34" s="63">
        <f t="shared" si="6"/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</row>
    <row r="35" spans="1:14" ht="15" thickBot="1" x14ac:dyDescent="0.35">
      <c r="A35" s="54"/>
      <c r="B35" s="58" t="s">
        <v>28</v>
      </c>
      <c r="C35" s="59" t="s">
        <v>28</v>
      </c>
      <c r="D35" s="63">
        <f t="shared" si="6"/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</row>
    <row r="36" spans="1:14" ht="15" thickBot="1" x14ac:dyDescent="0.35">
      <c r="A36" s="54"/>
      <c r="B36" s="58" t="s">
        <v>30</v>
      </c>
      <c r="C36" s="59" t="s">
        <v>30</v>
      </c>
      <c r="D36" s="63">
        <f t="shared" si="6"/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</row>
    <row r="37" spans="1:14" ht="15" thickBot="1" x14ac:dyDescent="0.35">
      <c r="A37" s="54"/>
      <c r="B37" s="58" t="s">
        <v>29</v>
      </c>
      <c r="C37" s="59" t="s">
        <v>29</v>
      </c>
      <c r="D37" s="63">
        <f t="shared" si="6"/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</row>
    <row r="38" spans="1:14" ht="15" thickBot="1" x14ac:dyDescent="0.35">
      <c r="A38" s="54"/>
      <c r="B38" s="58" t="s">
        <v>34</v>
      </c>
      <c r="C38" s="59" t="s">
        <v>34</v>
      </c>
      <c r="D38" s="63">
        <f t="shared" si="6"/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</row>
    <row r="39" spans="1:14" ht="15" thickBot="1" x14ac:dyDescent="0.35">
      <c r="A39" s="54"/>
      <c r="B39" s="58" t="s">
        <v>33</v>
      </c>
      <c r="C39" s="59" t="s">
        <v>33</v>
      </c>
      <c r="D39" s="63">
        <f t="shared" si="6"/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</row>
    <row r="40" spans="1:14" ht="15" thickBot="1" x14ac:dyDescent="0.35">
      <c r="A40" s="54"/>
      <c r="B40" s="58" t="s">
        <v>37</v>
      </c>
      <c r="C40" s="59" t="s">
        <v>37</v>
      </c>
      <c r="D40" s="63">
        <f t="shared" si="6"/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</row>
    <row r="41" spans="1:14" ht="15" thickBot="1" x14ac:dyDescent="0.35">
      <c r="A41" s="54"/>
      <c r="B41" s="60" t="s">
        <v>38</v>
      </c>
      <c r="C41" s="61" t="s">
        <v>38</v>
      </c>
      <c r="D41" s="63">
        <f t="shared" si="6"/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</row>
    <row r="42" spans="1:14" ht="15" thickBot="1" x14ac:dyDescent="0.35">
      <c r="A42" s="54"/>
      <c r="B42" s="58" t="s">
        <v>43</v>
      </c>
      <c r="C42" s="59" t="s">
        <v>43</v>
      </c>
      <c r="D42" s="63">
        <f t="shared" si="6"/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</row>
    <row r="43" spans="1:14" ht="15" thickBot="1" x14ac:dyDescent="0.35">
      <c r="A43" s="54"/>
      <c r="B43" s="58" t="s">
        <v>41</v>
      </c>
      <c r="C43" s="59" t="s">
        <v>41</v>
      </c>
      <c r="D43" s="63">
        <f t="shared" si="6"/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</row>
    <row r="44" spans="1:14" ht="33" customHeight="1" thickBot="1" x14ac:dyDescent="0.35">
      <c r="A44" s="54"/>
      <c r="B44" s="58" t="s">
        <v>42</v>
      </c>
      <c r="C44" s="59" t="s">
        <v>42</v>
      </c>
      <c r="D44" s="63">
        <f t="shared" si="6"/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0</v>
      </c>
      <c r="N44" s="55">
        <v>0</v>
      </c>
    </row>
    <row r="45" spans="1:14" ht="15" thickBot="1" x14ac:dyDescent="0.35">
      <c r="A45" s="54"/>
      <c r="B45" s="58" t="s">
        <v>39</v>
      </c>
      <c r="C45" s="59" t="s">
        <v>39</v>
      </c>
      <c r="D45" s="63">
        <f t="shared" si="6"/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5">
        <v>0</v>
      </c>
    </row>
    <row r="46" spans="1:14" ht="15" thickBot="1" x14ac:dyDescent="0.35">
      <c r="A46" s="54"/>
      <c r="B46" s="58" t="s">
        <v>36</v>
      </c>
      <c r="C46" s="59" t="s">
        <v>36</v>
      </c>
      <c r="D46" s="63">
        <f t="shared" si="6"/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</row>
    <row r="47" spans="1:14" ht="15" thickBot="1" x14ac:dyDescent="0.35">
      <c r="A47" s="54"/>
      <c r="B47" s="58" t="s">
        <v>40</v>
      </c>
      <c r="C47" s="59" t="s">
        <v>40</v>
      </c>
      <c r="D47" s="63">
        <f t="shared" si="6"/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>
        <v>0</v>
      </c>
      <c r="N47" s="55">
        <v>0</v>
      </c>
    </row>
    <row r="48" spans="1:14" ht="15" thickBot="1" x14ac:dyDescent="0.35">
      <c r="A48" s="54"/>
      <c r="B48" s="58" t="s">
        <v>60</v>
      </c>
      <c r="C48" s="59" t="s">
        <v>60</v>
      </c>
      <c r="D48" s="63">
        <f t="shared" si="6"/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</row>
    <row r="49" spans="1:14" ht="15" thickBot="1" x14ac:dyDescent="0.35">
      <c r="A49" s="54"/>
      <c r="B49" s="58" t="s">
        <v>58</v>
      </c>
      <c r="C49" s="59" t="s">
        <v>58</v>
      </c>
      <c r="D49" s="63">
        <f t="shared" si="6"/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</row>
    <row r="50" spans="1:14" ht="15" thickBot="1" x14ac:dyDescent="0.35">
      <c r="A50" s="54"/>
      <c r="B50" s="58" t="s">
        <v>57</v>
      </c>
      <c r="C50" s="59" t="s">
        <v>57</v>
      </c>
      <c r="D50" s="63">
        <f t="shared" si="6"/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0</v>
      </c>
    </row>
    <row r="51" spans="1:14" ht="15" thickBot="1" x14ac:dyDescent="0.35">
      <c r="A51" s="54"/>
      <c r="B51" s="58" t="s">
        <v>44</v>
      </c>
      <c r="C51" s="59" t="s">
        <v>44</v>
      </c>
      <c r="D51" s="63">
        <f t="shared" si="6"/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</row>
    <row r="52" spans="1:14" ht="15" thickBot="1" x14ac:dyDescent="0.35">
      <c r="A52" s="54"/>
      <c r="B52" s="58" t="s">
        <v>45</v>
      </c>
      <c r="C52" s="59" t="s">
        <v>45</v>
      </c>
      <c r="D52" s="63">
        <f t="shared" si="6"/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>
        <v>0</v>
      </c>
    </row>
    <row r="53" spans="1:14" ht="15" thickBot="1" x14ac:dyDescent="0.35">
      <c r="A53" s="54"/>
      <c r="B53" s="58" t="s">
        <v>47</v>
      </c>
      <c r="C53" s="59" t="s">
        <v>47</v>
      </c>
      <c r="D53" s="63">
        <f t="shared" si="6"/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0</v>
      </c>
    </row>
    <row r="54" spans="1:14" ht="15" thickBot="1" x14ac:dyDescent="0.35">
      <c r="A54" s="54"/>
      <c r="B54" s="58" t="s">
        <v>48</v>
      </c>
      <c r="C54" s="59" t="s">
        <v>48</v>
      </c>
      <c r="D54" s="63">
        <f t="shared" si="6"/>
        <v>0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55">
        <v>0</v>
      </c>
      <c r="L54" s="55">
        <v>0</v>
      </c>
      <c r="M54" s="55">
        <v>0</v>
      </c>
      <c r="N54" s="55">
        <v>0</v>
      </c>
    </row>
    <row r="55" spans="1:14" ht="15" thickBot="1" x14ac:dyDescent="0.35">
      <c r="A55" s="54"/>
      <c r="B55" s="58" t="s">
        <v>49</v>
      </c>
      <c r="C55" s="59" t="s">
        <v>49</v>
      </c>
      <c r="D55" s="63">
        <f t="shared" si="6"/>
        <v>0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>
        <v>0</v>
      </c>
      <c r="N55" s="55">
        <v>0</v>
      </c>
    </row>
    <row r="56" spans="1:14" ht="15" thickBot="1" x14ac:dyDescent="0.35">
      <c r="A56" s="54"/>
      <c r="B56" s="58" t="s">
        <v>35</v>
      </c>
      <c r="C56" s="59" t="s">
        <v>35</v>
      </c>
      <c r="D56" s="63">
        <f t="shared" si="6"/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</row>
    <row r="57" spans="1:14" ht="15" thickBot="1" x14ac:dyDescent="0.35">
      <c r="A57" s="54"/>
      <c r="B57" s="58" t="s">
        <v>54</v>
      </c>
      <c r="C57" s="59" t="s">
        <v>54</v>
      </c>
      <c r="D57" s="63">
        <f t="shared" si="6"/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</row>
    <row r="58" spans="1:14" ht="15" thickBot="1" x14ac:dyDescent="0.35">
      <c r="A58" s="54"/>
      <c r="B58" s="58" t="s">
        <v>32</v>
      </c>
      <c r="C58" s="59" t="s">
        <v>32</v>
      </c>
      <c r="D58" s="63">
        <f t="shared" si="6"/>
        <v>0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</row>
    <row r="59" spans="1:14" ht="31.2" customHeight="1" thickBot="1" x14ac:dyDescent="0.35">
      <c r="A59" s="54"/>
      <c r="B59" s="58" t="s">
        <v>52</v>
      </c>
      <c r="C59" s="59" t="s">
        <v>52</v>
      </c>
      <c r="D59" s="63">
        <f t="shared" si="6"/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</row>
    <row r="60" spans="1:14" ht="15" thickBot="1" x14ac:dyDescent="0.35">
      <c r="A60" s="54"/>
      <c r="B60" s="58" t="s">
        <v>51</v>
      </c>
      <c r="C60" s="59" t="s">
        <v>51</v>
      </c>
      <c r="D60" s="63">
        <f t="shared" si="6"/>
        <v>0</v>
      </c>
      <c r="E60" s="55">
        <v>0</v>
      </c>
      <c r="F60" s="55">
        <v>0</v>
      </c>
      <c r="G60" s="55">
        <v>0</v>
      </c>
      <c r="H60" s="55">
        <v>0</v>
      </c>
      <c r="I60" s="55">
        <v>0</v>
      </c>
      <c r="J60" s="55">
        <v>0</v>
      </c>
      <c r="K60" s="55">
        <v>0</v>
      </c>
      <c r="L60" s="55">
        <v>0</v>
      </c>
      <c r="M60" s="55">
        <v>0</v>
      </c>
      <c r="N60" s="55">
        <v>0</v>
      </c>
    </row>
    <row r="61" spans="1:14" ht="15" thickBot="1" x14ac:dyDescent="0.35">
      <c r="A61" s="54"/>
      <c r="B61" s="60" t="s">
        <v>53</v>
      </c>
      <c r="C61" s="61" t="s">
        <v>53</v>
      </c>
      <c r="D61" s="63">
        <f t="shared" si="6"/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55">
        <v>0</v>
      </c>
      <c r="N61" s="55">
        <v>0</v>
      </c>
    </row>
    <row r="62" spans="1:14" ht="15" thickBot="1" x14ac:dyDescent="0.35">
      <c r="A62" s="54"/>
      <c r="B62" s="58" t="s">
        <v>31</v>
      </c>
      <c r="C62" s="59" t="s">
        <v>31</v>
      </c>
      <c r="D62" s="63">
        <f t="shared" si="6"/>
        <v>0</v>
      </c>
      <c r="E62" s="55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</row>
    <row r="63" spans="1:14" ht="15" thickBot="1" x14ac:dyDescent="0.35">
      <c r="A63" s="54"/>
      <c r="B63" s="58" t="s">
        <v>55</v>
      </c>
      <c r="C63" s="59" t="s">
        <v>55</v>
      </c>
      <c r="D63" s="63">
        <f t="shared" si="6"/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</row>
    <row r="64" spans="1:14" ht="15" thickBot="1" x14ac:dyDescent="0.35">
      <c r="A64" s="54"/>
      <c r="B64" s="58" t="s">
        <v>46</v>
      </c>
      <c r="C64" s="59" t="s">
        <v>46</v>
      </c>
      <c r="D64" s="63">
        <f t="shared" si="6"/>
        <v>0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55">
        <v>0</v>
      </c>
      <c r="N64" s="55">
        <v>0</v>
      </c>
    </row>
    <row r="65" spans="1:14" ht="15" thickBot="1" x14ac:dyDescent="0.35">
      <c r="A65" s="54"/>
      <c r="B65" s="58" t="s">
        <v>50</v>
      </c>
      <c r="C65" s="59" t="s">
        <v>50</v>
      </c>
      <c r="D65" s="63">
        <f t="shared" si="6"/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</row>
    <row r="66" spans="1:14" ht="15" thickBot="1" x14ac:dyDescent="0.35">
      <c r="A66" s="54"/>
      <c r="B66" s="58" t="s">
        <v>56</v>
      </c>
      <c r="C66" s="59" t="s">
        <v>56</v>
      </c>
      <c r="D66" s="63">
        <f t="shared" si="6"/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</row>
    <row r="67" spans="1:14" ht="10.199999999999999" customHeight="1" x14ac:dyDescent="0.3">
      <c r="A67" s="32" t="str">
        <f>IFERROR(VLOOKUP(#REF!,[1]!T_Listado_Personal_KDE[#Data],3,FALSE),"")</f>
        <v/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</row>
    <row r="68" spans="1:14" s="21" customFormat="1" ht="25.8" customHeight="1" thickBot="1" x14ac:dyDescent="0.35">
      <c r="A68" s="52" t="s">
        <v>176</v>
      </c>
      <c r="B68" s="51" t="s">
        <v>177</v>
      </c>
      <c r="C68" s="51"/>
      <c r="D68" s="64">
        <f>SUM(E68:N68)</f>
        <v>0</v>
      </c>
      <c r="E68" s="65">
        <f>SUM(E69)</f>
        <v>0</v>
      </c>
      <c r="F68" s="65">
        <f t="shared" ref="F68:N68" si="7">SUM(F69)</f>
        <v>0</v>
      </c>
      <c r="G68" s="65">
        <f t="shared" si="7"/>
        <v>0</v>
      </c>
      <c r="H68" s="65">
        <f t="shared" si="7"/>
        <v>0</v>
      </c>
      <c r="I68" s="65">
        <f t="shared" si="7"/>
        <v>0</v>
      </c>
      <c r="J68" s="65">
        <f t="shared" si="7"/>
        <v>0</v>
      </c>
      <c r="K68" s="65">
        <f t="shared" si="7"/>
        <v>0</v>
      </c>
      <c r="L68" s="65">
        <f t="shared" si="7"/>
        <v>0</v>
      </c>
      <c r="M68" s="65">
        <f t="shared" si="7"/>
        <v>0</v>
      </c>
      <c r="N68" s="65">
        <f t="shared" si="7"/>
        <v>0</v>
      </c>
    </row>
    <row r="69" spans="1:14" ht="15" thickBot="1" x14ac:dyDescent="0.35">
      <c r="A69" s="56"/>
      <c r="B69" s="58" t="s">
        <v>178</v>
      </c>
      <c r="C69" s="59"/>
      <c r="D69" s="63">
        <f t="shared" ref="D69" si="8">SUM(E69:N69)</f>
        <v>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0</v>
      </c>
      <c r="N69" s="55">
        <v>0</v>
      </c>
    </row>
    <row r="70" spans="1:14" ht="10.199999999999999" customHeight="1" x14ac:dyDescent="0.3">
      <c r="A70" s="32" t="str">
        <f>IFERROR(VLOOKUP(#REF!,[1]!T_Listado_Personal_KDE[#Data],3,FALSE),"")</f>
        <v/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</row>
    <row r="71" spans="1:14" ht="21.6" customHeight="1" x14ac:dyDescent="0.3">
      <c r="A71" s="49">
        <v>2</v>
      </c>
      <c r="B71" s="50" t="s">
        <v>61</v>
      </c>
      <c r="C71" s="50"/>
      <c r="D71" s="50"/>
      <c r="E71" s="48">
        <f>(E73+E79+E87)</f>
        <v>0</v>
      </c>
      <c r="F71" s="48">
        <f t="shared" ref="F71:N71" si="9">(F73+F79+F87)</f>
        <v>0</v>
      </c>
      <c r="G71" s="48">
        <f t="shared" si="9"/>
        <v>0</v>
      </c>
      <c r="H71" s="48">
        <f t="shared" si="9"/>
        <v>0</v>
      </c>
      <c r="I71" s="48">
        <f t="shared" si="9"/>
        <v>0</v>
      </c>
      <c r="J71" s="48">
        <f t="shared" si="9"/>
        <v>1785.95</v>
      </c>
      <c r="K71" s="48">
        <f t="shared" si="9"/>
        <v>618.36</v>
      </c>
      <c r="L71" s="48">
        <f t="shared" si="9"/>
        <v>0</v>
      </c>
      <c r="M71" s="48">
        <f t="shared" si="9"/>
        <v>0</v>
      </c>
      <c r="N71" s="48">
        <f t="shared" si="9"/>
        <v>0</v>
      </c>
    </row>
    <row r="72" spans="1:14" ht="10.199999999999999" customHeight="1" x14ac:dyDescent="0.3">
      <c r="A72" s="32" t="str">
        <f>IFERROR(VLOOKUP(#REF!,[1]!T_Listado_Personal_KDE[#Data],3,FALSE),"")</f>
        <v/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</row>
    <row r="73" spans="1:14" s="21" customFormat="1" ht="25.8" customHeight="1" thickBot="1" x14ac:dyDescent="0.35">
      <c r="A73" s="52" t="s">
        <v>179</v>
      </c>
      <c r="B73" s="51" t="s">
        <v>180</v>
      </c>
      <c r="C73" s="51"/>
      <c r="D73" s="64">
        <f>SUM(E73:N73)</f>
        <v>2085.9499999999998</v>
      </c>
      <c r="E73" s="65">
        <f>SUM(E74:E77)</f>
        <v>0</v>
      </c>
      <c r="F73" s="65">
        <f t="shared" ref="F73:N73" si="10">SUM(F74:F77)</f>
        <v>0</v>
      </c>
      <c r="G73" s="65">
        <f t="shared" si="10"/>
        <v>0</v>
      </c>
      <c r="H73" s="65">
        <f t="shared" si="10"/>
        <v>0</v>
      </c>
      <c r="I73" s="65">
        <f t="shared" si="10"/>
        <v>0</v>
      </c>
      <c r="J73" s="65">
        <f t="shared" si="10"/>
        <v>1785.95</v>
      </c>
      <c r="K73" s="65">
        <f t="shared" si="10"/>
        <v>300</v>
      </c>
      <c r="L73" s="65">
        <f t="shared" si="10"/>
        <v>0</v>
      </c>
      <c r="M73" s="65">
        <f t="shared" si="10"/>
        <v>0</v>
      </c>
      <c r="N73" s="65">
        <f t="shared" si="10"/>
        <v>0</v>
      </c>
    </row>
    <row r="74" spans="1:14" ht="15" thickBot="1" x14ac:dyDescent="0.35">
      <c r="A74" s="53"/>
      <c r="B74" s="58" t="s">
        <v>182</v>
      </c>
      <c r="C74" s="59"/>
      <c r="D74" s="63">
        <f t="shared" ref="D74:D77" si="11">SUM(E74:N74)</f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</row>
    <row r="75" spans="1:14" ht="15" thickBot="1" x14ac:dyDescent="0.35">
      <c r="A75" s="54"/>
      <c r="B75" s="58" t="s">
        <v>181</v>
      </c>
      <c r="C75" s="59"/>
      <c r="D75" s="63">
        <f t="shared" si="11"/>
        <v>300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300</v>
      </c>
      <c r="L75" s="55">
        <v>0</v>
      </c>
      <c r="M75" s="55">
        <v>0</v>
      </c>
      <c r="N75" s="55">
        <v>0</v>
      </c>
    </row>
    <row r="76" spans="1:14" ht="15" thickBot="1" x14ac:dyDescent="0.35">
      <c r="A76" s="54"/>
      <c r="B76" s="58" t="s">
        <v>63</v>
      </c>
      <c r="C76" s="59"/>
      <c r="D76" s="63">
        <f t="shared" si="11"/>
        <v>1785.95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1785.95</v>
      </c>
      <c r="K76" s="55">
        <v>0</v>
      </c>
      <c r="L76" s="55">
        <v>0</v>
      </c>
      <c r="M76" s="55">
        <v>0</v>
      </c>
      <c r="N76" s="55">
        <v>0</v>
      </c>
    </row>
    <row r="77" spans="1:14" ht="15" thickBot="1" x14ac:dyDescent="0.35">
      <c r="A77" s="54"/>
      <c r="B77" s="58" t="s">
        <v>66</v>
      </c>
      <c r="C77" s="59"/>
      <c r="D77" s="63">
        <f t="shared" si="11"/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</row>
    <row r="78" spans="1:14" ht="10.199999999999999" customHeight="1" x14ac:dyDescent="0.3">
      <c r="A78" s="32" t="str">
        <f>IFERROR(VLOOKUP(#REF!,[1]!T_Listado_Personal_KDE[#Data],3,FALSE),"")</f>
        <v/>
      </c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</row>
    <row r="79" spans="1:14" s="21" customFormat="1" ht="25.8" customHeight="1" thickBot="1" x14ac:dyDescent="0.35">
      <c r="A79" s="52" t="s">
        <v>183</v>
      </c>
      <c r="B79" s="51" t="s">
        <v>67</v>
      </c>
      <c r="C79" s="51"/>
      <c r="D79" s="64">
        <f>SUM(E79:N79)</f>
        <v>318.36</v>
      </c>
      <c r="E79" s="65">
        <f>SUM(E80:E85)</f>
        <v>0</v>
      </c>
      <c r="F79" s="65">
        <f t="shared" ref="F79" si="12">SUM(F80:F85)</f>
        <v>0</v>
      </c>
      <c r="G79" s="65">
        <f>SUM(G80:G85)</f>
        <v>0</v>
      </c>
      <c r="H79" s="65">
        <f t="shared" ref="H79:N79" si="13">SUM(H80:H85)</f>
        <v>0</v>
      </c>
      <c r="I79" s="65">
        <f t="shared" si="13"/>
        <v>0</v>
      </c>
      <c r="J79" s="65">
        <f t="shared" si="13"/>
        <v>0</v>
      </c>
      <c r="K79" s="65">
        <f t="shared" si="13"/>
        <v>318.36</v>
      </c>
      <c r="L79" s="65">
        <f t="shared" si="13"/>
        <v>0</v>
      </c>
      <c r="M79" s="65">
        <f t="shared" si="13"/>
        <v>0</v>
      </c>
      <c r="N79" s="65">
        <f t="shared" si="13"/>
        <v>0</v>
      </c>
    </row>
    <row r="80" spans="1:14" ht="15" thickBot="1" x14ac:dyDescent="0.35">
      <c r="A80" s="53"/>
      <c r="B80" s="58" t="s">
        <v>72</v>
      </c>
      <c r="C80" s="59" t="s">
        <v>72</v>
      </c>
      <c r="D80" s="63">
        <f t="shared" ref="D80:D85" si="14">SUM(E80:N80)</f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</row>
    <row r="81" spans="1:14" ht="15" thickBot="1" x14ac:dyDescent="0.35">
      <c r="A81" s="54"/>
      <c r="B81" s="58" t="s">
        <v>74</v>
      </c>
      <c r="C81" s="59" t="s">
        <v>74</v>
      </c>
      <c r="D81" s="63">
        <f t="shared" si="14"/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</row>
    <row r="82" spans="1:14" ht="15" thickBot="1" x14ac:dyDescent="0.35">
      <c r="A82" s="54"/>
      <c r="B82" s="58" t="s">
        <v>69</v>
      </c>
      <c r="C82" s="59" t="s">
        <v>69</v>
      </c>
      <c r="D82" s="63">
        <f t="shared" si="14"/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</row>
    <row r="83" spans="1:14" ht="15" thickBot="1" x14ac:dyDescent="0.35">
      <c r="A83" s="54"/>
      <c r="B83" s="58" t="s">
        <v>68</v>
      </c>
      <c r="C83" s="59" t="s">
        <v>68</v>
      </c>
      <c r="D83" s="63">
        <f t="shared" si="14"/>
        <v>318.36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318.36</v>
      </c>
      <c r="L83" s="55">
        <v>0</v>
      </c>
      <c r="M83" s="55">
        <v>0</v>
      </c>
      <c r="N83" s="55">
        <v>0</v>
      </c>
    </row>
    <row r="84" spans="1:14" ht="15" thickBot="1" x14ac:dyDescent="0.35">
      <c r="A84" s="54"/>
      <c r="B84" s="58" t="s">
        <v>70</v>
      </c>
      <c r="C84" s="59" t="s">
        <v>70</v>
      </c>
      <c r="D84" s="63">
        <f t="shared" si="14"/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</row>
    <row r="85" spans="1:14" ht="15" thickBot="1" x14ac:dyDescent="0.35">
      <c r="A85" s="54"/>
      <c r="B85" s="58" t="s">
        <v>71</v>
      </c>
      <c r="C85" s="59" t="s">
        <v>71</v>
      </c>
      <c r="D85" s="63">
        <f t="shared" si="14"/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  <c r="L85" s="55">
        <v>0</v>
      </c>
      <c r="M85" s="55">
        <v>0</v>
      </c>
      <c r="N85" s="55">
        <v>0</v>
      </c>
    </row>
    <row r="86" spans="1:14" ht="10.199999999999999" customHeight="1" x14ac:dyDescent="0.3">
      <c r="A86" s="32" t="str">
        <f>IFERROR(VLOOKUP(#REF!,[1]!T_Listado_Personal_KDE[#Data],3,FALSE),"")</f>
        <v/>
      </c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  <row r="87" spans="1:14" s="21" customFormat="1" ht="25.8" customHeight="1" thickBot="1" x14ac:dyDescent="0.35">
      <c r="A87" s="52" t="s">
        <v>184</v>
      </c>
      <c r="B87" s="51" t="s">
        <v>185</v>
      </c>
      <c r="C87" s="51"/>
      <c r="D87" s="64">
        <f>SUM(E87:N87)</f>
        <v>0</v>
      </c>
      <c r="E87" s="65">
        <f>SUM(E88:E92)</f>
        <v>0</v>
      </c>
      <c r="F87" s="65">
        <f>SUM(F88:F92)</f>
        <v>0</v>
      </c>
      <c r="G87" s="65">
        <f t="shared" ref="G87:N87" si="15">SUM(G88:G92)</f>
        <v>0</v>
      </c>
      <c r="H87" s="65">
        <f t="shared" si="15"/>
        <v>0</v>
      </c>
      <c r="I87" s="65">
        <f t="shared" si="15"/>
        <v>0</v>
      </c>
      <c r="J87" s="65">
        <f t="shared" si="15"/>
        <v>0</v>
      </c>
      <c r="K87" s="65">
        <f t="shared" si="15"/>
        <v>0</v>
      </c>
      <c r="L87" s="65">
        <f t="shared" si="15"/>
        <v>0</v>
      </c>
      <c r="M87" s="65">
        <f t="shared" si="15"/>
        <v>0</v>
      </c>
      <c r="N87" s="65">
        <f t="shared" si="15"/>
        <v>0</v>
      </c>
    </row>
    <row r="88" spans="1:14" ht="15" thickBot="1" x14ac:dyDescent="0.35">
      <c r="A88" s="53"/>
      <c r="B88" s="58" t="s">
        <v>76</v>
      </c>
      <c r="C88" s="59" t="s">
        <v>76</v>
      </c>
      <c r="D88" s="63">
        <f t="shared" ref="D88:D92" si="16">SUM(E88:N88)</f>
        <v>0</v>
      </c>
      <c r="E88" s="55">
        <v>0</v>
      </c>
      <c r="F88" s="55">
        <v>0</v>
      </c>
      <c r="G88" s="55">
        <v>0</v>
      </c>
      <c r="H88" s="55">
        <v>0</v>
      </c>
      <c r="I88" s="55">
        <v>0</v>
      </c>
      <c r="J88" s="55">
        <v>0</v>
      </c>
      <c r="K88" s="55">
        <v>0</v>
      </c>
      <c r="L88" s="55">
        <v>0</v>
      </c>
      <c r="M88" s="55">
        <v>0</v>
      </c>
      <c r="N88" s="55">
        <v>0</v>
      </c>
    </row>
    <row r="89" spans="1:14" ht="15" thickBot="1" x14ac:dyDescent="0.35">
      <c r="A89" s="54"/>
      <c r="B89" s="58" t="s">
        <v>77</v>
      </c>
      <c r="C89" s="59" t="s">
        <v>77</v>
      </c>
      <c r="D89" s="63">
        <f t="shared" si="16"/>
        <v>0</v>
      </c>
      <c r="E89" s="55">
        <v>0</v>
      </c>
      <c r="F89" s="55">
        <v>0</v>
      </c>
      <c r="G89" s="55">
        <v>0</v>
      </c>
      <c r="H89" s="55">
        <v>0</v>
      </c>
      <c r="I89" s="55">
        <v>0</v>
      </c>
      <c r="J89" s="55">
        <v>0</v>
      </c>
      <c r="K89" s="55">
        <v>0</v>
      </c>
      <c r="L89" s="55">
        <v>0</v>
      </c>
      <c r="M89" s="55">
        <v>0</v>
      </c>
      <c r="N89" s="55">
        <v>0</v>
      </c>
    </row>
    <row r="90" spans="1:14" ht="15" thickBot="1" x14ac:dyDescent="0.35">
      <c r="A90" s="54"/>
      <c r="B90" s="58" t="s">
        <v>80</v>
      </c>
      <c r="C90" s="59" t="s">
        <v>80</v>
      </c>
      <c r="D90" s="63">
        <f t="shared" si="16"/>
        <v>0</v>
      </c>
      <c r="E90" s="55">
        <v>0</v>
      </c>
      <c r="F90" s="55">
        <v>0</v>
      </c>
      <c r="G90" s="55">
        <v>0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55">
        <v>0</v>
      </c>
      <c r="N90" s="55">
        <v>0</v>
      </c>
    </row>
    <row r="91" spans="1:14" ht="15" thickBot="1" x14ac:dyDescent="0.35">
      <c r="A91" s="54"/>
      <c r="B91" s="58" t="s">
        <v>79</v>
      </c>
      <c r="C91" s="59" t="s">
        <v>79</v>
      </c>
      <c r="D91" s="63">
        <f t="shared" si="16"/>
        <v>0</v>
      </c>
      <c r="E91" s="55">
        <v>0</v>
      </c>
      <c r="F91" s="55">
        <v>0</v>
      </c>
      <c r="G91" s="55">
        <v>0</v>
      </c>
      <c r="H91" s="55">
        <v>0</v>
      </c>
      <c r="I91" s="55">
        <v>0</v>
      </c>
      <c r="J91" s="55">
        <v>0</v>
      </c>
      <c r="K91" s="55">
        <v>0</v>
      </c>
      <c r="L91" s="55">
        <v>0</v>
      </c>
      <c r="M91" s="55">
        <v>0</v>
      </c>
      <c r="N91" s="55">
        <v>0</v>
      </c>
    </row>
    <row r="92" spans="1:14" ht="15" thickBot="1" x14ac:dyDescent="0.35">
      <c r="A92" s="54"/>
      <c r="B92" s="58" t="s">
        <v>78</v>
      </c>
      <c r="C92" s="59" t="s">
        <v>78</v>
      </c>
      <c r="D92" s="63">
        <f t="shared" si="16"/>
        <v>0</v>
      </c>
      <c r="E92" s="55">
        <v>0</v>
      </c>
      <c r="F92" s="55">
        <v>0</v>
      </c>
      <c r="G92" s="55">
        <v>0</v>
      </c>
      <c r="H92" s="55">
        <v>0</v>
      </c>
      <c r="I92" s="55">
        <v>0</v>
      </c>
      <c r="J92" s="55">
        <v>0</v>
      </c>
      <c r="K92" s="55">
        <v>0</v>
      </c>
      <c r="L92" s="55">
        <v>0</v>
      </c>
      <c r="M92" s="55">
        <v>0</v>
      </c>
      <c r="N92" s="55">
        <v>0</v>
      </c>
    </row>
    <row r="93" spans="1:14" ht="10.199999999999999" customHeight="1" x14ac:dyDescent="0.3">
      <c r="A93" s="32" t="str">
        <f>IFERROR(VLOOKUP(#REF!,[1]!T_Listado_Personal_KDE[#Data],3,FALSE),"")</f>
        <v/>
      </c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</row>
    <row r="94" spans="1:14" ht="21.6" customHeight="1" x14ac:dyDescent="0.3">
      <c r="A94" s="49">
        <v>3</v>
      </c>
      <c r="B94" s="50" t="s">
        <v>186</v>
      </c>
      <c r="C94" s="50"/>
      <c r="D94" s="50"/>
      <c r="E94" s="48">
        <f>(E96+E103+E107+E115)</f>
        <v>0</v>
      </c>
      <c r="F94" s="48">
        <f t="shared" ref="F94:N94" si="17">(F96+F103+F107+F115)</f>
        <v>0</v>
      </c>
      <c r="G94" s="48">
        <f t="shared" si="17"/>
        <v>0</v>
      </c>
      <c r="H94" s="48">
        <f t="shared" si="17"/>
        <v>0</v>
      </c>
      <c r="I94" s="48">
        <f t="shared" si="17"/>
        <v>1049.3899999999999</v>
      </c>
      <c r="J94" s="48">
        <f t="shared" si="17"/>
        <v>0</v>
      </c>
      <c r="K94" s="48">
        <f t="shared" si="17"/>
        <v>181.55</v>
      </c>
      <c r="L94" s="48">
        <f t="shared" si="17"/>
        <v>0</v>
      </c>
      <c r="M94" s="48">
        <f t="shared" si="17"/>
        <v>0</v>
      </c>
      <c r="N94" s="48">
        <f t="shared" si="17"/>
        <v>0</v>
      </c>
    </row>
    <row r="95" spans="1:14" ht="10.199999999999999" customHeight="1" x14ac:dyDescent="0.3">
      <c r="A95" s="32" t="str">
        <f>IFERROR(VLOOKUP(#REF!,[1]!T_Listado_Personal_KDE[#Data],3,FALSE),"")</f>
        <v/>
      </c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</row>
    <row r="96" spans="1:14" s="21" customFormat="1" ht="25.8" customHeight="1" thickBot="1" x14ac:dyDescent="0.35">
      <c r="A96" s="52" t="s">
        <v>187</v>
      </c>
      <c r="B96" s="51" t="s">
        <v>146</v>
      </c>
      <c r="C96" s="51"/>
      <c r="D96" s="64">
        <f>SUM(E96:N96)</f>
        <v>790.94</v>
      </c>
      <c r="E96" s="65">
        <f>SUM(E97:E101)</f>
        <v>0</v>
      </c>
      <c r="F96" s="65">
        <f>SUM(F97:F101)</f>
        <v>0</v>
      </c>
      <c r="G96" s="65">
        <f t="shared" ref="G96:N96" si="18">SUM(G97:G101)</f>
        <v>0</v>
      </c>
      <c r="H96" s="65">
        <f t="shared" si="18"/>
        <v>0</v>
      </c>
      <c r="I96" s="65">
        <f t="shared" si="18"/>
        <v>609.39</v>
      </c>
      <c r="J96" s="65">
        <f t="shared" si="18"/>
        <v>0</v>
      </c>
      <c r="K96" s="65">
        <f t="shared" si="18"/>
        <v>181.55</v>
      </c>
      <c r="L96" s="65">
        <f t="shared" si="18"/>
        <v>0</v>
      </c>
      <c r="M96" s="65">
        <f t="shared" si="18"/>
        <v>0</v>
      </c>
      <c r="N96" s="65">
        <f t="shared" si="18"/>
        <v>0</v>
      </c>
    </row>
    <row r="97" spans="1:14" ht="15" thickBot="1" x14ac:dyDescent="0.35">
      <c r="A97" s="56"/>
      <c r="B97" s="58" t="s">
        <v>189</v>
      </c>
      <c r="C97" s="59" t="s">
        <v>132</v>
      </c>
      <c r="D97" s="63">
        <f>SUM(E97:N97)</f>
        <v>0</v>
      </c>
      <c r="E97" s="55">
        <v>0</v>
      </c>
      <c r="F97" s="55">
        <v>0</v>
      </c>
      <c r="G97" s="55">
        <v>0</v>
      </c>
      <c r="H97" s="55">
        <v>0</v>
      </c>
      <c r="I97" s="55">
        <v>0</v>
      </c>
      <c r="J97" s="55">
        <v>0</v>
      </c>
      <c r="K97" s="55">
        <v>0</v>
      </c>
      <c r="L97" s="55">
        <v>0</v>
      </c>
      <c r="M97" s="55">
        <v>0</v>
      </c>
      <c r="N97" s="55">
        <v>0</v>
      </c>
    </row>
    <row r="98" spans="1:14" ht="15" thickBot="1" x14ac:dyDescent="0.35">
      <c r="A98" s="57"/>
      <c r="B98" s="58" t="s">
        <v>190</v>
      </c>
      <c r="C98" s="59" t="s">
        <v>133</v>
      </c>
      <c r="D98" s="63">
        <f t="shared" ref="D98:D101" si="19">SUM(E98:N98)</f>
        <v>0</v>
      </c>
      <c r="E98" s="55">
        <v>0</v>
      </c>
      <c r="F98" s="55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</row>
    <row r="99" spans="1:14" ht="15" thickBot="1" x14ac:dyDescent="0.35">
      <c r="A99" s="57"/>
      <c r="B99" s="58" t="s">
        <v>188</v>
      </c>
      <c r="C99" s="59" t="s">
        <v>131</v>
      </c>
      <c r="D99" s="63">
        <f t="shared" si="19"/>
        <v>670.93999999999994</v>
      </c>
      <c r="E99" s="55">
        <v>0</v>
      </c>
      <c r="F99" s="55">
        <v>0</v>
      </c>
      <c r="G99" s="55">
        <v>0</v>
      </c>
      <c r="H99" s="55">
        <v>0</v>
      </c>
      <c r="I99" s="55">
        <v>609.39</v>
      </c>
      <c r="J99" s="55">
        <v>0</v>
      </c>
      <c r="K99" s="55">
        <v>61.55</v>
      </c>
      <c r="L99" s="55">
        <v>0</v>
      </c>
      <c r="M99" s="55">
        <v>0</v>
      </c>
      <c r="N99" s="55">
        <v>0</v>
      </c>
    </row>
    <row r="100" spans="1:14" ht="15" thickBot="1" x14ac:dyDescent="0.35">
      <c r="A100" s="57"/>
      <c r="B100" s="58" t="s">
        <v>134</v>
      </c>
      <c r="C100" s="59" t="s">
        <v>134</v>
      </c>
      <c r="D100" s="63">
        <f t="shared" si="19"/>
        <v>0</v>
      </c>
      <c r="E100" s="55">
        <v>0</v>
      </c>
      <c r="F100" s="55">
        <v>0</v>
      </c>
      <c r="G100" s="55">
        <v>0</v>
      </c>
      <c r="H100" s="55">
        <v>0</v>
      </c>
      <c r="I100" s="55">
        <v>0</v>
      </c>
      <c r="J100" s="55">
        <v>0</v>
      </c>
      <c r="K100" s="55">
        <v>0</v>
      </c>
      <c r="L100" s="55">
        <v>0</v>
      </c>
      <c r="M100" s="55">
        <v>0</v>
      </c>
      <c r="N100" s="55">
        <v>0</v>
      </c>
    </row>
    <row r="101" spans="1:14" ht="27.6" customHeight="1" thickBot="1" x14ac:dyDescent="0.35">
      <c r="A101" s="57"/>
      <c r="B101" s="60" t="s">
        <v>135</v>
      </c>
      <c r="C101" s="61" t="s">
        <v>135</v>
      </c>
      <c r="D101" s="63">
        <f t="shared" si="19"/>
        <v>120</v>
      </c>
      <c r="E101" s="55">
        <v>0</v>
      </c>
      <c r="F101" s="55">
        <v>0</v>
      </c>
      <c r="G101" s="55">
        <v>0</v>
      </c>
      <c r="H101" s="55">
        <v>0</v>
      </c>
      <c r="I101" s="55">
        <v>0</v>
      </c>
      <c r="J101" s="55">
        <v>0</v>
      </c>
      <c r="K101" s="55">
        <v>120</v>
      </c>
      <c r="L101" s="55">
        <v>0</v>
      </c>
      <c r="M101" s="55">
        <v>0</v>
      </c>
      <c r="N101" s="55">
        <v>0</v>
      </c>
    </row>
    <row r="102" spans="1:14" ht="10.199999999999999" customHeight="1" x14ac:dyDescent="0.3">
      <c r="A102" s="32" t="str">
        <f>IFERROR(VLOOKUP(#REF!,[1]!T_Listado_Personal_KDE[#Data],3,FALSE),"")</f>
        <v/>
      </c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</row>
    <row r="103" spans="1:14" s="21" customFormat="1" ht="25.8" customHeight="1" thickBot="1" x14ac:dyDescent="0.35">
      <c r="A103" s="52" t="s">
        <v>191</v>
      </c>
      <c r="B103" s="51" t="s">
        <v>147</v>
      </c>
      <c r="C103" s="51"/>
      <c r="D103" s="64">
        <f>SUM(E103:N103)</f>
        <v>140</v>
      </c>
      <c r="E103" s="65">
        <f>SUM(E104:E105)</f>
        <v>0</v>
      </c>
      <c r="F103" s="65">
        <f t="shared" ref="F103:N103" si="20">SUM(F104:F105)</f>
        <v>0</v>
      </c>
      <c r="G103" s="65">
        <f t="shared" si="20"/>
        <v>0</v>
      </c>
      <c r="H103" s="65">
        <f t="shared" si="20"/>
        <v>0</v>
      </c>
      <c r="I103" s="65">
        <f t="shared" si="20"/>
        <v>140</v>
      </c>
      <c r="J103" s="65">
        <f t="shared" si="20"/>
        <v>0</v>
      </c>
      <c r="K103" s="65">
        <f t="shared" si="20"/>
        <v>0</v>
      </c>
      <c r="L103" s="65">
        <f t="shared" si="20"/>
        <v>0</v>
      </c>
      <c r="M103" s="65">
        <f t="shared" si="20"/>
        <v>0</v>
      </c>
      <c r="N103" s="65">
        <f t="shared" si="20"/>
        <v>0</v>
      </c>
    </row>
    <row r="104" spans="1:14" ht="15" thickBot="1" x14ac:dyDescent="0.35">
      <c r="A104" s="53"/>
      <c r="B104" s="58" t="s">
        <v>136</v>
      </c>
      <c r="C104" s="59" t="s">
        <v>68</v>
      </c>
      <c r="D104" s="63">
        <f>SUM(E104:N104)</f>
        <v>140</v>
      </c>
      <c r="E104" s="55">
        <v>0</v>
      </c>
      <c r="F104" s="55">
        <v>0</v>
      </c>
      <c r="G104" s="55">
        <v>0</v>
      </c>
      <c r="H104" s="55">
        <v>0</v>
      </c>
      <c r="I104" s="55">
        <v>140</v>
      </c>
      <c r="J104" s="55">
        <v>0</v>
      </c>
      <c r="K104" s="55">
        <v>0</v>
      </c>
      <c r="L104" s="55">
        <v>0</v>
      </c>
      <c r="M104" s="55">
        <v>0</v>
      </c>
      <c r="N104" s="55">
        <v>0</v>
      </c>
    </row>
    <row r="105" spans="1:14" ht="15" thickBot="1" x14ac:dyDescent="0.35">
      <c r="A105" s="54"/>
      <c r="B105" s="58" t="s">
        <v>192</v>
      </c>
      <c r="C105" s="59" t="s">
        <v>69</v>
      </c>
      <c r="D105" s="63">
        <f>SUM(E105:N105)</f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>
        <v>0</v>
      </c>
      <c r="N105" s="55">
        <v>0</v>
      </c>
    </row>
    <row r="106" spans="1:14" ht="10.199999999999999" customHeight="1" x14ac:dyDescent="0.3">
      <c r="A106" s="32" t="str">
        <f>IFERROR(VLOOKUP(#REF!,[1]!T_Listado_Personal_KDE[#Data],3,FALSE),"")</f>
        <v/>
      </c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</row>
    <row r="107" spans="1:14" s="21" customFormat="1" ht="25.8" customHeight="1" thickBot="1" x14ac:dyDescent="0.35">
      <c r="A107" s="52" t="s">
        <v>193</v>
      </c>
      <c r="B107" s="51" t="s">
        <v>148</v>
      </c>
      <c r="C107" s="51"/>
      <c r="D107" s="64">
        <f>SUM(E107:N107)</f>
        <v>0</v>
      </c>
      <c r="E107" s="65">
        <f>SUM(E108:E113)</f>
        <v>0</v>
      </c>
      <c r="F107" s="65">
        <f t="shared" ref="F107:N107" si="21">SUM(F108:F113)</f>
        <v>0</v>
      </c>
      <c r="G107" s="65">
        <f t="shared" si="21"/>
        <v>0</v>
      </c>
      <c r="H107" s="65">
        <f t="shared" si="21"/>
        <v>0</v>
      </c>
      <c r="I107" s="65">
        <f t="shared" si="21"/>
        <v>0</v>
      </c>
      <c r="J107" s="65">
        <f t="shared" si="21"/>
        <v>0</v>
      </c>
      <c r="K107" s="65">
        <f t="shared" si="21"/>
        <v>0</v>
      </c>
      <c r="L107" s="65">
        <f t="shared" si="21"/>
        <v>0</v>
      </c>
      <c r="M107" s="65">
        <f t="shared" si="21"/>
        <v>0</v>
      </c>
      <c r="N107" s="65">
        <f t="shared" si="21"/>
        <v>0</v>
      </c>
    </row>
    <row r="108" spans="1:14" ht="15" thickBot="1" x14ac:dyDescent="0.35">
      <c r="A108" s="53"/>
      <c r="B108" s="58" t="s">
        <v>81</v>
      </c>
      <c r="C108" s="59" t="s">
        <v>79</v>
      </c>
      <c r="D108" s="63">
        <f>SUM(E108:N108)</f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</row>
    <row r="109" spans="1:14" ht="15" thickBot="1" x14ac:dyDescent="0.35">
      <c r="A109" s="54"/>
      <c r="B109" s="58" t="s">
        <v>140</v>
      </c>
      <c r="C109" s="59" t="s">
        <v>76</v>
      </c>
      <c r="D109" s="63">
        <f t="shared" ref="D109:D113" si="22">SUM(E109:N109)</f>
        <v>0</v>
      </c>
      <c r="E109" s="55">
        <v>0</v>
      </c>
      <c r="F109" s="55">
        <v>0</v>
      </c>
      <c r="G109" s="55">
        <v>0</v>
      </c>
      <c r="H109" s="55">
        <v>0</v>
      </c>
      <c r="I109" s="55">
        <v>0</v>
      </c>
      <c r="J109" s="55">
        <v>0</v>
      </c>
      <c r="K109" s="55">
        <v>0</v>
      </c>
      <c r="L109" s="55">
        <v>0</v>
      </c>
      <c r="M109" s="55">
        <v>0</v>
      </c>
      <c r="N109" s="55">
        <v>0</v>
      </c>
    </row>
    <row r="110" spans="1:14" ht="15" thickBot="1" x14ac:dyDescent="0.35">
      <c r="A110" s="54"/>
      <c r="B110" s="58" t="s">
        <v>139</v>
      </c>
      <c r="C110" s="59" t="s">
        <v>77</v>
      </c>
      <c r="D110" s="63">
        <f t="shared" si="22"/>
        <v>0</v>
      </c>
      <c r="E110" s="55">
        <v>0</v>
      </c>
      <c r="F110" s="55">
        <v>0</v>
      </c>
      <c r="G110" s="55">
        <v>0</v>
      </c>
      <c r="H110" s="55">
        <v>0</v>
      </c>
      <c r="I110" s="55">
        <v>0</v>
      </c>
      <c r="J110" s="55">
        <v>0</v>
      </c>
      <c r="K110" s="55">
        <v>0</v>
      </c>
      <c r="L110" s="55">
        <v>0</v>
      </c>
      <c r="M110" s="55">
        <v>0</v>
      </c>
      <c r="N110" s="55">
        <v>0</v>
      </c>
    </row>
    <row r="111" spans="1:14" ht="15" thickBot="1" x14ac:dyDescent="0.35">
      <c r="A111" s="54"/>
      <c r="B111" s="58" t="s">
        <v>194</v>
      </c>
      <c r="C111" s="59" t="s">
        <v>78</v>
      </c>
      <c r="D111" s="63">
        <f t="shared" si="22"/>
        <v>0</v>
      </c>
      <c r="E111" s="55">
        <v>0</v>
      </c>
      <c r="F111" s="55">
        <v>0</v>
      </c>
      <c r="G111" s="55">
        <v>0</v>
      </c>
      <c r="H111" s="55">
        <v>0</v>
      </c>
      <c r="I111" s="55">
        <v>0</v>
      </c>
      <c r="J111" s="55">
        <v>0</v>
      </c>
      <c r="K111" s="55">
        <v>0</v>
      </c>
      <c r="L111" s="55">
        <v>0</v>
      </c>
      <c r="M111" s="55">
        <v>0</v>
      </c>
      <c r="N111" s="55">
        <v>0</v>
      </c>
    </row>
    <row r="112" spans="1:14" ht="15" thickBot="1" x14ac:dyDescent="0.35">
      <c r="A112" s="54"/>
      <c r="B112" s="58" t="s">
        <v>195</v>
      </c>
      <c r="C112" s="59" t="s">
        <v>80</v>
      </c>
      <c r="D112" s="63">
        <f t="shared" si="22"/>
        <v>0</v>
      </c>
      <c r="E112" s="55">
        <v>0</v>
      </c>
      <c r="F112" s="55">
        <v>0</v>
      </c>
      <c r="G112" s="55">
        <v>0</v>
      </c>
      <c r="H112" s="55">
        <v>0</v>
      </c>
      <c r="I112" s="55">
        <v>0</v>
      </c>
      <c r="J112" s="55">
        <v>0</v>
      </c>
      <c r="K112" s="55">
        <v>0</v>
      </c>
      <c r="L112" s="55">
        <v>0</v>
      </c>
      <c r="M112" s="55">
        <v>0</v>
      </c>
      <c r="N112" s="55">
        <v>0</v>
      </c>
    </row>
    <row r="113" spans="1:14" ht="15" thickBot="1" x14ac:dyDescent="0.35">
      <c r="B113" s="58" t="s">
        <v>196</v>
      </c>
      <c r="C113" s="59" t="s">
        <v>80</v>
      </c>
      <c r="D113" s="63">
        <f t="shared" si="22"/>
        <v>0</v>
      </c>
      <c r="E113" s="55">
        <v>0</v>
      </c>
      <c r="F113" s="55">
        <v>0</v>
      </c>
      <c r="G113" s="55">
        <v>0</v>
      </c>
      <c r="H113" s="55">
        <v>0</v>
      </c>
      <c r="I113" s="55">
        <v>0</v>
      </c>
      <c r="J113" s="55">
        <v>0</v>
      </c>
      <c r="K113" s="55">
        <v>0</v>
      </c>
      <c r="L113" s="55">
        <v>0</v>
      </c>
      <c r="M113" s="55">
        <v>0</v>
      </c>
      <c r="N113" s="55">
        <v>0</v>
      </c>
    </row>
    <row r="114" spans="1:14" ht="10.199999999999999" customHeight="1" x14ac:dyDescent="0.3">
      <c r="A114" s="32" t="str">
        <f>IFERROR(VLOOKUP(#REF!,[1]!T_Listado_Personal_KDE[#Data],3,FALSE),"")</f>
        <v/>
      </c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</row>
    <row r="115" spans="1:14" s="21" customFormat="1" ht="25.8" customHeight="1" thickBot="1" x14ac:dyDescent="0.35">
      <c r="A115" s="52" t="s">
        <v>197</v>
      </c>
      <c r="B115" s="51" t="s">
        <v>198</v>
      </c>
      <c r="C115" s="51"/>
      <c r="D115" s="64">
        <f>SUM(E115:N115)</f>
        <v>300</v>
      </c>
      <c r="E115" s="65">
        <f>SUM(E116:E127)</f>
        <v>0</v>
      </c>
      <c r="F115" s="65">
        <f t="shared" ref="F115:N115" si="23">SUM(F116:F127)</f>
        <v>0</v>
      </c>
      <c r="G115" s="65">
        <f t="shared" si="23"/>
        <v>0</v>
      </c>
      <c r="H115" s="65">
        <f t="shared" si="23"/>
        <v>0</v>
      </c>
      <c r="I115" s="65">
        <f t="shared" si="23"/>
        <v>300</v>
      </c>
      <c r="J115" s="65">
        <f t="shared" si="23"/>
        <v>0</v>
      </c>
      <c r="K115" s="65">
        <f t="shared" si="23"/>
        <v>0</v>
      </c>
      <c r="L115" s="65">
        <f t="shared" si="23"/>
        <v>0</v>
      </c>
      <c r="M115" s="65">
        <f t="shared" si="23"/>
        <v>0</v>
      </c>
      <c r="N115" s="65">
        <f t="shared" si="23"/>
        <v>0</v>
      </c>
    </row>
    <row r="116" spans="1:14" ht="15" thickBot="1" x14ac:dyDescent="0.35">
      <c r="A116" s="53"/>
      <c r="B116" s="58" t="s">
        <v>87</v>
      </c>
      <c r="C116" s="59" t="s">
        <v>80</v>
      </c>
      <c r="D116" s="63">
        <f t="shared" ref="D116:D127" si="24">SUM(E116:N116)</f>
        <v>0</v>
      </c>
      <c r="E116" s="55">
        <v>0</v>
      </c>
      <c r="F116" s="55">
        <v>0</v>
      </c>
      <c r="G116" s="55">
        <v>0</v>
      </c>
      <c r="H116" s="55">
        <v>0</v>
      </c>
      <c r="I116" s="55">
        <v>0</v>
      </c>
      <c r="J116" s="55">
        <v>0</v>
      </c>
      <c r="K116" s="55">
        <v>0</v>
      </c>
      <c r="L116" s="55">
        <v>0</v>
      </c>
      <c r="M116" s="55">
        <v>0</v>
      </c>
      <c r="N116" s="55">
        <v>0</v>
      </c>
    </row>
    <row r="117" spans="1:14" ht="15" thickBot="1" x14ac:dyDescent="0.35">
      <c r="A117" s="54"/>
      <c r="B117" s="58" t="s">
        <v>90</v>
      </c>
      <c r="C117" s="59" t="s">
        <v>80</v>
      </c>
      <c r="D117" s="63">
        <f t="shared" si="24"/>
        <v>0</v>
      </c>
      <c r="E117" s="55">
        <v>0</v>
      </c>
      <c r="F117" s="55">
        <v>0</v>
      </c>
      <c r="G117" s="55">
        <v>0</v>
      </c>
      <c r="H117" s="55">
        <v>0</v>
      </c>
      <c r="I117" s="55">
        <v>0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</row>
    <row r="118" spans="1:14" ht="15" thickBot="1" x14ac:dyDescent="0.35">
      <c r="A118" s="54"/>
      <c r="B118" s="58" t="s">
        <v>201</v>
      </c>
      <c r="C118" s="59" t="s">
        <v>78</v>
      </c>
      <c r="D118" s="63">
        <f t="shared" si="24"/>
        <v>0</v>
      </c>
      <c r="E118" s="55">
        <v>0</v>
      </c>
      <c r="F118" s="55">
        <v>0</v>
      </c>
      <c r="G118" s="55">
        <v>0</v>
      </c>
      <c r="H118" s="55">
        <v>0</v>
      </c>
      <c r="I118" s="55">
        <v>0</v>
      </c>
      <c r="J118" s="55">
        <v>0</v>
      </c>
      <c r="K118" s="55">
        <v>0</v>
      </c>
      <c r="L118" s="55">
        <v>0</v>
      </c>
      <c r="M118" s="55">
        <v>0</v>
      </c>
      <c r="N118" s="55">
        <v>0</v>
      </c>
    </row>
    <row r="119" spans="1:14" ht="15" thickBot="1" x14ac:dyDescent="0.35">
      <c r="A119" s="54"/>
      <c r="B119" s="58" t="s">
        <v>86</v>
      </c>
      <c r="C119" s="59" t="s">
        <v>80</v>
      </c>
      <c r="D119" s="63">
        <f t="shared" si="24"/>
        <v>0</v>
      </c>
      <c r="E119" s="55">
        <v>0</v>
      </c>
      <c r="F119" s="55">
        <v>0</v>
      </c>
      <c r="G119" s="55">
        <v>0</v>
      </c>
      <c r="H119" s="55">
        <v>0</v>
      </c>
      <c r="I119" s="55">
        <v>0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</row>
    <row r="120" spans="1:14" ht="15" thickBot="1" x14ac:dyDescent="0.35">
      <c r="A120" s="54"/>
      <c r="B120" s="58" t="s">
        <v>88</v>
      </c>
      <c r="C120" s="59" t="s">
        <v>80</v>
      </c>
      <c r="D120" s="63">
        <f t="shared" si="24"/>
        <v>0</v>
      </c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5">
        <v>0</v>
      </c>
      <c r="N120" s="55">
        <v>0</v>
      </c>
    </row>
    <row r="121" spans="1:14" ht="15" thickBot="1" x14ac:dyDescent="0.35">
      <c r="B121" s="58" t="s">
        <v>89</v>
      </c>
      <c r="C121" s="59" t="s">
        <v>80</v>
      </c>
      <c r="D121" s="63">
        <f t="shared" si="24"/>
        <v>0</v>
      </c>
      <c r="E121" s="55">
        <v>0</v>
      </c>
      <c r="F121" s="55">
        <v>0</v>
      </c>
      <c r="G121" s="55">
        <v>0</v>
      </c>
      <c r="H121" s="55">
        <v>0</v>
      </c>
      <c r="I121" s="55">
        <v>0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</row>
    <row r="122" spans="1:14" ht="15" thickBot="1" x14ac:dyDescent="0.35">
      <c r="B122" s="58" t="s">
        <v>202</v>
      </c>
      <c r="C122" s="59" t="s">
        <v>80</v>
      </c>
      <c r="D122" s="63">
        <f t="shared" si="24"/>
        <v>0</v>
      </c>
      <c r="E122" s="55">
        <v>0</v>
      </c>
      <c r="F122" s="55">
        <v>0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5">
        <v>0</v>
      </c>
      <c r="M122" s="55">
        <v>0</v>
      </c>
      <c r="N122" s="55">
        <v>0</v>
      </c>
    </row>
    <row r="123" spans="1:14" ht="15" thickBot="1" x14ac:dyDescent="0.35">
      <c r="B123" s="58" t="s">
        <v>200</v>
      </c>
      <c r="C123" s="59" t="s">
        <v>77</v>
      </c>
      <c r="D123" s="63">
        <f t="shared" si="24"/>
        <v>0</v>
      </c>
      <c r="E123" s="55">
        <v>0</v>
      </c>
      <c r="F123" s="55">
        <v>0</v>
      </c>
      <c r="G123" s="55">
        <v>0</v>
      </c>
      <c r="H123" s="55">
        <v>0</v>
      </c>
      <c r="I123" s="55">
        <v>0</v>
      </c>
      <c r="J123" s="55">
        <v>0</v>
      </c>
      <c r="K123" s="55">
        <v>0</v>
      </c>
      <c r="L123" s="55">
        <v>0</v>
      </c>
      <c r="M123" s="55">
        <v>0</v>
      </c>
      <c r="N123" s="55">
        <v>0</v>
      </c>
    </row>
    <row r="124" spans="1:14" ht="15" thickBot="1" x14ac:dyDescent="0.35">
      <c r="B124" s="58" t="s">
        <v>84</v>
      </c>
      <c r="C124" s="59" t="s">
        <v>79</v>
      </c>
      <c r="D124" s="63">
        <f t="shared" si="24"/>
        <v>0</v>
      </c>
      <c r="E124" s="55">
        <v>0</v>
      </c>
      <c r="F124" s="55">
        <v>0</v>
      </c>
      <c r="G124" s="55">
        <v>0</v>
      </c>
      <c r="H124" s="55">
        <v>0</v>
      </c>
      <c r="I124" s="55">
        <v>0</v>
      </c>
      <c r="J124" s="55">
        <v>0</v>
      </c>
      <c r="K124" s="55">
        <v>0</v>
      </c>
      <c r="L124" s="55">
        <v>0</v>
      </c>
      <c r="M124" s="55">
        <v>0</v>
      </c>
      <c r="N124" s="55">
        <v>0</v>
      </c>
    </row>
    <row r="125" spans="1:14" ht="15" thickBot="1" x14ac:dyDescent="0.35">
      <c r="B125" s="58" t="s">
        <v>199</v>
      </c>
      <c r="C125" s="59" t="s">
        <v>76</v>
      </c>
      <c r="D125" s="63">
        <f t="shared" si="24"/>
        <v>0</v>
      </c>
      <c r="E125" s="55">
        <v>0</v>
      </c>
      <c r="F125" s="55">
        <v>0</v>
      </c>
      <c r="G125" s="55">
        <v>0</v>
      </c>
      <c r="H125" s="55">
        <v>0</v>
      </c>
      <c r="I125" s="55">
        <v>0</v>
      </c>
      <c r="J125" s="55">
        <v>0</v>
      </c>
      <c r="K125" s="55">
        <v>0</v>
      </c>
      <c r="L125" s="55">
        <v>0</v>
      </c>
      <c r="M125" s="55">
        <v>0</v>
      </c>
      <c r="N125" s="55">
        <v>0</v>
      </c>
    </row>
    <row r="126" spans="1:14" ht="15" thickBot="1" x14ac:dyDescent="0.35">
      <c r="B126" s="58" t="s">
        <v>83</v>
      </c>
      <c r="C126" s="59" t="s">
        <v>80</v>
      </c>
      <c r="D126" s="63">
        <f t="shared" si="24"/>
        <v>300</v>
      </c>
      <c r="E126" s="55">
        <v>0</v>
      </c>
      <c r="F126" s="55">
        <v>0</v>
      </c>
      <c r="G126" s="55">
        <v>0</v>
      </c>
      <c r="H126" s="55">
        <v>0</v>
      </c>
      <c r="I126" s="55">
        <v>300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</row>
    <row r="127" spans="1:14" ht="15" thickBot="1" x14ac:dyDescent="0.35">
      <c r="B127" s="58" t="s">
        <v>85</v>
      </c>
      <c r="C127" s="59" t="s">
        <v>80</v>
      </c>
      <c r="D127" s="63">
        <f t="shared" si="24"/>
        <v>0</v>
      </c>
      <c r="E127" s="55">
        <v>0</v>
      </c>
      <c r="F127" s="55">
        <v>0</v>
      </c>
      <c r="G127" s="55">
        <v>0</v>
      </c>
      <c r="H127" s="55">
        <v>0</v>
      </c>
      <c r="I127" s="55">
        <v>0</v>
      </c>
      <c r="J127" s="55">
        <v>0</v>
      </c>
      <c r="K127" s="55">
        <v>0</v>
      </c>
      <c r="L127" s="55">
        <v>0</v>
      </c>
      <c r="M127" s="55">
        <v>0</v>
      </c>
      <c r="N127" s="55">
        <v>0</v>
      </c>
    </row>
    <row r="128" spans="1:14" ht="10.199999999999999" customHeight="1" x14ac:dyDescent="0.3">
      <c r="A128" s="32" t="str">
        <f>IFERROR(VLOOKUP(#REF!,[1]!T_Listado_Personal_KDE[#Data],3,FALSE),"")</f>
        <v/>
      </c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</row>
    <row r="129" spans="1:14" ht="21.6" customHeight="1" x14ac:dyDescent="0.3">
      <c r="A129" s="49">
        <v>4</v>
      </c>
      <c r="B129" s="50" t="s">
        <v>203</v>
      </c>
      <c r="C129" s="50"/>
      <c r="D129" s="50"/>
      <c r="E129" s="48">
        <f>(E131+E141)</f>
        <v>0</v>
      </c>
      <c r="F129" s="48">
        <f t="shared" ref="F129:N129" si="25">(F131+F141)</f>
        <v>0</v>
      </c>
      <c r="G129" s="48">
        <f t="shared" si="25"/>
        <v>0</v>
      </c>
      <c r="H129" s="48">
        <f t="shared" si="25"/>
        <v>0</v>
      </c>
      <c r="I129" s="48">
        <f t="shared" si="25"/>
        <v>0</v>
      </c>
      <c r="J129" s="48">
        <f t="shared" si="25"/>
        <v>0</v>
      </c>
      <c r="K129" s="48">
        <f t="shared" si="25"/>
        <v>0</v>
      </c>
      <c r="L129" s="48">
        <f t="shared" si="25"/>
        <v>0</v>
      </c>
      <c r="M129" s="48">
        <f t="shared" si="25"/>
        <v>0</v>
      </c>
      <c r="N129" s="48">
        <f t="shared" si="25"/>
        <v>0</v>
      </c>
    </row>
    <row r="130" spans="1:14" ht="10.199999999999999" customHeight="1" x14ac:dyDescent="0.3">
      <c r="A130" s="32" t="str">
        <f>IFERROR(VLOOKUP(#REF!,[1]!T_Listado_Personal_KDE[#Data],3,FALSE),"")</f>
        <v/>
      </c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</row>
    <row r="131" spans="1:14" s="21" customFormat="1" ht="25.8" customHeight="1" thickBot="1" x14ac:dyDescent="0.35">
      <c r="A131" s="52" t="s">
        <v>204</v>
      </c>
      <c r="B131" s="51" t="s">
        <v>205</v>
      </c>
      <c r="C131" s="51"/>
      <c r="D131" s="64">
        <f>SUM(E131:N131)</f>
        <v>0</v>
      </c>
      <c r="E131" s="65">
        <f>SUM(E132:E139)</f>
        <v>0</v>
      </c>
      <c r="F131" s="65">
        <f t="shared" ref="F131:N131" si="26">SUM(F132:F139)</f>
        <v>0</v>
      </c>
      <c r="G131" s="65">
        <f t="shared" si="26"/>
        <v>0</v>
      </c>
      <c r="H131" s="65">
        <f t="shared" si="26"/>
        <v>0</v>
      </c>
      <c r="I131" s="65">
        <f t="shared" si="26"/>
        <v>0</v>
      </c>
      <c r="J131" s="65">
        <f t="shared" si="26"/>
        <v>0</v>
      </c>
      <c r="K131" s="65">
        <f t="shared" si="26"/>
        <v>0</v>
      </c>
      <c r="L131" s="65">
        <f t="shared" si="26"/>
        <v>0</v>
      </c>
      <c r="M131" s="65">
        <f t="shared" si="26"/>
        <v>0</v>
      </c>
      <c r="N131" s="65">
        <f t="shared" si="26"/>
        <v>0</v>
      </c>
    </row>
    <row r="132" spans="1:14" ht="15" thickBot="1" x14ac:dyDescent="0.35">
      <c r="A132" s="53"/>
      <c r="B132" s="58" t="s">
        <v>93</v>
      </c>
      <c r="C132" s="59" t="s">
        <v>93</v>
      </c>
      <c r="D132" s="63">
        <f>SUM(E132:N132)</f>
        <v>0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55">
        <v>0</v>
      </c>
      <c r="K132" s="55">
        <v>0</v>
      </c>
      <c r="L132" s="55">
        <v>0</v>
      </c>
      <c r="M132" s="55">
        <v>0</v>
      </c>
      <c r="N132" s="55">
        <v>0</v>
      </c>
    </row>
    <row r="133" spans="1:14" ht="15" thickBot="1" x14ac:dyDescent="0.35">
      <c r="A133" s="54"/>
      <c r="B133" s="58" t="s">
        <v>94</v>
      </c>
      <c r="C133" s="59" t="s">
        <v>94</v>
      </c>
      <c r="D133" s="63">
        <f t="shared" ref="D133:D139" si="27">SUM(E133:N133)</f>
        <v>0</v>
      </c>
      <c r="E133" s="55">
        <v>0</v>
      </c>
      <c r="F133" s="55">
        <v>0</v>
      </c>
      <c r="G133" s="55">
        <v>0</v>
      </c>
      <c r="H133" s="55">
        <v>0</v>
      </c>
      <c r="I133" s="55">
        <v>0</v>
      </c>
      <c r="J133" s="55">
        <v>0</v>
      </c>
      <c r="K133" s="55">
        <v>0</v>
      </c>
      <c r="L133" s="55">
        <v>0</v>
      </c>
      <c r="M133" s="55">
        <v>0</v>
      </c>
      <c r="N133" s="55">
        <v>0</v>
      </c>
    </row>
    <row r="134" spans="1:14" ht="15" thickBot="1" x14ac:dyDescent="0.35">
      <c r="A134" s="54"/>
      <c r="B134" s="58" t="s">
        <v>95</v>
      </c>
      <c r="C134" s="59" t="s">
        <v>95</v>
      </c>
      <c r="D134" s="63">
        <f t="shared" si="27"/>
        <v>0</v>
      </c>
      <c r="E134" s="55">
        <v>0</v>
      </c>
      <c r="F134" s="55">
        <v>0</v>
      </c>
      <c r="G134" s="55">
        <v>0</v>
      </c>
      <c r="H134" s="55">
        <v>0</v>
      </c>
      <c r="I134" s="55">
        <v>0</v>
      </c>
      <c r="J134" s="55">
        <v>0</v>
      </c>
      <c r="K134" s="55">
        <v>0</v>
      </c>
      <c r="L134" s="55">
        <v>0</v>
      </c>
      <c r="M134" s="55">
        <v>0</v>
      </c>
      <c r="N134" s="55">
        <v>0</v>
      </c>
    </row>
    <row r="135" spans="1:14" ht="15" thickBot="1" x14ac:dyDescent="0.35">
      <c r="A135" s="54"/>
      <c r="B135" s="58" t="s">
        <v>96</v>
      </c>
      <c r="C135" s="59" t="s">
        <v>96</v>
      </c>
      <c r="D135" s="63">
        <f t="shared" si="27"/>
        <v>0</v>
      </c>
      <c r="E135" s="55">
        <v>0</v>
      </c>
      <c r="F135" s="55">
        <v>0</v>
      </c>
      <c r="G135" s="55">
        <v>0</v>
      </c>
      <c r="H135" s="55">
        <v>0</v>
      </c>
      <c r="I135" s="55">
        <v>0</v>
      </c>
      <c r="J135" s="55">
        <v>0</v>
      </c>
      <c r="K135" s="55">
        <v>0</v>
      </c>
      <c r="L135" s="55">
        <v>0</v>
      </c>
      <c r="M135" s="55">
        <v>0</v>
      </c>
      <c r="N135" s="55">
        <v>0</v>
      </c>
    </row>
    <row r="136" spans="1:14" ht="15" thickBot="1" x14ac:dyDescent="0.35">
      <c r="A136" s="54"/>
      <c r="B136" s="58" t="s">
        <v>97</v>
      </c>
      <c r="C136" s="59" t="s">
        <v>97</v>
      </c>
      <c r="D136" s="63">
        <f t="shared" si="27"/>
        <v>0</v>
      </c>
      <c r="E136" s="55">
        <v>0</v>
      </c>
      <c r="F136" s="55">
        <v>0</v>
      </c>
      <c r="G136" s="55">
        <v>0</v>
      </c>
      <c r="H136" s="55">
        <v>0</v>
      </c>
      <c r="I136" s="55">
        <v>0</v>
      </c>
      <c r="J136" s="55">
        <v>0</v>
      </c>
      <c r="K136" s="55">
        <v>0</v>
      </c>
      <c r="L136" s="55">
        <v>0</v>
      </c>
      <c r="M136" s="55">
        <v>0</v>
      </c>
      <c r="N136" s="55">
        <v>0</v>
      </c>
    </row>
    <row r="137" spans="1:14" ht="15" thickBot="1" x14ac:dyDescent="0.35">
      <c r="A137" s="54"/>
      <c r="B137" s="58" t="s">
        <v>98</v>
      </c>
      <c r="C137" s="59" t="s">
        <v>98</v>
      </c>
      <c r="D137" s="63">
        <f t="shared" si="27"/>
        <v>0</v>
      </c>
      <c r="E137" s="55">
        <v>0</v>
      </c>
      <c r="F137" s="55">
        <v>0</v>
      </c>
      <c r="G137" s="55">
        <v>0</v>
      </c>
      <c r="H137" s="55">
        <v>0</v>
      </c>
      <c r="I137" s="55">
        <v>0</v>
      </c>
      <c r="J137" s="55">
        <v>0</v>
      </c>
      <c r="K137" s="55">
        <v>0</v>
      </c>
      <c r="L137" s="55">
        <v>0</v>
      </c>
      <c r="M137" s="55">
        <v>0</v>
      </c>
      <c r="N137" s="55">
        <v>0</v>
      </c>
    </row>
    <row r="138" spans="1:14" ht="15" thickBot="1" x14ac:dyDescent="0.35">
      <c r="A138" s="54"/>
      <c r="B138" s="58" t="s">
        <v>99</v>
      </c>
      <c r="C138" s="59" t="s">
        <v>99</v>
      </c>
      <c r="D138" s="63">
        <f t="shared" si="27"/>
        <v>0</v>
      </c>
      <c r="E138" s="55">
        <v>0</v>
      </c>
      <c r="F138" s="55">
        <v>0</v>
      </c>
      <c r="G138" s="55">
        <v>0</v>
      </c>
      <c r="H138" s="55">
        <v>0</v>
      </c>
      <c r="I138" s="55">
        <v>0</v>
      </c>
      <c r="J138" s="55">
        <v>0</v>
      </c>
      <c r="K138" s="55">
        <v>0</v>
      </c>
      <c r="L138" s="55">
        <v>0</v>
      </c>
      <c r="M138" s="55">
        <v>0</v>
      </c>
      <c r="N138" s="55">
        <v>0</v>
      </c>
    </row>
    <row r="139" spans="1:14" ht="15" thickBot="1" x14ac:dyDescent="0.35">
      <c r="A139" s="54"/>
      <c r="B139" s="58" t="s">
        <v>100</v>
      </c>
      <c r="C139" s="59" t="s">
        <v>100</v>
      </c>
      <c r="D139" s="63">
        <f t="shared" si="27"/>
        <v>0</v>
      </c>
      <c r="E139" s="55">
        <v>0</v>
      </c>
      <c r="F139" s="55">
        <v>0</v>
      </c>
      <c r="G139" s="55">
        <v>0</v>
      </c>
      <c r="H139" s="55">
        <v>0</v>
      </c>
      <c r="I139" s="55">
        <v>0</v>
      </c>
      <c r="J139" s="55">
        <v>0</v>
      </c>
      <c r="K139" s="55">
        <v>0</v>
      </c>
      <c r="L139" s="55">
        <v>0</v>
      </c>
      <c r="M139" s="55">
        <v>0</v>
      </c>
      <c r="N139" s="55">
        <v>0</v>
      </c>
    </row>
    <row r="140" spans="1:14" ht="10.199999999999999" customHeight="1" x14ac:dyDescent="0.3">
      <c r="A140" s="32" t="str">
        <f>IFERROR(VLOOKUP(#REF!,[1]!T_Listado_Personal_KDE[#Data],3,FALSE),"")</f>
        <v/>
      </c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</row>
    <row r="141" spans="1:14" s="21" customFormat="1" ht="25.8" customHeight="1" thickBot="1" x14ac:dyDescent="0.35">
      <c r="A141" s="52" t="s">
        <v>206</v>
      </c>
      <c r="B141" s="51" t="s">
        <v>101</v>
      </c>
      <c r="C141" s="51"/>
      <c r="D141" s="64">
        <f>SUM(E141:N141)</f>
        <v>0</v>
      </c>
      <c r="E141" s="65">
        <f>SUM(E142:E149)</f>
        <v>0</v>
      </c>
      <c r="F141" s="65">
        <f t="shared" ref="F141:N141" si="28">SUM(F142:F149)</f>
        <v>0</v>
      </c>
      <c r="G141" s="65">
        <f t="shared" si="28"/>
        <v>0</v>
      </c>
      <c r="H141" s="65">
        <f t="shared" si="28"/>
        <v>0</v>
      </c>
      <c r="I141" s="65">
        <f t="shared" si="28"/>
        <v>0</v>
      </c>
      <c r="J141" s="65">
        <f t="shared" si="28"/>
        <v>0</v>
      </c>
      <c r="K141" s="65">
        <f t="shared" si="28"/>
        <v>0</v>
      </c>
      <c r="L141" s="65">
        <f t="shared" si="28"/>
        <v>0</v>
      </c>
      <c r="M141" s="65">
        <f t="shared" si="28"/>
        <v>0</v>
      </c>
      <c r="N141" s="65">
        <f t="shared" si="28"/>
        <v>0</v>
      </c>
    </row>
    <row r="142" spans="1:14" ht="15" thickBot="1" x14ac:dyDescent="0.35">
      <c r="A142" s="53"/>
      <c r="B142" s="58" t="s">
        <v>102</v>
      </c>
      <c r="C142" s="59" t="s">
        <v>102</v>
      </c>
      <c r="D142" s="63">
        <f>SUM(E142:N142)</f>
        <v>0</v>
      </c>
      <c r="E142" s="55">
        <v>0</v>
      </c>
      <c r="F142" s="55">
        <v>0</v>
      </c>
      <c r="G142" s="55">
        <v>0</v>
      </c>
      <c r="H142" s="55">
        <v>0</v>
      </c>
      <c r="I142" s="55">
        <v>0</v>
      </c>
      <c r="J142" s="55">
        <v>0</v>
      </c>
      <c r="K142" s="55">
        <v>0</v>
      </c>
      <c r="L142" s="55">
        <v>0</v>
      </c>
      <c r="M142" s="55">
        <v>0</v>
      </c>
      <c r="N142" s="55">
        <v>0</v>
      </c>
    </row>
    <row r="143" spans="1:14" ht="15" thickBot="1" x14ac:dyDescent="0.35">
      <c r="A143" s="54"/>
      <c r="B143" s="58" t="s">
        <v>103</v>
      </c>
      <c r="C143" s="59" t="s">
        <v>103</v>
      </c>
      <c r="D143" s="63">
        <f t="shared" ref="D143:D149" si="29">SUM(E143:N143)</f>
        <v>0</v>
      </c>
      <c r="E143" s="55">
        <v>0</v>
      </c>
      <c r="F143" s="55">
        <v>0</v>
      </c>
      <c r="G143" s="55">
        <v>0</v>
      </c>
      <c r="H143" s="55">
        <v>0</v>
      </c>
      <c r="I143" s="55">
        <v>0</v>
      </c>
      <c r="J143" s="55">
        <v>0</v>
      </c>
      <c r="K143" s="55">
        <v>0</v>
      </c>
      <c r="L143" s="55">
        <v>0</v>
      </c>
      <c r="M143" s="55">
        <v>0</v>
      </c>
      <c r="N143" s="55">
        <v>0</v>
      </c>
    </row>
    <row r="144" spans="1:14" ht="15" thickBot="1" x14ac:dyDescent="0.35">
      <c r="A144" s="54"/>
      <c r="B144" s="58" t="s">
        <v>104</v>
      </c>
      <c r="C144" s="59" t="s">
        <v>104</v>
      </c>
      <c r="D144" s="63">
        <f t="shared" si="29"/>
        <v>0</v>
      </c>
      <c r="E144" s="55">
        <v>0</v>
      </c>
      <c r="F144" s="55">
        <v>0</v>
      </c>
      <c r="G144" s="55">
        <v>0</v>
      </c>
      <c r="H144" s="55">
        <v>0</v>
      </c>
      <c r="I144" s="55">
        <v>0</v>
      </c>
      <c r="J144" s="55">
        <v>0</v>
      </c>
      <c r="K144" s="55">
        <v>0</v>
      </c>
      <c r="L144" s="55">
        <v>0</v>
      </c>
      <c r="M144" s="55">
        <v>0</v>
      </c>
      <c r="N144" s="55">
        <v>0</v>
      </c>
    </row>
    <row r="145" spans="1:14" ht="15" thickBot="1" x14ac:dyDescent="0.35">
      <c r="A145" s="54"/>
      <c r="B145" s="58" t="s">
        <v>105</v>
      </c>
      <c r="C145" s="59" t="s">
        <v>105</v>
      </c>
      <c r="D145" s="63">
        <f t="shared" si="29"/>
        <v>0</v>
      </c>
      <c r="E145" s="55">
        <v>0</v>
      </c>
      <c r="F145" s="55">
        <v>0</v>
      </c>
      <c r="G145" s="55">
        <v>0</v>
      </c>
      <c r="H145" s="55">
        <v>0</v>
      </c>
      <c r="I145" s="55">
        <v>0</v>
      </c>
      <c r="J145" s="55">
        <v>0</v>
      </c>
      <c r="K145" s="55">
        <v>0</v>
      </c>
      <c r="L145" s="55">
        <v>0</v>
      </c>
      <c r="M145" s="55">
        <v>0</v>
      </c>
      <c r="N145" s="55">
        <v>0</v>
      </c>
    </row>
    <row r="146" spans="1:14" ht="15" thickBot="1" x14ac:dyDescent="0.35">
      <c r="A146" s="54"/>
      <c r="B146" s="58" t="s">
        <v>106</v>
      </c>
      <c r="C146" s="59" t="s">
        <v>106</v>
      </c>
      <c r="D146" s="63">
        <f t="shared" si="29"/>
        <v>0</v>
      </c>
      <c r="E146" s="55">
        <v>0</v>
      </c>
      <c r="F146" s="55">
        <v>0</v>
      </c>
      <c r="G146" s="55">
        <v>0</v>
      </c>
      <c r="H146" s="55">
        <v>0</v>
      </c>
      <c r="I146" s="55">
        <v>0</v>
      </c>
      <c r="J146" s="55">
        <v>0</v>
      </c>
      <c r="K146" s="55">
        <v>0</v>
      </c>
      <c r="L146" s="55">
        <v>0</v>
      </c>
      <c r="M146" s="55">
        <v>0</v>
      </c>
      <c r="N146" s="55">
        <v>0</v>
      </c>
    </row>
    <row r="147" spans="1:14" ht="15" thickBot="1" x14ac:dyDescent="0.35">
      <c r="A147" s="54"/>
      <c r="B147" s="58" t="s">
        <v>107</v>
      </c>
      <c r="C147" s="59" t="s">
        <v>107</v>
      </c>
      <c r="D147" s="63">
        <f t="shared" si="29"/>
        <v>0</v>
      </c>
      <c r="E147" s="55">
        <v>0</v>
      </c>
      <c r="F147" s="55">
        <v>0</v>
      </c>
      <c r="G147" s="55">
        <v>0</v>
      </c>
      <c r="H147" s="55">
        <v>0</v>
      </c>
      <c r="I147" s="55">
        <v>0</v>
      </c>
      <c r="J147" s="55">
        <v>0</v>
      </c>
      <c r="K147" s="55">
        <v>0</v>
      </c>
      <c r="L147" s="55">
        <v>0</v>
      </c>
      <c r="M147" s="55">
        <v>0</v>
      </c>
      <c r="N147" s="55">
        <v>0</v>
      </c>
    </row>
    <row r="148" spans="1:14" ht="15" thickBot="1" x14ac:dyDescent="0.35">
      <c r="A148" s="54"/>
      <c r="B148" s="58" t="s">
        <v>108</v>
      </c>
      <c r="C148" s="59" t="s">
        <v>108</v>
      </c>
      <c r="D148" s="63">
        <f t="shared" si="29"/>
        <v>0</v>
      </c>
      <c r="E148" s="55">
        <v>0</v>
      </c>
      <c r="F148" s="55">
        <v>0</v>
      </c>
      <c r="G148" s="55">
        <v>0</v>
      </c>
      <c r="H148" s="55">
        <v>0</v>
      </c>
      <c r="I148" s="55">
        <v>0</v>
      </c>
      <c r="J148" s="55">
        <v>0</v>
      </c>
      <c r="K148" s="55">
        <v>0</v>
      </c>
      <c r="L148" s="55">
        <v>0</v>
      </c>
      <c r="M148" s="55">
        <v>0</v>
      </c>
      <c r="N148" s="55">
        <v>0</v>
      </c>
    </row>
    <row r="149" spans="1:14" ht="15" thickBot="1" x14ac:dyDescent="0.35">
      <c r="A149" s="54"/>
      <c r="B149" s="58" t="s">
        <v>109</v>
      </c>
      <c r="C149" s="59" t="s">
        <v>109</v>
      </c>
      <c r="D149" s="63">
        <f t="shared" si="29"/>
        <v>0</v>
      </c>
      <c r="E149" s="55">
        <v>0</v>
      </c>
      <c r="F149" s="55">
        <v>0</v>
      </c>
      <c r="G149" s="55">
        <v>0</v>
      </c>
      <c r="H149" s="55">
        <v>0</v>
      </c>
      <c r="I149" s="55">
        <v>0</v>
      </c>
      <c r="J149" s="55">
        <v>0</v>
      </c>
      <c r="K149" s="55">
        <v>0</v>
      </c>
      <c r="L149" s="55">
        <v>0</v>
      </c>
      <c r="M149" s="55">
        <v>0</v>
      </c>
      <c r="N149" s="55">
        <v>0</v>
      </c>
    </row>
    <row r="150" spans="1:14" ht="10.199999999999999" customHeight="1" x14ac:dyDescent="0.3">
      <c r="A150" s="32" t="str">
        <f>IFERROR(VLOOKUP(#REF!,[1]!T_Listado_Personal_KDE[#Data],3,FALSE),"")</f>
        <v/>
      </c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</row>
    <row r="151" spans="1:14" ht="21.6" customHeight="1" x14ac:dyDescent="0.3">
      <c r="A151" s="49">
        <v>5</v>
      </c>
      <c r="B151" s="50" t="s">
        <v>207</v>
      </c>
      <c r="C151" s="50"/>
      <c r="D151" s="50"/>
      <c r="E151" s="48">
        <v>0</v>
      </c>
      <c r="F151" s="48">
        <v>0</v>
      </c>
      <c r="G151" s="48">
        <v>0</v>
      </c>
      <c r="H151" s="48">
        <f>H153</f>
        <v>0</v>
      </c>
      <c r="I151" s="48">
        <f t="shared" ref="I151:N151" si="30">I153</f>
        <v>0</v>
      </c>
      <c r="J151" s="48">
        <f t="shared" si="30"/>
        <v>345</v>
      </c>
      <c r="K151" s="48">
        <f t="shared" si="30"/>
        <v>2328.48</v>
      </c>
      <c r="L151" s="48">
        <f t="shared" si="30"/>
        <v>1300</v>
      </c>
      <c r="M151" s="48">
        <f t="shared" si="30"/>
        <v>700</v>
      </c>
      <c r="N151" s="48">
        <f t="shared" si="30"/>
        <v>0</v>
      </c>
    </row>
    <row r="152" spans="1:14" ht="10.199999999999999" customHeight="1" x14ac:dyDescent="0.3">
      <c r="A152" s="32" t="str">
        <f>IFERROR(VLOOKUP(#REF!,[1]!T_Listado_Personal_KDE[#Data],3,FALSE),"")</f>
        <v/>
      </c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</row>
    <row r="153" spans="1:14" s="21" customFormat="1" ht="25.8" customHeight="1" thickBot="1" x14ac:dyDescent="0.35">
      <c r="A153" s="52" t="s">
        <v>208</v>
      </c>
      <c r="B153" s="51" t="s">
        <v>207</v>
      </c>
      <c r="C153" s="51"/>
      <c r="D153" s="64">
        <f>SUM($E$153:$N$153)</f>
        <v>4673.4799999999996</v>
      </c>
      <c r="E153" s="65">
        <f>SUM(E154:E161)</f>
        <v>0</v>
      </c>
      <c r="F153" s="65">
        <f t="shared" ref="F153:N153" si="31">SUM(F154:F161)</f>
        <v>0</v>
      </c>
      <c r="G153" s="65">
        <f t="shared" si="31"/>
        <v>0</v>
      </c>
      <c r="H153" s="65">
        <f t="shared" si="31"/>
        <v>0</v>
      </c>
      <c r="I153" s="65">
        <f t="shared" si="31"/>
        <v>0</v>
      </c>
      <c r="J153" s="65">
        <f t="shared" si="31"/>
        <v>345</v>
      </c>
      <c r="K153" s="65">
        <f>SUM(K154:K161)</f>
        <v>2328.48</v>
      </c>
      <c r="L153" s="65">
        <f t="shared" si="31"/>
        <v>1300</v>
      </c>
      <c r="M153" s="65">
        <f t="shared" si="31"/>
        <v>700</v>
      </c>
      <c r="N153" s="65">
        <f t="shared" si="31"/>
        <v>0</v>
      </c>
    </row>
    <row r="154" spans="1:14" ht="15" thickBot="1" x14ac:dyDescent="0.35">
      <c r="A154" s="53"/>
      <c r="B154" s="58" t="s">
        <v>111</v>
      </c>
      <c r="C154" s="59" t="s">
        <v>111</v>
      </c>
      <c r="D154" s="63">
        <f>SUM(E154:N154)</f>
        <v>0</v>
      </c>
      <c r="E154" s="55">
        <v>0</v>
      </c>
      <c r="F154" s="55">
        <v>0</v>
      </c>
      <c r="G154" s="55">
        <v>0</v>
      </c>
      <c r="H154" s="55">
        <v>0</v>
      </c>
      <c r="I154" s="55">
        <v>0</v>
      </c>
      <c r="J154" s="55">
        <v>0</v>
      </c>
      <c r="K154" s="55">
        <v>0</v>
      </c>
      <c r="L154" s="55">
        <v>0</v>
      </c>
      <c r="M154" s="55">
        <v>0</v>
      </c>
      <c r="N154" s="55">
        <v>0</v>
      </c>
    </row>
    <row r="155" spans="1:14" ht="15" thickBot="1" x14ac:dyDescent="0.35">
      <c r="A155" s="54"/>
      <c r="B155" s="58" t="s">
        <v>112</v>
      </c>
      <c r="C155" s="59" t="s">
        <v>112</v>
      </c>
      <c r="D155" s="63">
        <f t="shared" ref="D155:D161" si="32">SUM(E155:N155)</f>
        <v>690</v>
      </c>
      <c r="E155" s="55">
        <v>0</v>
      </c>
      <c r="F155" s="55">
        <v>0</v>
      </c>
      <c r="G155" s="55">
        <v>0</v>
      </c>
      <c r="H155" s="55">
        <v>0</v>
      </c>
      <c r="I155" s="55">
        <v>0</v>
      </c>
      <c r="J155" s="55">
        <v>345</v>
      </c>
      <c r="K155" s="55">
        <v>345</v>
      </c>
      <c r="L155" s="55">
        <v>0</v>
      </c>
      <c r="M155" s="55">
        <v>0</v>
      </c>
      <c r="N155" s="55">
        <v>0</v>
      </c>
    </row>
    <row r="156" spans="1:14" ht="15" thickBot="1" x14ac:dyDescent="0.35">
      <c r="A156" s="54"/>
      <c r="B156" s="58" t="s">
        <v>113</v>
      </c>
      <c r="C156" s="59" t="s">
        <v>113</v>
      </c>
      <c r="D156" s="63">
        <f t="shared" si="32"/>
        <v>0</v>
      </c>
      <c r="E156" s="55">
        <v>0</v>
      </c>
      <c r="F156" s="55">
        <v>0</v>
      </c>
      <c r="G156" s="55">
        <v>0</v>
      </c>
      <c r="H156" s="55">
        <v>0</v>
      </c>
      <c r="I156" s="55">
        <v>0</v>
      </c>
      <c r="J156" s="55">
        <v>0</v>
      </c>
      <c r="K156" s="55">
        <v>0</v>
      </c>
      <c r="L156" s="55">
        <v>0</v>
      </c>
      <c r="M156" s="55">
        <v>0</v>
      </c>
      <c r="N156" s="55">
        <v>0</v>
      </c>
    </row>
    <row r="157" spans="1:14" ht="28.8" customHeight="1" thickBot="1" x14ac:dyDescent="0.35">
      <c r="A157" s="54"/>
      <c r="B157" s="60" t="s">
        <v>114</v>
      </c>
      <c r="C157" s="61" t="s">
        <v>114</v>
      </c>
      <c r="D157" s="63">
        <f t="shared" si="32"/>
        <v>0</v>
      </c>
      <c r="E157" s="55">
        <v>0</v>
      </c>
      <c r="F157" s="55">
        <v>0</v>
      </c>
      <c r="G157" s="55">
        <v>0</v>
      </c>
      <c r="H157" s="55">
        <v>0</v>
      </c>
      <c r="I157" s="55">
        <v>0</v>
      </c>
      <c r="J157" s="55">
        <v>0</v>
      </c>
      <c r="K157" s="55">
        <v>0</v>
      </c>
      <c r="L157" s="55">
        <v>0</v>
      </c>
      <c r="M157" s="55">
        <v>0</v>
      </c>
      <c r="N157" s="55">
        <v>0</v>
      </c>
    </row>
    <row r="158" spans="1:14" ht="30.6" customHeight="1" thickBot="1" x14ac:dyDescent="0.35">
      <c r="A158" s="54"/>
      <c r="B158" s="60" t="s">
        <v>115</v>
      </c>
      <c r="C158" s="61" t="s">
        <v>115</v>
      </c>
      <c r="D158" s="63">
        <f t="shared" si="32"/>
        <v>0</v>
      </c>
      <c r="E158" s="55">
        <v>0</v>
      </c>
      <c r="F158" s="55">
        <v>0</v>
      </c>
      <c r="G158" s="55">
        <v>0</v>
      </c>
      <c r="H158" s="55">
        <v>0</v>
      </c>
      <c r="I158" s="55">
        <v>0</v>
      </c>
      <c r="J158" s="55">
        <v>0</v>
      </c>
      <c r="K158" s="55">
        <v>0</v>
      </c>
      <c r="L158" s="55">
        <v>0</v>
      </c>
      <c r="M158" s="55">
        <v>0</v>
      </c>
      <c r="N158" s="55">
        <v>0</v>
      </c>
    </row>
    <row r="159" spans="1:14" ht="15" thickBot="1" x14ac:dyDescent="0.35">
      <c r="A159" s="54"/>
      <c r="B159" s="58" t="s">
        <v>116</v>
      </c>
      <c r="C159" s="59" t="s">
        <v>116</v>
      </c>
      <c r="D159" s="63">
        <f t="shared" si="32"/>
        <v>1983.48</v>
      </c>
      <c r="E159" s="55">
        <v>0</v>
      </c>
      <c r="F159" s="55">
        <v>0</v>
      </c>
      <c r="G159" s="55">
        <v>0</v>
      </c>
      <c r="H159" s="55">
        <v>0</v>
      </c>
      <c r="I159" s="55">
        <v>0</v>
      </c>
      <c r="J159" s="55">
        <v>0</v>
      </c>
      <c r="K159" s="55">
        <v>1983.48</v>
      </c>
      <c r="L159" s="55">
        <v>0</v>
      </c>
      <c r="M159" s="55">
        <v>0</v>
      </c>
      <c r="N159" s="55">
        <v>0</v>
      </c>
    </row>
    <row r="160" spans="1:14" ht="15" thickBot="1" x14ac:dyDescent="0.35">
      <c r="A160" s="54"/>
      <c r="B160" s="58" t="s">
        <v>117</v>
      </c>
      <c r="C160" s="59" t="s">
        <v>117</v>
      </c>
      <c r="D160" s="63">
        <f t="shared" si="32"/>
        <v>2000</v>
      </c>
      <c r="E160" s="55">
        <v>0</v>
      </c>
      <c r="F160" s="55">
        <v>0</v>
      </c>
      <c r="G160" s="55">
        <v>0</v>
      </c>
      <c r="H160" s="55">
        <v>0</v>
      </c>
      <c r="I160" s="55">
        <v>0</v>
      </c>
      <c r="J160" s="55">
        <v>0</v>
      </c>
      <c r="K160" s="55">
        <v>0</v>
      </c>
      <c r="L160" s="55">
        <v>1300</v>
      </c>
      <c r="M160" s="55">
        <v>700</v>
      </c>
      <c r="N160" s="55">
        <v>0</v>
      </c>
    </row>
    <row r="161" spans="1:14" ht="15" thickBot="1" x14ac:dyDescent="0.35">
      <c r="A161" s="54"/>
      <c r="B161" s="58" t="s">
        <v>118</v>
      </c>
      <c r="C161" s="59" t="s">
        <v>118</v>
      </c>
      <c r="D161" s="63">
        <f t="shared" si="32"/>
        <v>0</v>
      </c>
      <c r="E161" s="55">
        <v>0</v>
      </c>
      <c r="F161" s="55">
        <v>0</v>
      </c>
      <c r="G161" s="55">
        <v>0</v>
      </c>
      <c r="H161" s="55">
        <v>0</v>
      </c>
      <c r="I161" s="55">
        <v>0</v>
      </c>
      <c r="J161" s="55">
        <v>0</v>
      </c>
      <c r="K161" s="55">
        <v>0</v>
      </c>
      <c r="L161" s="55">
        <v>0</v>
      </c>
      <c r="M161" s="55">
        <v>0</v>
      </c>
      <c r="N161" s="55">
        <v>0</v>
      </c>
    </row>
    <row r="162" spans="1:14" ht="10.199999999999999" customHeight="1" x14ac:dyDescent="0.3">
      <c r="A162" s="32" t="str">
        <f>IFERROR(VLOOKUP(#REF!,[1]!T_Listado_Personal_KDE[#Data],3,FALSE),"")</f>
        <v/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</row>
  </sheetData>
  <mergeCells count="170">
    <mergeCell ref="B159:C159"/>
    <mergeCell ref="B160:C160"/>
    <mergeCell ref="B161:C161"/>
    <mergeCell ref="A162:N162"/>
    <mergeCell ref="A150:N150"/>
    <mergeCell ref="B151:D151"/>
    <mergeCell ref="A152:N152"/>
    <mergeCell ref="B153:C153"/>
    <mergeCell ref="A154:A161"/>
    <mergeCell ref="B154:C154"/>
    <mergeCell ref="B155:C155"/>
    <mergeCell ref="B156:C156"/>
    <mergeCell ref="B157:C157"/>
    <mergeCell ref="B158:C158"/>
    <mergeCell ref="A142:A149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36:C136"/>
    <mergeCell ref="B137:C137"/>
    <mergeCell ref="B138:C138"/>
    <mergeCell ref="B139:C139"/>
    <mergeCell ref="A140:N140"/>
    <mergeCell ref="B141:C141"/>
    <mergeCell ref="B127:C127"/>
    <mergeCell ref="A128:N128"/>
    <mergeCell ref="B129:D129"/>
    <mergeCell ref="A130:N130"/>
    <mergeCell ref="B131:C131"/>
    <mergeCell ref="A132:A139"/>
    <mergeCell ref="B132:C132"/>
    <mergeCell ref="B133:C133"/>
    <mergeCell ref="B134:C134"/>
    <mergeCell ref="B135:C135"/>
    <mergeCell ref="B121:C121"/>
    <mergeCell ref="B122:C122"/>
    <mergeCell ref="B123:C123"/>
    <mergeCell ref="B124:C124"/>
    <mergeCell ref="B125:C125"/>
    <mergeCell ref="B126:C126"/>
    <mergeCell ref="B113:C113"/>
    <mergeCell ref="A114:N114"/>
    <mergeCell ref="B115:C115"/>
    <mergeCell ref="A116:A120"/>
    <mergeCell ref="B116:C116"/>
    <mergeCell ref="B117:C117"/>
    <mergeCell ref="B118:C118"/>
    <mergeCell ref="B119:C119"/>
    <mergeCell ref="B120:C120"/>
    <mergeCell ref="A106:N106"/>
    <mergeCell ref="B107:C107"/>
    <mergeCell ref="A108:A112"/>
    <mergeCell ref="B108:C108"/>
    <mergeCell ref="B109:C109"/>
    <mergeCell ref="B110:C110"/>
    <mergeCell ref="B111:C111"/>
    <mergeCell ref="B112:C112"/>
    <mergeCell ref="B99:C99"/>
    <mergeCell ref="B100:C100"/>
    <mergeCell ref="B101:C101"/>
    <mergeCell ref="A102:N102"/>
    <mergeCell ref="B103:C103"/>
    <mergeCell ref="A104:A105"/>
    <mergeCell ref="B104:C104"/>
    <mergeCell ref="B105:C105"/>
    <mergeCell ref="A93:N93"/>
    <mergeCell ref="B94:D94"/>
    <mergeCell ref="A95:N95"/>
    <mergeCell ref="B96:C96"/>
    <mergeCell ref="B97:C97"/>
    <mergeCell ref="B98:C98"/>
    <mergeCell ref="A86:N86"/>
    <mergeCell ref="B87:C87"/>
    <mergeCell ref="A88:A92"/>
    <mergeCell ref="B88:C88"/>
    <mergeCell ref="B89:C89"/>
    <mergeCell ref="B90:C90"/>
    <mergeCell ref="B91:C91"/>
    <mergeCell ref="B92:C92"/>
    <mergeCell ref="A78:N78"/>
    <mergeCell ref="B79:C79"/>
    <mergeCell ref="A80:A85"/>
    <mergeCell ref="B80:C80"/>
    <mergeCell ref="B81:C81"/>
    <mergeCell ref="B82:C82"/>
    <mergeCell ref="B83:C83"/>
    <mergeCell ref="B84:C84"/>
    <mergeCell ref="B85:C85"/>
    <mergeCell ref="A70:N70"/>
    <mergeCell ref="B71:D71"/>
    <mergeCell ref="A72:N72"/>
    <mergeCell ref="B73:C73"/>
    <mergeCell ref="A74:A77"/>
    <mergeCell ref="B74:C74"/>
    <mergeCell ref="B75:C75"/>
    <mergeCell ref="B76:C76"/>
    <mergeCell ref="B77:C77"/>
    <mergeCell ref="B64:C64"/>
    <mergeCell ref="B65:C65"/>
    <mergeCell ref="B66:C66"/>
    <mergeCell ref="A67:N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25:N25"/>
    <mergeCell ref="B26:C26"/>
    <mergeCell ref="A27:A66"/>
    <mergeCell ref="B27:C27"/>
    <mergeCell ref="B28:C28"/>
    <mergeCell ref="B29:C29"/>
    <mergeCell ref="B30:C30"/>
    <mergeCell ref="B31:C31"/>
    <mergeCell ref="B32:C32"/>
    <mergeCell ref="B33:C33"/>
    <mergeCell ref="B19:C19"/>
    <mergeCell ref="B20:C20"/>
    <mergeCell ref="B21:C21"/>
    <mergeCell ref="B22:C22"/>
    <mergeCell ref="B23:C23"/>
    <mergeCell ref="B24:C24"/>
    <mergeCell ref="B10:D10"/>
    <mergeCell ref="A11:N11"/>
    <mergeCell ref="B12:C12"/>
    <mergeCell ref="A13:A24"/>
    <mergeCell ref="B13:C13"/>
    <mergeCell ref="B14:C14"/>
    <mergeCell ref="B15:C15"/>
    <mergeCell ref="B16:C16"/>
    <mergeCell ref="B17:C17"/>
    <mergeCell ref="B18:C18"/>
    <mergeCell ref="A1:D5"/>
    <mergeCell ref="M1:N5"/>
    <mergeCell ref="A6:N6"/>
    <mergeCell ref="A7:D7"/>
    <mergeCell ref="A8:C8"/>
    <mergeCell ref="A9:N9"/>
  </mergeCells>
  <conditionalFormatting sqref="E8:N8">
    <cfRule type="colorScale" priority="15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2 D26 D68 D73 D79 D87 D96 D103 D107 D115 D131 D141 D153">
    <cfRule type="colorScale" priority="14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3:D24">
    <cfRule type="colorScale" priority="13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27:D66">
    <cfRule type="colorScale" priority="12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69">
    <cfRule type="colorScale" priority="11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74:D77">
    <cfRule type="colorScale" priority="10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80:D85">
    <cfRule type="colorScale" priority="9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88:D92">
    <cfRule type="colorScale" priority="8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97:D101">
    <cfRule type="colorScale" priority="7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04:D105">
    <cfRule type="colorScale" priority="6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08:D113">
    <cfRule type="colorScale" priority="5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16:D127">
    <cfRule type="colorScale" priority="4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32:D139">
    <cfRule type="colorScale" priority="3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42:D149">
    <cfRule type="colorScale" priority="2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54:D161">
    <cfRule type="colorScale" priority="1">
      <colorScale>
        <cfvo type="min"/>
        <cfvo type="percentile" val="50"/>
        <cfvo type="max"/>
        <color rgb="FF000066"/>
        <color rgb="FF8C5CC7"/>
        <color rgb="FFCA61B6"/>
      </colorScale>
    </cfRule>
  </conditionalFormatting>
  <pageMargins left="0.7" right="0.7" top="0.75" bottom="0.75" header="0.3" footer="0.3"/>
  <pageSetup scale="3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1F303-8243-4E58-936D-892AC5C0595D}">
  <dimension ref="A1:N162"/>
  <sheetViews>
    <sheetView view="pageBreakPreview" zoomScale="98" zoomScaleNormal="100" zoomScaleSheetLayoutView="98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E154" sqref="E154"/>
    </sheetView>
  </sheetViews>
  <sheetFormatPr baseColWidth="10" defaultRowHeight="14.4" x14ac:dyDescent="0.3"/>
  <cols>
    <col min="1" max="1" width="3.5546875" customWidth="1"/>
    <col min="3" max="3" width="26.88671875" customWidth="1"/>
    <col min="4" max="4" width="21.33203125" customWidth="1"/>
    <col min="5" max="5" width="18.21875" customWidth="1"/>
    <col min="6" max="6" width="19.88671875" customWidth="1"/>
    <col min="7" max="7" width="21.77734375" customWidth="1"/>
    <col min="8" max="8" width="20.6640625" customWidth="1"/>
    <col min="9" max="9" width="20.88671875" customWidth="1"/>
    <col min="10" max="10" width="20" customWidth="1"/>
    <col min="11" max="11" width="20.33203125" customWidth="1"/>
    <col min="12" max="12" width="19.5546875" customWidth="1"/>
    <col min="13" max="13" width="20.109375" customWidth="1"/>
    <col min="14" max="14" width="19.5546875" customWidth="1"/>
  </cols>
  <sheetData>
    <row r="1" spans="1:14" s="2" customFormat="1" ht="14.4" customHeight="1" x14ac:dyDescent="0.3">
      <c r="A1" s="39"/>
      <c r="B1" s="39"/>
      <c r="C1" s="39"/>
      <c r="D1" s="39"/>
      <c r="M1" s="40" t="s">
        <v>119</v>
      </c>
      <c r="N1" s="41"/>
    </row>
    <row r="2" spans="1:14" s="2" customFormat="1" ht="14.4" customHeight="1" x14ac:dyDescent="0.3">
      <c r="A2" s="39"/>
      <c r="B2" s="39"/>
      <c r="C2" s="39"/>
      <c r="D2" s="39"/>
      <c r="M2" s="42"/>
      <c r="N2" s="43"/>
    </row>
    <row r="3" spans="1:14" s="2" customFormat="1" x14ac:dyDescent="0.3">
      <c r="A3" s="39"/>
      <c r="B3" s="39"/>
      <c r="C3" s="39"/>
      <c r="D3" s="39"/>
      <c r="M3" s="42"/>
      <c r="N3" s="43"/>
    </row>
    <row r="4" spans="1:14" s="2" customFormat="1" x14ac:dyDescent="0.3">
      <c r="A4" s="39"/>
      <c r="B4" s="39"/>
      <c r="C4" s="39"/>
      <c r="D4" s="39"/>
      <c r="M4" s="42"/>
      <c r="N4" s="43"/>
    </row>
    <row r="5" spans="1:14" s="2" customFormat="1" x14ac:dyDescent="0.3">
      <c r="A5" s="39"/>
      <c r="B5" s="39"/>
      <c r="C5" s="39"/>
      <c r="D5" s="39"/>
      <c r="M5" s="42"/>
      <c r="N5" s="43"/>
    </row>
    <row r="6" spans="1:14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97.2" customHeight="1" x14ac:dyDescent="0.3">
      <c r="A7" s="44" t="s">
        <v>0</v>
      </c>
      <c r="B7" s="44"/>
      <c r="C7" s="44"/>
      <c r="D7" s="44"/>
      <c r="E7" s="46" t="s">
        <v>169</v>
      </c>
      <c r="F7" s="46" t="s">
        <v>5</v>
      </c>
      <c r="G7" s="46" t="s">
        <v>6</v>
      </c>
      <c r="H7" s="46" t="s">
        <v>166</v>
      </c>
      <c r="I7" s="46" t="s">
        <v>3</v>
      </c>
      <c r="J7" s="46" t="s">
        <v>7</v>
      </c>
      <c r="K7" s="46" t="s">
        <v>1</v>
      </c>
      <c r="L7" s="46" t="s">
        <v>2</v>
      </c>
      <c r="M7" s="46" t="s">
        <v>167</v>
      </c>
      <c r="N7" s="46" t="s">
        <v>168</v>
      </c>
    </row>
    <row r="8" spans="1:14" ht="28.2" customHeight="1" x14ac:dyDescent="0.3">
      <c r="A8" s="47" t="s">
        <v>170</v>
      </c>
      <c r="B8" s="47"/>
      <c r="C8" s="47"/>
      <c r="D8" s="48">
        <f>SUM(E8:N8)</f>
        <v>11307.73</v>
      </c>
      <c r="E8" s="62">
        <f>(E10+E71+E94+E129+E151)</f>
        <v>0</v>
      </c>
      <c r="F8" s="62">
        <f t="shared" ref="F8:N8" si="0">(F10+F71+F94+F129+F151)</f>
        <v>0</v>
      </c>
      <c r="G8" s="62">
        <f t="shared" si="0"/>
        <v>0</v>
      </c>
      <c r="H8" s="62">
        <f>(H10+H71+H94+H129+H151)</f>
        <v>0</v>
      </c>
      <c r="I8" s="62">
        <f t="shared" si="0"/>
        <v>1049.3899999999999</v>
      </c>
      <c r="J8" s="62">
        <f t="shared" si="0"/>
        <v>2130.9499999999998</v>
      </c>
      <c r="K8" s="62">
        <f t="shared" si="0"/>
        <v>6127.39</v>
      </c>
      <c r="L8" s="62">
        <f t="shared" si="0"/>
        <v>1300</v>
      </c>
      <c r="M8" s="62">
        <f t="shared" si="0"/>
        <v>700</v>
      </c>
      <c r="N8" s="62">
        <f t="shared" si="0"/>
        <v>0</v>
      </c>
    </row>
    <row r="9" spans="1:14" ht="10.199999999999999" customHeight="1" x14ac:dyDescent="0.3">
      <c r="A9" s="32" t="str">
        <f>IFERROR(VLOOKUP(#REF!,[1]!T_Listado_Personal_KDE[#Data],3,FALSE),"")</f>
        <v/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ht="21.6" customHeight="1" x14ac:dyDescent="0.3">
      <c r="A10" s="49">
        <v>1</v>
      </c>
      <c r="B10" s="50" t="s">
        <v>171</v>
      </c>
      <c r="C10" s="50"/>
      <c r="D10" s="50"/>
      <c r="E10" s="48">
        <f>(E12+E26+E68)</f>
        <v>0</v>
      </c>
      <c r="F10" s="48">
        <f t="shared" ref="F10:N10" si="1">(F12+F26+F68)</f>
        <v>0</v>
      </c>
      <c r="G10" s="48">
        <f t="shared" si="1"/>
        <v>0</v>
      </c>
      <c r="H10" s="48">
        <f>(H12+H26+H68)</f>
        <v>0</v>
      </c>
      <c r="I10" s="48">
        <f t="shared" si="1"/>
        <v>0</v>
      </c>
      <c r="J10" s="48">
        <f t="shared" si="1"/>
        <v>0</v>
      </c>
      <c r="K10" s="48">
        <f t="shared" si="1"/>
        <v>2999</v>
      </c>
      <c r="L10" s="48">
        <f t="shared" si="1"/>
        <v>0</v>
      </c>
      <c r="M10" s="48">
        <f t="shared" si="1"/>
        <v>0</v>
      </c>
      <c r="N10" s="48">
        <f t="shared" si="1"/>
        <v>0</v>
      </c>
    </row>
    <row r="11" spans="1:14" ht="10.199999999999999" customHeight="1" x14ac:dyDescent="0.3">
      <c r="A11" s="32" t="str">
        <f>IFERROR(VLOOKUP(#REF!,[1]!T_Listado_Personal_KDE[#Data],3,FALSE),"")</f>
        <v/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spans="1:14" s="21" customFormat="1" ht="25.8" customHeight="1" thickBot="1" x14ac:dyDescent="0.35">
      <c r="A12" s="52" t="s">
        <v>172</v>
      </c>
      <c r="B12" s="51" t="s">
        <v>173</v>
      </c>
      <c r="C12" s="51"/>
      <c r="D12" s="64">
        <f>SUM(E12:N12)</f>
        <v>2999</v>
      </c>
      <c r="E12" s="65">
        <f t="shared" ref="E12:G12" si="2">SUM(E13:E24)</f>
        <v>0</v>
      </c>
      <c r="F12" s="65">
        <f t="shared" si="2"/>
        <v>0</v>
      </c>
      <c r="G12" s="65">
        <f t="shared" si="2"/>
        <v>0</v>
      </c>
      <c r="H12" s="65">
        <f>SUM(H13:H24)</f>
        <v>0</v>
      </c>
      <c r="I12" s="65">
        <f t="shared" ref="I12:N12" si="3">SUM(I13:I24)</f>
        <v>0</v>
      </c>
      <c r="J12" s="65">
        <f t="shared" si="3"/>
        <v>0</v>
      </c>
      <c r="K12" s="65">
        <f t="shared" si="3"/>
        <v>2999</v>
      </c>
      <c r="L12" s="65">
        <f t="shared" si="3"/>
        <v>0</v>
      </c>
      <c r="M12" s="65">
        <f t="shared" si="3"/>
        <v>0</v>
      </c>
      <c r="N12" s="65">
        <f t="shared" si="3"/>
        <v>0</v>
      </c>
    </row>
    <row r="13" spans="1:14" ht="15" thickBot="1" x14ac:dyDescent="0.35">
      <c r="A13" s="53"/>
      <c r="B13" s="58" t="s">
        <v>9</v>
      </c>
      <c r="C13" s="59"/>
      <c r="D13" s="63">
        <f t="shared" ref="D13:D24" si="4">SUM(E13:N13)</f>
        <v>650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650</v>
      </c>
      <c r="L13" s="55">
        <v>0</v>
      </c>
      <c r="M13" s="55">
        <v>0</v>
      </c>
      <c r="N13" s="55">
        <v>0</v>
      </c>
    </row>
    <row r="14" spans="1:14" ht="15" thickBot="1" x14ac:dyDescent="0.35">
      <c r="A14" s="54"/>
      <c r="B14" s="58" t="s">
        <v>10</v>
      </c>
      <c r="C14" s="59"/>
      <c r="D14" s="63">
        <f t="shared" si="4"/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</row>
    <row r="15" spans="1:14" ht="15" thickBot="1" x14ac:dyDescent="0.35">
      <c r="A15" s="54"/>
      <c r="B15" s="58" t="s">
        <v>11</v>
      </c>
      <c r="C15" s="59"/>
      <c r="D15" s="63">
        <f t="shared" si="4"/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</row>
    <row r="16" spans="1:14" ht="15" thickBot="1" x14ac:dyDescent="0.35">
      <c r="A16" s="54"/>
      <c r="B16" s="58" t="s">
        <v>12</v>
      </c>
      <c r="C16" s="59"/>
      <c r="D16" s="63">
        <f t="shared" si="4"/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</row>
    <row r="17" spans="1:14" ht="15" thickBot="1" x14ac:dyDescent="0.35">
      <c r="A17" s="54"/>
      <c r="B17" s="58" t="s">
        <v>16</v>
      </c>
      <c r="C17" s="59"/>
      <c r="D17" s="63">
        <f t="shared" si="4"/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</row>
    <row r="18" spans="1:14" ht="15" thickBot="1" x14ac:dyDescent="0.35">
      <c r="A18" s="54"/>
      <c r="B18" s="58" t="s">
        <v>15</v>
      </c>
      <c r="C18" s="59"/>
      <c r="D18" s="63">
        <f t="shared" si="4"/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</row>
    <row r="19" spans="1:14" ht="15" thickBot="1" x14ac:dyDescent="0.35">
      <c r="A19" s="54"/>
      <c r="B19" s="58" t="s">
        <v>13</v>
      </c>
      <c r="C19" s="59"/>
      <c r="D19" s="63">
        <f t="shared" si="4"/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</row>
    <row r="20" spans="1:14" ht="15" thickBot="1" x14ac:dyDescent="0.35">
      <c r="A20" s="54"/>
      <c r="B20" s="58" t="s">
        <v>14</v>
      </c>
      <c r="C20" s="59"/>
      <c r="D20" s="63">
        <f t="shared" si="4"/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</row>
    <row r="21" spans="1:14" ht="15" thickBot="1" x14ac:dyDescent="0.35">
      <c r="A21" s="54"/>
      <c r="B21" s="58" t="s">
        <v>17</v>
      </c>
      <c r="C21" s="59"/>
      <c r="D21" s="63">
        <f t="shared" si="4"/>
        <v>2349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2349</v>
      </c>
      <c r="L21" s="55">
        <v>0</v>
      </c>
      <c r="M21" s="55">
        <v>0</v>
      </c>
      <c r="N21" s="55">
        <v>0</v>
      </c>
    </row>
    <row r="22" spans="1:14" ht="15" thickBot="1" x14ac:dyDescent="0.35">
      <c r="A22" s="54"/>
      <c r="B22" s="58" t="s">
        <v>18</v>
      </c>
      <c r="C22" s="59"/>
      <c r="D22" s="63">
        <f t="shared" si="4"/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</row>
    <row r="23" spans="1:14" ht="15" thickBot="1" x14ac:dyDescent="0.35">
      <c r="A23" s="54"/>
      <c r="B23" s="58" t="s">
        <v>19</v>
      </c>
      <c r="C23" s="59"/>
      <c r="D23" s="63">
        <f t="shared" si="4"/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</row>
    <row r="24" spans="1:14" ht="15" thickBot="1" x14ac:dyDescent="0.35">
      <c r="A24" s="54"/>
      <c r="B24" s="58" t="s">
        <v>20</v>
      </c>
      <c r="C24" s="59"/>
      <c r="D24" s="63">
        <f t="shared" si="4"/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</row>
    <row r="25" spans="1:14" ht="10.199999999999999" customHeight="1" x14ac:dyDescent="0.3">
      <c r="A25" s="32" t="str">
        <f>IFERROR(VLOOKUP(#REF!,[1]!T_Listado_Personal_KDE[#Data],3,FALSE),"")</f>
        <v/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1:14" s="21" customFormat="1" ht="25.8" customHeight="1" thickBot="1" x14ac:dyDescent="0.35">
      <c r="A26" s="52" t="s">
        <v>174</v>
      </c>
      <c r="B26" s="51" t="s">
        <v>175</v>
      </c>
      <c r="C26" s="51"/>
      <c r="D26" s="64">
        <f>SUM(E26:N26)</f>
        <v>0</v>
      </c>
      <c r="E26" s="65">
        <f>SUM(E27:E66)</f>
        <v>0</v>
      </c>
      <c r="F26" s="65">
        <f t="shared" ref="F26:N26" si="5">SUM(F27:F66)</f>
        <v>0</v>
      </c>
      <c r="G26" s="65">
        <f t="shared" si="5"/>
        <v>0</v>
      </c>
      <c r="H26" s="65">
        <f t="shared" si="5"/>
        <v>0</v>
      </c>
      <c r="I26" s="65">
        <f t="shared" si="5"/>
        <v>0</v>
      </c>
      <c r="J26" s="65">
        <f t="shared" si="5"/>
        <v>0</v>
      </c>
      <c r="K26" s="65">
        <f t="shared" si="5"/>
        <v>0</v>
      </c>
      <c r="L26" s="65">
        <f t="shared" si="5"/>
        <v>0</v>
      </c>
      <c r="M26" s="65">
        <f t="shared" si="5"/>
        <v>0</v>
      </c>
      <c r="N26" s="65">
        <f t="shared" si="5"/>
        <v>0</v>
      </c>
    </row>
    <row r="27" spans="1:14" ht="15" thickBot="1" x14ac:dyDescent="0.35">
      <c r="A27" s="53"/>
      <c r="B27" s="58" t="s">
        <v>25</v>
      </c>
      <c r="C27" s="59" t="s">
        <v>25</v>
      </c>
      <c r="D27" s="63">
        <f t="shared" ref="D27:D66" si="6">SUM(E27:N27)</f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</row>
    <row r="28" spans="1:14" ht="15" thickBot="1" x14ac:dyDescent="0.35">
      <c r="A28" s="54"/>
      <c r="B28" s="58" t="s">
        <v>23</v>
      </c>
      <c r="C28" s="59" t="s">
        <v>23</v>
      </c>
      <c r="D28" s="63">
        <f t="shared" si="6"/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</row>
    <row r="29" spans="1:14" ht="15" thickBot="1" x14ac:dyDescent="0.35">
      <c r="A29" s="54"/>
      <c r="B29" s="58" t="s">
        <v>24</v>
      </c>
      <c r="C29" s="59" t="s">
        <v>24</v>
      </c>
      <c r="D29" s="63">
        <f t="shared" si="6"/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</row>
    <row r="30" spans="1:14" ht="15" thickBot="1" x14ac:dyDescent="0.35">
      <c r="A30" s="54"/>
      <c r="B30" s="58" t="s">
        <v>22</v>
      </c>
      <c r="C30" s="59" t="s">
        <v>22</v>
      </c>
      <c r="D30" s="63">
        <f t="shared" si="6"/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</row>
    <row r="31" spans="1:14" ht="15" thickBot="1" x14ac:dyDescent="0.35">
      <c r="A31" s="54"/>
      <c r="B31" s="58" t="s">
        <v>9</v>
      </c>
      <c r="C31" s="59"/>
      <c r="D31" s="63">
        <f t="shared" si="6"/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</row>
    <row r="32" spans="1:14" ht="15" thickBot="1" x14ac:dyDescent="0.35">
      <c r="A32" s="54"/>
      <c r="B32" s="58" t="s">
        <v>26</v>
      </c>
      <c r="C32" s="59" t="s">
        <v>26</v>
      </c>
      <c r="D32" s="63">
        <f t="shared" si="6"/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</row>
    <row r="33" spans="1:14" ht="15" thickBot="1" x14ac:dyDescent="0.35">
      <c r="A33" s="54"/>
      <c r="B33" s="58" t="s">
        <v>27</v>
      </c>
      <c r="C33" s="59" t="s">
        <v>27</v>
      </c>
      <c r="D33" s="63">
        <f t="shared" si="6"/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</row>
    <row r="34" spans="1:14" ht="15" thickBot="1" x14ac:dyDescent="0.35">
      <c r="A34" s="54"/>
      <c r="B34" s="58" t="s">
        <v>59</v>
      </c>
      <c r="C34" s="59" t="s">
        <v>59</v>
      </c>
      <c r="D34" s="63">
        <f t="shared" si="6"/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</row>
    <row r="35" spans="1:14" ht="15" thickBot="1" x14ac:dyDescent="0.35">
      <c r="A35" s="54"/>
      <c r="B35" s="58" t="s">
        <v>28</v>
      </c>
      <c r="C35" s="59" t="s">
        <v>28</v>
      </c>
      <c r="D35" s="63">
        <f t="shared" si="6"/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</row>
    <row r="36" spans="1:14" ht="15" thickBot="1" x14ac:dyDescent="0.35">
      <c r="A36" s="54"/>
      <c r="B36" s="58" t="s">
        <v>30</v>
      </c>
      <c r="C36" s="59" t="s">
        <v>30</v>
      </c>
      <c r="D36" s="63">
        <f t="shared" si="6"/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</row>
    <row r="37" spans="1:14" ht="15" thickBot="1" x14ac:dyDescent="0.35">
      <c r="A37" s="54"/>
      <c r="B37" s="58" t="s">
        <v>29</v>
      </c>
      <c r="C37" s="59" t="s">
        <v>29</v>
      </c>
      <c r="D37" s="63">
        <f t="shared" si="6"/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</row>
    <row r="38" spans="1:14" ht="15" thickBot="1" x14ac:dyDescent="0.35">
      <c r="A38" s="54"/>
      <c r="B38" s="58" t="s">
        <v>34</v>
      </c>
      <c r="C38" s="59" t="s">
        <v>34</v>
      </c>
      <c r="D38" s="63">
        <f t="shared" si="6"/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</row>
    <row r="39" spans="1:14" ht="15" thickBot="1" x14ac:dyDescent="0.35">
      <c r="A39" s="54"/>
      <c r="B39" s="58" t="s">
        <v>33</v>
      </c>
      <c r="C39" s="59" t="s">
        <v>33</v>
      </c>
      <c r="D39" s="63">
        <f t="shared" si="6"/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</row>
    <row r="40" spans="1:14" ht="15" thickBot="1" x14ac:dyDescent="0.35">
      <c r="A40" s="54"/>
      <c r="B40" s="58" t="s">
        <v>37</v>
      </c>
      <c r="C40" s="59" t="s">
        <v>37</v>
      </c>
      <c r="D40" s="63">
        <f t="shared" si="6"/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</row>
    <row r="41" spans="1:14" ht="15" thickBot="1" x14ac:dyDescent="0.35">
      <c r="A41" s="54"/>
      <c r="B41" s="60" t="s">
        <v>38</v>
      </c>
      <c r="C41" s="61" t="s">
        <v>38</v>
      </c>
      <c r="D41" s="63">
        <f t="shared" si="6"/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</row>
    <row r="42" spans="1:14" ht="15" thickBot="1" x14ac:dyDescent="0.35">
      <c r="A42" s="54"/>
      <c r="B42" s="58" t="s">
        <v>43</v>
      </c>
      <c r="C42" s="59" t="s">
        <v>43</v>
      </c>
      <c r="D42" s="63">
        <f t="shared" si="6"/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</row>
    <row r="43" spans="1:14" ht="15" thickBot="1" x14ac:dyDescent="0.35">
      <c r="A43" s="54"/>
      <c r="B43" s="58" t="s">
        <v>41</v>
      </c>
      <c r="C43" s="59" t="s">
        <v>41</v>
      </c>
      <c r="D43" s="63">
        <f t="shared" si="6"/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</row>
    <row r="44" spans="1:14" ht="33" customHeight="1" thickBot="1" x14ac:dyDescent="0.35">
      <c r="A44" s="54"/>
      <c r="B44" s="58" t="s">
        <v>42</v>
      </c>
      <c r="C44" s="59" t="s">
        <v>42</v>
      </c>
      <c r="D44" s="63">
        <f t="shared" si="6"/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0</v>
      </c>
      <c r="N44" s="55">
        <v>0</v>
      </c>
    </row>
    <row r="45" spans="1:14" ht="15" thickBot="1" x14ac:dyDescent="0.35">
      <c r="A45" s="54"/>
      <c r="B45" s="58" t="s">
        <v>39</v>
      </c>
      <c r="C45" s="59" t="s">
        <v>39</v>
      </c>
      <c r="D45" s="63">
        <f t="shared" si="6"/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5">
        <v>0</v>
      </c>
    </row>
    <row r="46" spans="1:14" ht="15" thickBot="1" x14ac:dyDescent="0.35">
      <c r="A46" s="54"/>
      <c r="B46" s="58" t="s">
        <v>36</v>
      </c>
      <c r="C46" s="59" t="s">
        <v>36</v>
      </c>
      <c r="D46" s="63">
        <f t="shared" si="6"/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</row>
    <row r="47" spans="1:14" ht="15" thickBot="1" x14ac:dyDescent="0.35">
      <c r="A47" s="54"/>
      <c r="B47" s="58" t="s">
        <v>40</v>
      </c>
      <c r="C47" s="59" t="s">
        <v>40</v>
      </c>
      <c r="D47" s="63">
        <f t="shared" si="6"/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>
        <v>0</v>
      </c>
      <c r="N47" s="55">
        <v>0</v>
      </c>
    </row>
    <row r="48" spans="1:14" ht="15" thickBot="1" x14ac:dyDescent="0.35">
      <c r="A48" s="54"/>
      <c r="B48" s="58" t="s">
        <v>60</v>
      </c>
      <c r="C48" s="59" t="s">
        <v>60</v>
      </c>
      <c r="D48" s="63">
        <f t="shared" si="6"/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</row>
    <row r="49" spans="1:14" ht="15" thickBot="1" x14ac:dyDescent="0.35">
      <c r="A49" s="54"/>
      <c r="B49" s="58" t="s">
        <v>58</v>
      </c>
      <c r="C49" s="59" t="s">
        <v>58</v>
      </c>
      <c r="D49" s="63">
        <f t="shared" si="6"/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</row>
    <row r="50" spans="1:14" ht="15" thickBot="1" x14ac:dyDescent="0.35">
      <c r="A50" s="54"/>
      <c r="B50" s="58" t="s">
        <v>57</v>
      </c>
      <c r="C50" s="59" t="s">
        <v>57</v>
      </c>
      <c r="D50" s="63">
        <f t="shared" si="6"/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0</v>
      </c>
    </row>
    <row r="51" spans="1:14" ht="15" thickBot="1" x14ac:dyDescent="0.35">
      <c r="A51" s="54"/>
      <c r="B51" s="58" t="s">
        <v>44</v>
      </c>
      <c r="C51" s="59" t="s">
        <v>44</v>
      </c>
      <c r="D51" s="63">
        <f t="shared" si="6"/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</row>
    <row r="52" spans="1:14" ht="15" thickBot="1" x14ac:dyDescent="0.35">
      <c r="A52" s="54"/>
      <c r="B52" s="58" t="s">
        <v>45</v>
      </c>
      <c r="C52" s="59" t="s">
        <v>45</v>
      </c>
      <c r="D52" s="63">
        <f t="shared" si="6"/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>
        <v>0</v>
      </c>
    </row>
    <row r="53" spans="1:14" ht="15" thickBot="1" x14ac:dyDescent="0.35">
      <c r="A53" s="54"/>
      <c r="B53" s="58" t="s">
        <v>47</v>
      </c>
      <c r="C53" s="59" t="s">
        <v>47</v>
      </c>
      <c r="D53" s="63">
        <f t="shared" si="6"/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0</v>
      </c>
    </row>
    <row r="54" spans="1:14" ht="15" thickBot="1" x14ac:dyDescent="0.35">
      <c r="A54" s="54"/>
      <c r="B54" s="58" t="s">
        <v>48</v>
      </c>
      <c r="C54" s="59" t="s">
        <v>48</v>
      </c>
      <c r="D54" s="63">
        <f t="shared" si="6"/>
        <v>0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55">
        <v>0</v>
      </c>
      <c r="L54" s="55">
        <v>0</v>
      </c>
      <c r="M54" s="55">
        <v>0</v>
      </c>
      <c r="N54" s="55">
        <v>0</v>
      </c>
    </row>
    <row r="55" spans="1:14" ht="15" thickBot="1" x14ac:dyDescent="0.35">
      <c r="A55" s="54"/>
      <c r="B55" s="58" t="s">
        <v>49</v>
      </c>
      <c r="C55" s="59" t="s">
        <v>49</v>
      </c>
      <c r="D55" s="63">
        <f t="shared" si="6"/>
        <v>0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>
        <v>0</v>
      </c>
      <c r="N55" s="55">
        <v>0</v>
      </c>
    </row>
    <row r="56" spans="1:14" ht="15" thickBot="1" x14ac:dyDescent="0.35">
      <c r="A56" s="54"/>
      <c r="B56" s="58" t="s">
        <v>35</v>
      </c>
      <c r="C56" s="59" t="s">
        <v>35</v>
      </c>
      <c r="D56" s="63">
        <f t="shared" si="6"/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</row>
    <row r="57" spans="1:14" ht="15" thickBot="1" x14ac:dyDescent="0.35">
      <c r="A57" s="54"/>
      <c r="B57" s="58" t="s">
        <v>54</v>
      </c>
      <c r="C57" s="59" t="s">
        <v>54</v>
      </c>
      <c r="D57" s="63">
        <f t="shared" si="6"/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</row>
    <row r="58" spans="1:14" ht="15" thickBot="1" x14ac:dyDescent="0.35">
      <c r="A58" s="54"/>
      <c r="B58" s="58" t="s">
        <v>32</v>
      </c>
      <c r="C58" s="59" t="s">
        <v>32</v>
      </c>
      <c r="D58" s="63">
        <f t="shared" si="6"/>
        <v>0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</row>
    <row r="59" spans="1:14" ht="31.2" customHeight="1" thickBot="1" x14ac:dyDescent="0.35">
      <c r="A59" s="54"/>
      <c r="B59" s="58" t="s">
        <v>52</v>
      </c>
      <c r="C59" s="59" t="s">
        <v>52</v>
      </c>
      <c r="D59" s="63">
        <f t="shared" si="6"/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</row>
    <row r="60" spans="1:14" ht="15" thickBot="1" x14ac:dyDescent="0.35">
      <c r="A60" s="54"/>
      <c r="B60" s="58" t="s">
        <v>51</v>
      </c>
      <c r="C60" s="59" t="s">
        <v>51</v>
      </c>
      <c r="D60" s="63">
        <f t="shared" si="6"/>
        <v>0</v>
      </c>
      <c r="E60" s="55">
        <v>0</v>
      </c>
      <c r="F60" s="55">
        <v>0</v>
      </c>
      <c r="G60" s="55">
        <v>0</v>
      </c>
      <c r="H60" s="55">
        <v>0</v>
      </c>
      <c r="I60" s="55">
        <v>0</v>
      </c>
      <c r="J60" s="55">
        <v>0</v>
      </c>
      <c r="K60" s="55">
        <v>0</v>
      </c>
      <c r="L60" s="55">
        <v>0</v>
      </c>
      <c r="M60" s="55">
        <v>0</v>
      </c>
      <c r="N60" s="55">
        <v>0</v>
      </c>
    </row>
    <row r="61" spans="1:14" ht="15" thickBot="1" x14ac:dyDescent="0.35">
      <c r="A61" s="54"/>
      <c r="B61" s="60" t="s">
        <v>53</v>
      </c>
      <c r="C61" s="61" t="s">
        <v>53</v>
      </c>
      <c r="D61" s="63">
        <f t="shared" si="6"/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55">
        <v>0</v>
      </c>
      <c r="N61" s="55">
        <v>0</v>
      </c>
    </row>
    <row r="62" spans="1:14" ht="15" thickBot="1" x14ac:dyDescent="0.35">
      <c r="A62" s="54"/>
      <c r="B62" s="58" t="s">
        <v>31</v>
      </c>
      <c r="C62" s="59" t="s">
        <v>31</v>
      </c>
      <c r="D62" s="63">
        <f t="shared" si="6"/>
        <v>0</v>
      </c>
      <c r="E62" s="55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</row>
    <row r="63" spans="1:14" ht="15" thickBot="1" x14ac:dyDescent="0.35">
      <c r="A63" s="54"/>
      <c r="B63" s="58" t="s">
        <v>55</v>
      </c>
      <c r="C63" s="59" t="s">
        <v>55</v>
      </c>
      <c r="D63" s="63">
        <f t="shared" si="6"/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</row>
    <row r="64" spans="1:14" ht="15" thickBot="1" x14ac:dyDescent="0.35">
      <c r="A64" s="54"/>
      <c r="B64" s="58" t="s">
        <v>46</v>
      </c>
      <c r="C64" s="59" t="s">
        <v>46</v>
      </c>
      <c r="D64" s="63">
        <f t="shared" si="6"/>
        <v>0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55">
        <v>0</v>
      </c>
      <c r="N64" s="55">
        <v>0</v>
      </c>
    </row>
    <row r="65" spans="1:14" ht="15" thickBot="1" x14ac:dyDescent="0.35">
      <c r="A65" s="54"/>
      <c r="B65" s="58" t="s">
        <v>50</v>
      </c>
      <c r="C65" s="59" t="s">
        <v>50</v>
      </c>
      <c r="D65" s="63">
        <f t="shared" si="6"/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</row>
    <row r="66" spans="1:14" ht="15" thickBot="1" x14ac:dyDescent="0.35">
      <c r="A66" s="54"/>
      <c r="B66" s="58" t="s">
        <v>56</v>
      </c>
      <c r="C66" s="59" t="s">
        <v>56</v>
      </c>
      <c r="D66" s="63">
        <f t="shared" si="6"/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</row>
    <row r="67" spans="1:14" ht="10.199999999999999" customHeight="1" x14ac:dyDescent="0.3">
      <c r="A67" s="32" t="str">
        <f>IFERROR(VLOOKUP(#REF!,[1]!T_Listado_Personal_KDE[#Data],3,FALSE),"")</f>
        <v/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</row>
    <row r="68" spans="1:14" s="21" customFormat="1" ht="25.8" customHeight="1" thickBot="1" x14ac:dyDescent="0.35">
      <c r="A68" s="52" t="s">
        <v>176</v>
      </c>
      <c r="B68" s="51" t="s">
        <v>177</v>
      </c>
      <c r="C68" s="51"/>
      <c r="D68" s="64">
        <f>SUM(E68:N68)</f>
        <v>0</v>
      </c>
      <c r="E68" s="65">
        <f>SUM(E69)</f>
        <v>0</v>
      </c>
      <c r="F68" s="65">
        <f t="shared" ref="F68:N68" si="7">SUM(F69)</f>
        <v>0</v>
      </c>
      <c r="G68" s="65">
        <f t="shared" si="7"/>
        <v>0</v>
      </c>
      <c r="H68" s="65">
        <f t="shared" si="7"/>
        <v>0</v>
      </c>
      <c r="I68" s="65">
        <f t="shared" si="7"/>
        <v>0</v>
      </c>
      <c r="J68" s="65">
        <f t="shared" si="7"/>
        <v>0</v>
      </c>
      <c r="K68" s="65">
        <f t="shared" si="7"/>
        <v>0</v>
      </c>
      <c r="L68" s="65">
        <f t="shared" si="7"/>
        <v>0</v>
      </c>
      <c r="M68" s="65">
        <f t="shared" si="7"/>
        <v>0</v>
      </c>
      <c r="N68" s="65">
        <f t="shared" si="7"/>
        <v>0</v>
      </c>
    </row>
    <row r="69" spans="1:14" ht="15" thickBot="1" x14ac:dyDescent="0.35">
      <c r="A69" s="56"/>
      <c r="B69" s="58" t="s">
        <v>178</v>
      </c>
      <c r="C69" s="59"/>
      <c r="D69" s="63">
        <f t="shared" ref="D69" si="8">SUM(E69:N69)</f>
        <v>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0</v>
      </c>
      <c r="N69" s="55">
        <v>0</v>
      </c>
    </row>
    <row r="70" spans="1:14" ht="10.199999999999999" customHeight="1" x14ac:dyDescent="0.3">
      <c r="A70" s="32" t="str">
        <f>IFERROR(VLOOKUP(#REF!,[1]!T_Listado_Personal_KDE[#Data],3,FALSE),"")</f>
        <v/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</row>
    <row r="71" spans="1:14" ht="21.6" customHeight="1" x14ac:dyDescent="0.3">
      <c r="A71" s="49">
        <v>2</v>
      </c>
      <c r="B71" s="50" t="s">
        <v>61</v>
      </c>
      <c r="C71" s="50"/>
      <c r="D71" s="50"/>
      <c r="E71" s="48">
        <f>(E73+E79+E87)</f>
        <v>0</v>
      </c>
      <c r="F71" s="48">
        <f t="shared" ref="F71:N71" si="9">(F73+F79+F87)</f>
        <v>0</v>
      </c>
      <c r="G71" s="48">
        <f t="shared" si="9"/>
        <v>0</v>
      </c>
      <c r="H71" s="48">
        <f t="shared" si="9"/>
        <v>0</v>
      </c>
      <c r="I71" s="48">
        <f t="shared" si="9"/>
        <v>0</v>
      </c>
      <c r="J71" s="48">
        <f t="shared" si="9"/>
        <v>1785.95</v>
      </c>
      <c r="K71" s="48">
        <f t="shared" si="9"/>
        <v>618.36</v>
      </c>
      <c r="L71" s="48">
        <f t="shared" si="9"/>
        <v>0</v>
      </c>
      <c r="M71" s="48">
        <f t="shared" si="9"/>
        <v>0</v>
      </c>
      <c r="N71" s="48">
        <f t="shared" si="9"/>
        <v>0</v>
      </c>
    </row>
    <row r="72" spans="1:14" ht="10.199999999999999" customHeight="1" x14ac:dyDescent="0.3">
      <c r="A72" s="32" t="str">
        <f>IFERROR(VLOOKUP(#REF!,[1]!T_Listado_Personal_KDE[#Data],3,FALSE),"")</f>
        <v/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</row>
    <row r="73" spans="1:14" s="21" customFormat="1" ht="25.8" customHeight="1" thickBot="1" x14ac:dyDescent="0.35">
      <c r="A73" s="52" t="s">
        <v>179</v>
      </c>
      <c r="B73" s="51" t="s">
        <v>180</v>
      </c>
      <c r="C73" s="51"/>
      <c r="D73" s="64">
        <f>SUM(E73:N73)</f>
        <v>2085.9499999999998</v>
      </c>
      <c r="E73" s="65">
        <f>SUM(E74:E77)</f>
        <v>0</v>
      </c>
      <c r="F73" s="65">
        <f t="shared" ref="F73:N73" si="10">SUM(F74:F77)</f>
        <v>0</v>
      </c>
      <c r="G73" s="65">
        <f t="shared" si="10"/>
        <v>0</v>
      </c>
      <c r="H73" s="65">
        <f t="shared" si="10"/>
        <v>0</v>
      </c>
      <c r="I73" s="65">
        <f t="shared" si="10"/>
        <v>0</v>
      </c>
      <c r="J73" s="65">
        <f t="shared" si="10"/>
        <v>1785.95</v>
      </c>
      <c r="K73" s="65">
        <f t="shared" si="10"/>
        <v>300</v>
      </c>
      <c r="L73" s="65">
        <f t="shared" si="10"/>
        <v>0</v>
      </c>
      <c r="M73" s="65">
        <f t="shared" si="10"/>
        <v>0</v>
      </c>
      <c r="N73" s="65">
        <f t="shared" si="10"/>
        <v>0</v>
      </c>
    </row>
    <row r="74" spans="1:14" ht="15" thickBot="1" x14ac:dyDescent="0.35">
      <c r="A74" s="53"/>
      <c r="B74" s="58" t="s">
        <v>182</v>
      </c>
      <c r="C74" s="59"/>
      <c r="D74" s="63">
        <f t="shared" ref="D74:D77" si="11">SUM(E74:N74)</f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</row>
    <row r="75" spans="1:14" ht="15" thickBot="1" x14ac:dyDescent="0.35">
      <c r="A75" s="54"/>
      <c r="B75" s="58" t="s">
        <v>181</v>
      </c>
      <c r="C75" s="59"/>
      <c r="D75" s="63">
        <f t="shared" si="11"/>
        <v>300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300</v>
      </c>
      <c r="L75" s="55">
        <v>0</v>
      </c>
      <c r="M75" s="55">
        <v>0</v>
      </c>
      <c r="N75" s="55">
        <v>0</v>
      </c>
    </row>
    <row r="76" spans="1:14" ht="15" thickBot="1" x14ac:dyDescent="0.35">
      <c r="A76" s="54"/>
      <c r="B76" s="58" t="s">
        <v>63</v>
      </c>
      <c r="C76" s="59"/>
      <c r="D76" s="63">
        <f t="shared" si="11"/>
        <v>1785.95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1785.95</v>
      </c>
      <c r="K76" s="55">
        <v>0</v>
      </c>
      <c r="L76" s="55">
        <v>0</v>
      </c>
      <c r="M76" s="55">
        <v>0</v>
      </c>
      <c r="N76" s="55">
        <v>0</v>
      </c>
    </row>
    <row r="77" spans="1:14" ht="15" thickBot="1" x14ac:dyDescent="0.35">
      <c r="A77" s="54"/>
      <c r="B77" s="58" t="s">
        <v>66</v>
      </c>
      <c r="C77" s="59"/>
      <c r="D77" s="63">
        <f t="shared" si="11"/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</row>
    <row r="78" spans="1:14" ht="10.199999999999999" customHeight="1" x14ac:dyDescent="0.3">
      <c r="A78" s="32" t="str">
        <f>IFERROR(VLOOKUP(#REF!,[1]!T_Listado_Personal_KDE[#Data],3,FALSE),"")</f>
        <v/>
      </c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</row>
    <row r="79" spans="1:14" s="21" customFormat="1" ht="25.8" customHeight="1" thickBot="1" x14ac:dyDescent="0.35">
      <c r="A79" s="52" t="s">
        <v>183</v>
      </c>
      <c r="B79" s="51" t="s">
        <v>67</v>
      </c>
      <c r="C79" s="51"/>
      <c r="D79" s="64">
        <f>SUM(E79:N79)</f>
        <v>318.36</v>
      </c>
      <c r="E79" s="65">
        <f>SUM(E80:E85)</f>
        <v>0</v>
      </c>
      <c r="F79" s="65">
        <f t="shared" ref="F79" si="12">SUM(F80:F85)</f>
        <v>0</v>
      </c>
      <c r="G79" s="65">
        <f>SUM(G80:G85)</f>
        <v>0</v>
      </c>
      <c r="H79" s="65">
        <f t="shared" ref="H79:N79" si="13">SUM(H80:H85)</f>
        <v>0</v>
      </c>
      <c r="I79" s="65">
        <f t="shared" si="13"/>
        <v>0</v>
      </c>
      <c r="J79" s="65">
        <f t="shared" si="13"/>
        <v>0</v>
      </c>
      <c r="K79" s="65">
        <f t="shared" si="13"/>
        <v>318.36</v>
      </c>
      <c r="L79" s="65">
        <f t="shared" si="13"/>
        <v>0</v>
      </c>
      <c r="M79" s="65">
        <f t="shared" si="13"/>
        <v>0</v>
      </c>
      <c r="N79" s="65">
        <f t="shared" si="13"/>
        <v>0</v>
      </c>
    </row>
    <row r="80" spans="1:14" ht="15" thickBot="1" x14ac:dyDescent="0.35">
      <c r="A80" s="53"/>
      <c r="B80" s="58" t="s">
        <v>72</v>
      </c>
      <c r="C80" s="59" t="s">
        <v>72</v>
      </c>
      <c r="D80" s="63">
        <f t="shared" ref="D80:D85" si="14">SUM(E80:N80)</f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</row>
    <row r="81" spans="1:14" ht="15" thickBot="1" x14ac:dyDescent="0.35">
      <c r="A81" s="54"/>
      <c r="B81" s="58" t="s">
        <v>74</v>
      </c>
      <c r="C81" s="59" t="s">
        <v>74</v>
      </c>
      <c r="D81" s="63">
        <f t="shared" si="14"/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</row>
    <row r="82" spans="1:14" ht="15" thickBot="1" x14ac:dyDescent="0.35">
      <c r="A82" s="54"/>
      <c r="B82" s="58" t="s">
        <v>69</v>
      </c>
      <c r="C82" s="59" t="s">
        <v>69</v>
      </c>
      <c r="D82" s="63">
        <f t="shared" si="14"/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</row>
    <row r="83" spans="1:14" ht="15" thickBot="1" x14ac:dyDescent="0.35">
      <c r="A83" s="54"/>
      <c r="B83" s="58" t="s">
        <v>68</v>
      </c>
      <c r="C83" s="59" t="s">
        <v>68</v>
      </c>
      <c r="D83" s="63">
        <f t="shared" si="14"/>
        <v>318.36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318.36</v>
      </c>
      <c r="L83" s="55">
        <v>0</v>
      </c>
      <c r="M83" s="55">
        <v>0</v>
      </c>
      <c r="N83" s="55">
        <v>0</v>
      </c>
    </row>
    <row r="84" spans="1:14" ht="15" thickBot="1" x14ac:dyDescent="0.35">
      <c r="A84" s="54"/>
      <c r="B84" s="58" t="s">
        <v>70</v>
      </c>
      <c r="C84" s="59" t="s">
        <v>70</v>
      </c>
      <c r="D84" s="63">
        <f t="shared" si="14"/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</row>
    <row r="85" spans="1:14" ht="15" thickBot="1" x14ac:dyDescent="0.35">
      <c r="A85" s="54"/>
      <c r="B85" s="58" t="s">
        <v>71</v>
      </c>
      <c r="C85" s="59" t="s">
        <v>71</v>
      </c>
      <c r="D85" s="63">
        <f t="shared" si="14"/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  <c r="L85" s="55">
        <v>0</v>
      </c>
      <c r="M85" s="55">
        <v>0</v>
      </c>
      <c r="N85" s="55">
        <v>0</v>
      </c>
    </row>
    <row r="86" spans="1:14" ht="10.199999999999999" customHeight="1" x14ac:dyDescent="0.3">
      <c r="A86" s="32" t="str">
        <f>IFERROR(VLOOKUP(#REF!,[1]!T_Listado_Personal_KDE[#Data],3,FALSE),"")</f>
        <v/>
      </c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  <row r="87" spans="1:14" s="21" customFormat="1" ht="25.8" customHeight="1" thickBot="1" x14ac:dyDescent="0.35">
      <c r="A87" s="52" t="s">
        <v>184</v>
      </c>
      <c r="B87" s="51" t="s">
        <v>185</v>
      </c>
      <c r="C87" s="51"/>
      <c r="D87" s="64">
        <f>SUM(E87:N87)</f>
        <v>0</v>
      </c>
      <c r="E87" s="65">
        <f>SUM(E88:E92)</f>
        <v>0</v>
      </c>
      <c r="F87" s="65">
        <f>SUM(F88:F92)</f>
        <v>0</v>
      </c>
      <c r="G87" s="65">
        <f t="shared" ref="G87:N87" si="15">SUM(G88:G92)</f>
        <v>0</v>
      </c>
      <c r="H87" s="65">
        <f t="shared" si="15"/>
        <v>0</v>
      </c>
      <c r="I87" s="65">
        <f t="shared" si="15"/>
        <v>0</v>
      </c>
      <c r="J87" s="65">
        <f t="shared" si="15"/>
        <v>0</v>
      </c>
      <c r="K87" s="65">
        <f t="shared" si="15"/>
        <v>0</v>
      </c>
      <c r="L87" s="65">
        <f t="shared" si="15"/>
        <v>0</v>
      </c>
      <c r="M87" s="65">
        <f t="shared" si="15"/>
        <v>0</v>
      </c>
      <c r="N87" s="65">
        <f t="shared" si="15"/>
        <v>0</v>
      </c>
    </row>
    <row r="88" spans="1:14" ht="15" thickBot="1" x14ac:dyDescent="0.35">
      <c r="A88" s="53"/>
      <c r="B88" s="58" t="s">
        <v>76</v>
      </c>
      <c r="C88" s="59" t="s">
        <v>76</v>
      </c>
      <c r="D88" s="63">
        <f t="shared" ref="D88:D92" si="16">SUM(E88:N88)</f>
        <v>0</v>
      </c>
      <c r="E88" s="55">
        <v>0</v>
      </c>
      <c r="F88" s="55">
        <v>0</v>
      </c>
      <c r="G88" s="55">
        <v>0</v>
      </c>
      <c r="H88" s="55">
        <v>0</v>
      </c>
      <c r="I88" s="55">
        <v>0</v>
      </c>
      <c r="J88" s="55">
        <v>0</v>
      </c>
      <c r="K88" s="55">
        <v>0</v>
      </c>
      <c r="L88" s="55">
        <v>0</v>
      </c>
      <c r="M88" s="55">
        <v>0</v>
      </c>
      <c r="N88" s="55">
        <v>0</v>
      </c>
    </row>
    <row r="89" spans="1:14" ht="15" thickBot="1" x14ac:dyDescent="0.35">
      <c r="A89" s="54"/>
      <c r="B89" s="58" t="s">
        <v>77</v>
      </c>
      <c r="C89" s="59" t="s">
        <v>77</v>
      </c>
      <c r="D89" s="63">
        <f t="shared" si="16"/>
        <v>0</v>
      </c>
      <c r="E89" s="55">
        <v>0</v>
      </c>
      <c r="F89" s="55">
        <v>0</v>
      </c>
      <c r="G89" s="55">
        <v>0</v>
      </c>
      <c r="H89" s="55">
        <v>0</v>
      </c>
      <c r="I89" s="55">
        <v>0</v>
      </c>
      <c r="J89" s="55">
        <v>0</v>
      </c>
      <c r="K89" s="55">
        <v>0</v>
      </c>
      <c r="L89" s="55">
        <v>0</v>
      </c>
      <c r="M89" s="55">
        <v>0</v>
      </c>
      <c r="N89" s="55">
        <v>0</v>
      </c>
    </row>
    <row r="90" spans="1:14" ht="15" thickBot="1" x14ac:dyDescent="0.35">
      <c r="A90" s="54"/>
      <c r="B90" s="58" t="s">
        <v>80</v>
      </c>
      <c r="C90" s="59" t="s">
        <v>80</v>
      </c>
      <c r="D90" s="63">
        <f t="shared" si="16"/>
        <v>0</v>
      </c>
      <c r="E90" s="55">
        <v>0</v>
      </c>
      <c r="F90" s="55">
        <v>0</v>
      </c>
      <c r="G90" s="55">
        <v>0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55">
        <v>0</v>
      </c>
      <c r="N90" s="55">
        <v>0</v>
      </c>
    </row>
    <row r="91" spans="1:14" ht="15" thickBot="1" x14ac:dyDescent="0.35">
      <c r="A91" s="54"/>
      <c r="B91" s="58" t="s">
        <v>79</v>
      </c>
      <c r="C91" s="59" t="s">
        <v>79</v>
      </c>
      <c r="D91" s="63">
        <f t="shared" si="16"/>
        <v>0</v>
      </c>
      <c r="E91" s="55">
        <v>0</v>
      </c>
      <c r="F91" s="55">
        <v>0</v>
      </c>
      <c r="G91" s="55">
        <v>0</v>
      </c>
      <c r="H91" s="55">
        <v>0</v>
      </c>
      <c r="I91" s="55">
        <v>0</v>
      </c>
      <c r="J91" s="55">
        <v>0</v>
      </c>
      <c r="K91" s="55">
        <v>0</v>
      </c>
      <c r="L91" s="55">
        <v>0</v>
      </c>
      <c r="M91" s="55">
        <v>0</v>
      </c>
      <c r="N91" s="55">
        <v>0</v>
      </c>
    </row>
    <row r="92" spans="1:14" ht="15" thickBot="1" x14ac:dyDescent="0.35">
      <c r="A92" s="54"/>
      <c r="B92" s="58" t="s">
        <v>78</v>
      </c>
      <c r="C92" s="59" t="s">
        <v>78</v>
      </c>
      <c r="D92" s="63">
        <f t="shared" si="16"/>
        <v>0</v>
      </c>
      <c r="E92" s="55">
        <v>0</v>
      </c>
      <c r="F92" s="55">
        <v>0</v>
      </c>
      <c r="G92" s="55">
        <v>0</v>
      </c>
      <c r="H92" s="55">
        <v>0</v>
      </c>
      <c r="I92" s="55">
        <v>0</v>
      </c>
      <c r="J92" s="55">
        <v>0</v>
      </c>
      <c r="K92" s="55">
        <v>0</v>
      </c>
      <c r="L92" s="55">
        <v>0</v>
      </c>
      <c r="M92" s="55">
        <v>0</v>
      </c>
      <c r="N92" s="55">
        <v>0</v>
      </c>
    </row>
    <row r="93" spans="1:14" ht="10.199999999999999" customHeight="1" x14ac:dyDescent="0.3">
      <c r="A93" s="32" t="str">
        <f>IFERROR(VLOOKUP(#REF!,[1]!T_Listado_Personal_KDE[#Data],3,FALSE),"")</f>
        <v/>
      </c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</row>
    <row r="94" spans="1:14" ht="21.6" customHeight="1" x14ac:dyDescent="0.3">
      <c r="A94" s="49">
        <v>3</v>
      </c>
      <c r="B94" s="50" t="s">
        <v>186</v>
      </c>
      <c r="C94" s="50"/>
      <c r="D94" s="50"/>
      <c r="E94" s="48">
        <f>(E96+E103+E107+E115)</f>
        <v>0</v>
      </c>
      <c r="F94" s="48">
        <f t="shared" ref="F94:N94" si="17">(F96+F103+F107+F115)</f>
        <v>0</v>
      </c>
      <c r="G94" s="48">
        <f t="shared" si="17"/>
        <v>0</v>
      </c>
      <c r="H94" s="48">
        <f t="shared" si="17"/>
        <v>0</v>
      </c>
      <c r="I94" s="48">
        <f t="shared" si="17"/>
        <v>1049.3899999999999</v>
      </c>
      <c r="J94" s="48">
        <f t="shared" si="17"/>
        <v>0</v>
      </c>
      <c r="K94" s="48">
        <f t="shared" si="17"/>
        <v>181.55</v>
      </c>
      <c r="L94" s="48">
        <f t="shared" si="17"/>
        <v>0</v>
      </c>
      <c r="M94" s="48">
        <f t="shared" si="17"/>
        <v>0</v>
      </c>
      <c r="N94" s="48">
        <f t="shared" si="17"/>
        <v>0</v>
      </c>
    </row>
    <row r="95" spans="1:14" ht="10.199999999999999" customHeight="1" x14ac:dyDescent="0.3">
      <c r="A95" s="32" t="str">
        <f>IFERROR(VLOOKUP(#REF!,[1]!T_Listado_Personal_KDE[#Data],3,FALSE),"")</f>
        <v/>
      </c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</row>
    <row r="96" spans="1:14" s="21" customFormat="1" ht="25.8" customHeight="1" thickBot="1" x14ac:dyDescent="0.35">
      <c r="A96" s="52" t="s">
        <v>187</v>
      </c>
      <c r="B96" s="51" t="s">
        <v>146</v>
      </c>
      <c r="C96" s="51"/>
      <c r="D96" s="64">
        <f>SUM(E96:N96)</f>
        <v>790.94</v>
      </c>
      <c r="E96" s="65">
        <f>SUM(E97:E101)</f>
        <v>0</v>
      </c>
      <c r="F96" s="65">
        <f>SUM(F97:F101)</f>
        <v>0</v>
      </c>
      <c r="G96" s="65">
        <f t="shared" ref="G96:N96" si="18">SUM(G97:G101)</f>
        <v>0</v>
      </c>
      <c r="H96" s="65">
        <f t="shared" si="18"/>
        <v>0</v>
      </c>
      <c r="I96" s="65">
        <f t="shared" si="18"/>
        <v>609.39</v>
      </c>
      <c r="J96" s="65">
        <f t="shared" si="18"/>
        <v>0</v>
      </c>
      <c r="K96" s="65">
        <f t="shared" si="18"/>
        <v>181.55</v>
      </c>
      <c r="L96" s="65">
        <f t="shared" si="18"/>
        <v>0</v>
      </c>
      <c r="M96" s="65">
        <f t="shared" si="18"/>
        <v>0</v>
      </c>
      <c r="N96" s="65">
        <f t="shared" si="18"/>
        <v>0</v>
      </c>
    </row>
    <row r="97" spans="1:14" ht="15" thickBot="1" x14ac:dyDescent="0.35">
      <c r="A97" s="56"/>
      <c r="B97" s="58" t="s">
        <v>189</v>
      </c>
      <c r="C97" s="59" t="s">
        <v>132</v>
      </c>
      <c r="D97" s="63">
        <f>SUM(E97:N97)</f>
        <v>0</v>
      </c>
      <c r="E97" s="55">
        <v>0</v>
      </c>
      <c r="F97" s="55">
        <v>0</v>
      </c>
      <c r="G97" s="55">
        <v>0</v>
      </c>
      <c r="H97" s="55">
        <v>0</v>
      </c>
      <c r="I97" s="55">
        <v>0</v>
      </c>
      <c r="J97" s="55">
        <v>0</v>
      </c>
      <c r="K97" s="55">
        <v>0</v>
      </c>
      <c r="L97" s="55">
        <v>0</v>
      </c>
      <c r="M97" s="55">
        <v>0</v>
      </c>
      <c r="N97" s="55">
        <v>0</v>
      </c>
    </row>
    <row r="98" spans="1:14" ht="15" thickBot="1" x14ac:dyDescent="0.35">
      <c r="A98" s="57"/>
      <c r="B98" s="58" t="s">
        <v>190</v>
      </c>
      <c r="C98" s="59" t="s">
        <v>133</v>
      </c>
      <c r="D98" s="63">
        <f t="shared" ref="D98:D101" si="19">SUM(E98:N98)</f>
        <v>0</v>
      </c>
      <c r="E98" s="55">
        <v>0</v>
      </c>
      <c r="F98" s="55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</row>
    <row r="99" spans="1:14" ht="15" thickBot="1" x14ac:dyDescent="0.35">
      <c r="A99" s="57"/>
      <c r="B99" s="58" t="s">
        <v>188</v>
      </c>
      <c r="C99" s="59" t="s">
        <v>131</v>
      </c>
      <c r="D99" s="63">
        <f t="shared" si="19"/>
        <v>670.93999999999994</v>
      </c>
      <c r="E99" s="55">
        <v>0</v>
      </c>
      <c r="F99" s="55">
        <v>0</v>
      </c>
      <c r="G99" s="55">
        <v>0</v>
      </c>
      <c r="H99" s="55">
        <v>0</v>
      </c>
      <c r="I99" s="55">
        <v>609.39</v>
      </c>
      <c r="J99" s="55">
        <v>0</v>
      </c>
      <c r="K99" s="55">
        <v>61.55</v>
      </c>
      <c r="L99" s="55">
        <v>0</v>
      </c>
      <c r="M99" s="55">
        <v>0</v>
      </c>
      <c r="N99" s="55">
        <v>0</v>
      </c>
    </row>
    <row r="100" spans="1:14" ht="15" thickBot="1" x14ac:dyDescent="0.35">
      <c r="A100" s="57"/>
      <c r="B100" s="58" t="s">
        <v>134</v>
      </c>
      <c r="C100" s="59" t="s">
        <v>134</v>
      </c>
      <c r="D100" s="63">
        <f t="shared" si="19"/>
        <v>0</v>
      </c>
      <c r="E100" s="55">
        <v>0</v>
      </c>
      <c r="F100" s="55">
        <v>0</v>
      </c>
      <c r="G100" s="55">
        <v>0</v>
      </c>
      <c r="H100" s="55">
        <v>0</v>
      </c>
      <c r="I100" s="55">
        <v>0</v>
      </c>
      <c r="J100" s="55">
        <v>0</v>
      </c>
      <c r="K100" s="55">
        <v>0</v>
      </c>
      <c r="L100" s="55">
        <v>0</v>
      </c>
      <c r="M100" s="55">
        <v>0</v>
      </c>
      <c r="N100" s="55">
        <v>0</v>
      </c>
    </row>
    <row r="101" spans="1:14" ht="27.6" customHeight="1" thickBot="1" x14ac:dyDescent="0.35">
      <c r="A101" s="57"/>
      <c r="B101" s="60" t="s">
        <v>135</v>
      </c>
      <c r="C101" s="61" t="s">
        <v>135</v>
      </c>
      <c r="D101" s="63">
        <f t="shared" si="19"/>
        <v>120</v>
      </c>
      <c r="E101" s="55">
        <v>0</v>
      </c>
      <c r="F101" s="55">
        <v>0</v>
      </c>
      <c r="G101" s="55">
        <v>0</v>
      </c>
      <c r="H101" s="55">
        <v>0</v>
      </c>
      <c r="I101" s="55">
        <v>0</v>
      </c>
      <c r="J101" s="55">
        <v>0</v>
      </c>
      <c r="K101" s="55">
        <v>120</v>
      </c>
      <c r="L101" s="55">
        <v>0</v>
      </c>
      <c r="M101" s="55">
        <v>0</v>
      </c>
      <c r="N101" s="55">
        <v>0</v>
      </c>
    </row>
    <row r="102" spans="1:14" ht="10.199999999999999" customHeight="1" x14ac:dyDescent="0.3">
      <c r="A102" s="32" t="str">
        <f>IFERROR(VLOOKUP(#REF!,[1]!T_Listado_Personal_KDE[#Data],3,FALSE),"")</f>
        <v/>
      </c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</row>
    <row r="103" spans="1:14" s="21" customFormat="1" ht="25.8" customHeight="1" thickBot="1" x14ac:dyDescent="0.35">
      <c r="A103" s="52" t="s">
        <v>191</v>
      </c>
      <c r="B103" s="51" t="s">
        <v>147</v>
      </c>
      <c r="C103" s="51"/>
      <c r="D103" s="64">
        <f>SUM(E103:N103)</f>
        <v>140</v>
      </c>
      <c r="E103" s="65">
        <f>SUM(E104:E105)</f>
        <v>0</v>
      </c>
      <c r="F103" s="65">
        <f t="shared" ref="F103:N103" si="20">SUM(F104:F105)</f>
        <v>0</v>
      </c>
      <c r="G103" s="65">
        <f t="shared" si="20"/>
        <v>0</v>
      </c>
      <c r="H103" s="65">
        <f t="shared" si="20"/>
        <v>0</v>
      </c>
      <c r="I103" s="65">
        <f t="shared" si="20"/>
        <v>140</v>
      </c>
      <c r="J103" s="65">
        <f t="shared" si="20"/>
        <v>0</v>
      </c>
      <c r="K103" s="65">
        <f t="shared" si="20"/>
        <v>0</v>
      </c>
      <c r="L103" s="65">
        <f t="shared" si="20"/>
        <v>0</v>
      </c>
      <c r="M103" s="65">
        <f t="shared" si="20"/>
        <v>0</v>
      </c>
      <c r="N103" s="65">
        <f t="shared" si="20"/>
        <v>0</v>
      </c>
    </row>
    <row r="104" spans="1:14" ht="15" thickBot="1" x14ac:dyDescent="0.35">
      <c r="A104" s="53"/>
      <c r="B104" s="58" t="s">
        <v>136</v>
      </c>
      <c r="C104" s="59" t="s">
        <v>68</v>
      </c>
      <c r="D104" s="63">
        <f>SUM(E104:N104)</f>
        <v>140</v>
      </c>
      <c r="E104" s="55">
        <v>0</v>
      </c>
      <c r="F104" s="55">
        <v>0</v>
      </c>
      <c r="G104" s="55">
        <v>0</v>
      </c>
      <c r="H104" s="55">
        <v>0</v>
      </c>
      <c r="I104" s="55">
        <v>140</v>
      </c>
      <c r="J104" s="55">
        <v>0</v>
      </c>
      <c r="K104" s="55">
        <v>0</v>
      </c>
      <c r="L104" s="55">
        <v>0</v>
      </c>
      <c r="M104" s="55">
        <v>0</v>
      </c>
      <c r="N104" s="55">
        <v>0</v>
      </c>
    </row>
    <row r="105" spans="1:14" ht="15" thickBot="1" x14ac:dyDescent="0.35">
      <c r="A105" s="54"/>
      <c r="B105" s="58" t="s">
        <v>192</v>
      </c>
      <c r="C105" s="59" t="s">
        <v>69</v>
      </c>
      <c r="D105" s="63">
        <f>SUM(E105:N105)</f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>
        <v>0</v>
      </c>
      <c r="N105" s="55">
        <v>0</v>
      </c>
    </row>
    <row r="106" spans="1:14" ht="10.199999999999999" customHeight="1" x14ac:dyDescent="0.3">
      <c r="A106" s="32" t="str">
        <f>IFERROR(VLOOKUP(#REF!,[1]!T_Listado_Personal_KDE[#Data],3,FALSE),"")</f>
        <v/>
      </c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</row>
    <row r="107" spans="1:14" s="21" customFormat="1" ht="25.8" customHeight="1" thickBot="1" x14ac:dyDescent="0.35">
      <c r="A107" s="52" t="s">
        <v>193</v>
      </c>
      <c r="B107" s="51" t="s">
        <v>148</v>
      </c>
      <c r="C107" s="51"/>
      <c r="D107" s="64">
        <f>SUM(E107:N107)</f>
        <v>0</v>
      </c>
      <c r="E107" s="65">
        <f>SUM(E108:E113)</f>
        <v>0</v>
      </c>
      <c r="F107" s="65">
        <f t="shared" ref="F107:N107" si="21">SUM(F108:F113)</f>
        <v>0</v>
      </c>
      <c r="G107" s="65">
        <f t="shared" si="21"/>
        <v>0</v>
      </c>
      <c r="H107" s="65">
        <f t="shared" si="21"/>
        <v>0</v>
      </c>
      <c r="I107" s="65">
        <f t="shared" si="21"/>
        <v>0</v>
      </c>
      <c r="J107" s="65">
        <f t="shared" si="21"/>
        <v>0</v>
      </c>
      <c r="K107" s="65">
        <f t="shared" si="21"/>
        <v>0</v>
      </c>
      <c r="L107" s="65">
        <f t="shared" si="21"/>
        <v>0</v>
      </c>
      <c r="M107" s="65">
        <f t="shared" si="21"/>
        <v>0</v>
      </c>
      <c r="N107" s="65">
        <f t="shared" si="21"/>
        <v>0</v>
      </c>
    </row>
    <row r="108" spans="1:14" ht="15" thickBot="1" x14ac:dyDescent="0.35">
      <c r="A108" s="53"/>
      <c r="B108" s="58" t="s">
        <v>81</v>
      </c>
      <c r="C108" s="59" t="s">
        <v>79</v>
      </c>
      <c r="D108" s="63">
        <f>SUM(E108:N108)</f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</row>
    <row r="109" spans="1:14" ht="15" thickBot="1" x14ac:dyDescent="0.35">
      <c r="A109" s="54"/>
      <c r="B109" s="58" t="s">
        <v>140</v>
      </c>
      <c r="C109" s="59" t="s">
        <v>76</v>
      </c>
      <c r="D109" s="63">
        <f t="shared" ref="D109:D113" si="22">SUM(E109:N109)</f>
        <v>0</v>
      </c>
      <c r="E109" s="55">
        <v>0</v>
      </c>
      <c r="F109" s="55">
        <v>0</v>
      </c>
      <c r="G109" s="55">
        <v>0</v>
      </c>
      <c r="H109" s="55">
        <v>0</v>
      </c>
      <c r="I109" s="55">
        <v>0</v>
      </c>
      <c r="J109" s="55">
        <v>0</v>
      </c>
      <c r="K109" s="55">
        <v>0</v>
      </c>
      <c r="L109" s="55">
        <v>0</v>
      </c>
      <c r="M109" s="55">
        <v>0</v>
      </c>
      <c r="N109" s="55">
        <v>0</v>
      </c>
    </row>
    <row r="110" spans="1:14" ht="15" thickBot="1" x14ac:dyDescent="0.35">
      <c r="A110" s="54"/>
      <c r="B110" s="58" t="s">
        <v>139</v>
      </c>
      <c r="C110" s="59" t="s">
        <v>77</v>
      </c>
      <c r="D110" s="63">
        <f t="shared" si="22"/>
        <v>0</v>
      </c>
      <c r="E110" s="55">
        <v>0</v>
      </c>
      <c r="F110" s="55">
        <v>0</v>
      </c>
      <c r="G110" s="55">
        <v>0</v>
      </c>
      <c r="H110" s="55">
        <v>0</v>
      </c>
      <c r="I110" s="55">
        <v>0</v>
      </c>
      <c r="J110" s="55">
        <v>0</v>
      </c>
      <c r="K110" s="55">
        <v>0</v>
      </c>
      <c r="L110" s="55">
        <v>0</v>
      </c>
      <c r="M110" s="55">
        <v>0</v>
      </c>
      <c r="N110" s="55">
        <v>0</v>
      </c>
    </row>
    <row r="111" spans="1:14" ht="15" thickBot="1" x14ac:dyDescent="0.35">
      <c r="A111" s="54"/>
      <c r="B111" s="58" t="s">
        <v>194</v>
      </c>
      <c r="C111" s="59" t="s">
        <v>78</v>
      </c>
      <c r="D111" s="63">
        <f t="shared" si="22"/>
        <v>0</v>
      </c>
      <c r="E111" s="55">
        <v>0</v>
      </c>
      <c r="F111" s="55">
        <v>0</v>
      </c>
      <c r="G111" s="55">
        <v>0</v>
      </c>
      <c r="H111" s="55">
        <v>0</v>
      </c>
      <c r="I111" s="55">
        <v>0</v>
      </c>
      <c r="J111" s="55">
        <v>0</v>
      </c>
      <c r="K111" s="55">
        <v>0</v>
      </c>
      <c r="L111" s="55">
        <v>0</v>
      </c>
      <c r="M111" s="55">
        <v>0</v>
      </c>
      <c r="N111" s="55">
        <v>0</v>
      </c>
    </row>
    <row r="112" spans="1:14" ht="15" thickBot="1" x14ac:dyDescent="0.35">
      <c r="A112" s="54"/>
      <c r="B112" s="58" t="s">
        <v>195</v>
      </c>
      <c r="C112" s="59" t="s">
        <v>80</v>
      </c>
      <c r="D112" s="63">
        <f t="shared" si="22"/>
        <v>0</v>
      </c>
      <c r="E112" s="55">
        <v>0</v>
      </c>
      <c r="F112" s="55">
        <v>0</v>
      </c>
      <c r="G112" s="55">
        <v>0</v>
      </c>
      <c r="H112" s="55">
        <v>0</v>
      </c>
      <c r="I112" s="55">
        <v>0</v>
      </c>
      <c r="J112" s="55">
        <v>0</v>
      </c>
      <c r="K112" s="55">
        <v>0</v>
      </c>
      <c r="L112" s="55">
        <v>0</v>
      </c>
      <c r="M112" s="55">
        <v>0</v>
      </c>
      <c r="N112" s="55">
        <v>0</v>
      </c>
    </row>
    <row r="113" spans="1:14" ht="15" thickBot="1" x14ac:dyDescent="0.35">
      <c r="B113" s="58" t="s">
        <v>196</v>
      </c>
      <c r="C113" s="59" t="s">
        <v>80</v>
      </c>
      <c r="D113" s="63">
        <f t="shared" si="22"/>
        <v>0</v>
      </c>
      <c r="E113" s="55">
        <v>0</v>
      </c>
      <c r="F113" s="55">
        <v>0</v>
      </c>
      <c r="G113" s="55">
        <v>0</v>
      </c>
      <c r="H113" s="55">
        <v>0</v>
      </c>
      <c r="I113" s="55">
        <v>0</v>
      </c>
      <c r="J113" s="55">
        <v>0</v>
      </c>
      <c r="K113" s="55">
        <v>0</v>
      </c>
      <c r="L113" s="55">
        <v>0</v>
      </c>
      <c r="M113" s="55">
        <v>0</v>
      </c>
      <c r="N113" s="55">
        <v>0</v>
      </c>
    </row>
    <row r="114" spans="1:14" ht="10.199999999999999" customHeight="1" x14ac:dyDescent="0.3">
      <c r="A114" s="32" t="str">
        <f>IFERROR(VLOOKUP(#REF!,[1]!T_Listado_Personal_KDE[#Data],3,FALSE),"")</f>
        <v/>
      </c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</row>
    <row r="115" spans="1:14" s="21" customFormat="1" ht="25.8" customHeight="1" thickBot="1" x14ac:dyDescent="0.35">
      <c r="A115" s="52" t="s">
        <v>197</v>
      </c>
      <c r="B115" s="51" t="s">
        <v>198</v>
      </c>
      <c r="C115" s="51"/>
      <c r="D115" s="64">
        <f>SUM(E115:N115)</f>
        <v>300</v>
      </c>
      <c r="E115" s="65">
        <f>SUM(E116:E127)</f>
        <v>0</v>
      </c>
      <c r="F115" s="65">
        <f t="shared" ref="F115:N115" si="23">SUM(F116:F127)</f>
        <v>0</v>
      </c>
      <c r="G115" s="65">
        <f t="shared" si="23"/>
        <v>0</v>
      </c>
      <c r="H115" s="65">
        <f t="shared" si="23"/>
        <v>0</v>
      </c>
      <c r="I115" s="65">
        <f t="shared" si="23"/>
        <v>300</v>
      </c>
      <c r="J115" s="65">
        <f t="shared" si="23"/>
        <v>0</v>
      </c>
      <c r="K115" s="65">
        <f t="shared" si="23"/>
        <v>0</v>
      </c>
      <c r="L115" s="65">
        <f t="shared" si="23"/>
        <v>0</v>
      </c>
      <c r="M115" s="65">
        <f t="shared" si="23"/>
        <v>0</v>
      </c>
      <c r="N115" s="65">
        <f t="shared" si="23"/>
        <v>0</v>
      </c>
    </row>
    <row r="116" spans="1:14" ht="15" thickBot="1" x14ac:dyDescent="0.35">
      <c r="A116" s="53"/>
      <c r="B116" s="58" t="s">
        <v>87</v>
      </c>
      <c r="C116" s="59" t="s">
        <v>80</v>
      </c>
      <c r="D116" s="63">
        <f t="shared" ref="D116:D127" si="24">SUM(E116:N116)</f>
        <v>0</v>
      </c>
      <c r="E116" s="55">
        <v>0</v>
      </c>
      <c r="F116" s="55">
        <v>0</v>
      </c>
      <c r="G116" s="55">
        <v>0</v>
      </c>
      <c r="H116" s="55">
        <v>0</v>
      </c>
      <c r="I116" s="55">
        <v>0</v>
      </c>
      <c r="J116" s="55">
        <v>0</v>
      </c>
      <c r="K116" s="55">
        <v>0</v>
      </c>
      <c r="L116" s="55">
        <v>0</v>
      </c>
      <c r="M116" s="55">
        <v>0</v>
      </c>
      <c r="N116" s="55">
        <v>0</v>
      </c>
    </row>
    <row r="117" spans="1:14" ht="15" thickBot="1" x14ac:dyDescent="0.35">
      <c r="A117" s="54"/>
      <c r="B117" s="58" t="s">
        <v>90</v>
      </c>
      <c r="C117" s="59" t="s">
        <v>80</v>
      </c>
      <c r="D117" s="63">
        <f t="shared" si="24"/>
        <v>0</v>
      </c>
      <c r="E117" s="55">
        <v>0</v>
      </c>
      <c r="F117" s="55">
        <v>0</v>
      </c>
      <c r="G117" s="55">
        <v>0</v>
      </c>
      <c r="H117" s="55">
        <v>0</v>
      </c>
      <c r="I117" s="55">
        <v>0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</row>
    <row r="118" spans="1:14" ht="15" thickBot="1" x14ac:dyDescent="0.35">
      <c r="A118" s="54"/>
      <c r="B118" s="58" t="s">
        <v>201</v>
      </c>
      <c r="C118" s="59" t="s">
        <v>78</v>
      </c>
      <c r="D118" s="63">
        <f t="shared" si="24"/>
        <v>0</v>
      </c>
      <c r="E118" s="55">
        <v>0</v>
      </c>
      <c r="F118" s="55">
        <v>0</v>
      </c>
      <c r="G118" s="55">
        <v>0</v>
      </c>
      <c r="H118" s="55">
        <v>0</v>
      </c>
      <c r="I118" s="55">
        <v>0</v>
      </c>
      <c r="J118" s="55">
        <v>0</v>
      </c>
      <c r="K118" s="55">
        <v>0</v>
      </c>
      <c r="L118" s="55">
        <v>0</v>
      </c>
      <c r="M118" s="55">
        <v>0</v>
      </c>
      <c r="N118" s="55">
        <v>0</v>
      </c>
    </row>
    <row r="119" spans="1:14" ht="15" thickBot="1" x14ac:dyDescent="0.35">
      <c r="A119" s="54"/>
      <c r="B119" s="58" t="s">
        <v>86</v>
      </c>
      <c r="C119" s="59" t="s">
        <v>80</v>
      </c>
      <c r="D119" s="63">
        <f t="shared" si="24"/>
        <v>0</v>
      </c>
      <c r="E119" s="55">
        <v>0</v>
      </c>
      <c r="F119" s="55">
        <v>0</v>
      </c>
      <c r="G119" s="55">
        <v>0</v>
      </c>
      <c r="H119" s="55">
        <v>0</v>
      </c>
      <c r="I119" s="55">
        <v>0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</row>
    <row r="120" spans="1:14" ht="15" thickBot="1" x14ac:dyDescent="0.35">
      <c r="A120" s="54"/>
      <c r="B120" s="58" t="s">
        <v>88</v>
      </c>
      <c r="C120" s="59" t="s">
        <v>80</v>
      </c>
      <c r="D120" s="63">
        <f t="shared" si="24"/>
        <v>0</v>
      </c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5">
        <v>0</v>
      </c>
      <c r="N120" s="55">
        <v>0</v>
      </c>
    </row>
    <row r="121" spans="1:14" ht="15" thickBot="1" x14ac:dyDescent="0.35">
      <c r="B121" s="58" t="s">
        <v>89</v>
      </c>
      <c r="C121" s="59" t="s">
        <v>80</v>
      </c>
      <c r="D121" s="63">
        <f t="shared" si="24"/>
        <v>0</v>
      </c>
      <c r="E121" s="55">
        <v>0</v>
      </c>
      <c r="F121" s="55">
        <v>0</v>
      </c>
      <c r="G121" s="55">
        <v>0</v>
      </c>
      <c r="H121" s="55">
        <v>0</v>
      </c>
      <c r="I121" s="55">
        <v>0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</row>
    <row r="122" spans="1:14" ht="15" thickBot="1" x14ac:dyDescent="0.35">
      <c r="B122" s="58" t="s">
        <v>202</v>
      </c>
      <c r="C122" s="59" t="s">
        <v>80</v>
      </c>
      <c r="D122" s="63">
        <f t="shared" si="24"/>
        <v>0</v>
      </c>
      <c r="E122" s="55">
        <v>0</v>
      </c>
      <c r="F122" s="55">
        <v>0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5">
        <v>0</v>
      </c>
      <c r="M122" s="55">
        <v>0</v>
      </c>
      <c r="N122" s="55">
        <v>0</v>
      </c>
    </row>
    <row r="123" spans="1:14" ht="15" thickBot="1" x14ac:dyDescent="0.35">
      <c r="B123" s="58" t="s">
        <v>200</v>
      </c>
      <c r="C123" s="59" t="s">
        <v>77</v>
      </c>
      <c r="D123" s="63">
        <f t="shared" si="24"/>
        <v>0</v>
      </c>
      <c r="E123" s="55">
        <v>0</v>
      </c>
      <c r="F123" s="55">
        <v>0</v>
      </c>
      <c r="G123" s="55">
        <v>0</v>
      </c>
      <c r="H123" s="55">
        <v>0</v>
      </c>
      <c r="I123" s="55">
        <v>0</v>
      </c>
      <c r="J123" s="55">
        <v>0</v>
      </c>
      <c r="K123" s="55">
        <v>0</v>
      </c>
      <c r="L123" s="55">
        <v>0</v>
      </c>
      <c r="M123" s="55">
        <v>0</v>
      </c>
      <c r="N123" s="55">
        <v>0</v>
      </c>
    </row>
    <row r="124" spans="1:14" ht="15" thickBot="1" x14ac:dyDescent="0.35">
      <c r="B124" s="58" t="s">
        <v>84</v>
      </c>
      <c r="C124" s="59" t="s">
        <v>79</v>
      </c>
      <c r="D124" s="63">
        <f t="shared" si="24"/>
        <v>0</v>
      </c>
      <c r="E124" s="55">
        <v>0</v>
      </c>
      <c r="F124" s="55">
        <v>0</v>
      </c>
      <c r="G124" s="55">
        <v>0</v>
      </c>
      <c r="H124" s="55">
        <v>0</v>
      </c>
      <c r="I124" s="55">
        <v>0</v>
      </c>
      <c r="J124" s="55">
        <v>0</v>
      </c>
      <c r="K124" s="55">
        <v>0</v>
      </c>
      <c r="L124" s="55">
        <v>0</v>
      </c>
      <c r="M124" s="55">
        <v>0</v>
      </c>
      <c r="N124" s="55">
        <v>0</v>
      </c>
    </row>
    <row r="125" spans="1:14" ht="15" thickBot="1" x14ac:dyDescent="0.35">
      <c r="B125" s="58" t="s">
        <v>199</v>
      </c>
      <c r="C125" s="59" t="s">
        <v>76</v>
      </c>
      <c r="D125" s="63">
        <f t="shared" si="24"/>
        <v>0</v>
      </c>
      <c r="E125" s="55">
        <v>0</v>
      </c>
      <c r="F125" s="55">
        <v>0</v>
      </c>
      <c r="G125" s="55">
        <v>0</v>
      </c>
      <c r="H125" s="55">
        <v>0</v>
      </c>
      <c r="I125" s="55">
        <v>0</v>
      </c>
      <c r="J125" s="55">
        <v>0</v>
      </c>
      <c r="K125" s="55">
        <v>0</v>
      </c>
      <c r="L125" s="55">
        <v>0</v>
      </c>
      <c r="M125" s="55">
        <v>0</v>
      </c>
      <c r="N125" s="55">
        <v>0</v>
      </c>
    </row>
    <row r="126" spans="1:14" ht="15" thickBot="1" x14ac:dyDescent="0.35">
      <c r="B126" s="58" t="s">
        <v>83</v>
      </c>
      <c r="C126" s="59" t="s">
        <v>80</v>
      </c>
      <c r="D126" s="63">
        <f t="shared" si="24"/>
        <v>300</v>
      </c>
      <c r="E126" s="55">
        <v>0</v>
      </c>
      <c r="F126" s="55">
        <v>0</v>
      </c>
      <c r="G126" s="55">
        <v>0</v>
      </c>
      <c r="H126" s="55">
        <v>0</v>
      </c>
      <c r="I126" s="55">
        <v>300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</row>
    <row r="127" spans="1:14" ht="15" thickBot="1" x14ac:dyDescent="0.35">
      <c r="B127" s="58" t="s">
        <v>85</v>
      </c>
      <c r="C127" s="59" t="s">
        <v>80</v>
      </c>
      <c r="D127" s="63">
        <f t="shared" si="24"/>
        <v>0</v>
      </c>
      <c r="E127" s="55">
        <v>0</v>
      </c>
      <c r="F127" s="55">
        <v>0</v>
      </c>
      <c r="G127" s="55">
        <v>0</v>
      </c>
      <c r="H127" s="55">
        <v>0</v>
      </c>
      <c r="I127" s="55">
        <v>0</v>
      </c>
      <c r="J127" s="55">
        <v>0</v>
      </c>
      <c r="K127" s="55">
        <v>0</v>
      </c>
      <c r="L127" s="55">
        <v>0</v>
      </c>
      <c r="M127" s="55">
        <v>0</v>
      </c>
      <c r="N127" s="55">
        <v>0</v>
      </c>
    </row>
    <row r="128" spans="1:14" ht="10.199999999999999" customHeight="1" x14ac:dyDescent="0.3">
      <c r="A128" s="32" t="str">
        <f>IFERROR(VLOOKUP(#REF!,[1]!T_Listado_Personal_KDE[#Data],3,FALSE),"")</f>
        <v/>
      </c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</row>
    <row r="129" spans="1:14" ht="21.6" customHeight="1" x14ac:dyDescent="0.3">
      <c r="A129" s="49">
        <v>4</v>
      </c>
      <c r="B129" s="50" t="s">
        <v>203</v>
      </c>
      <c r="C129" s="50"/>
      <c r="D129" s="50"/>
      <c r="E129" s="48">
        <f>(E131+E141)</f>
        <v>0</v>
      </c>
      <c r="F129" s="48">
        <f t="shared" ref="F129:N129" si="25">(F131+F141)</f>
        <v>0</v>
      </c>
      <c r="G129" s="48">
        <f t="shared" si="25"/>
        <v>0</v>
      </c>
      <c r="H129" s="48">
        <f t="shared" si="25"/>
        <v>0</v>
      </c>
      <c r="I129" s="48">
        <f t="shared" si="25"/>
        <v>0</v>
      </c>
      <c r="J129" s="48">
        <f t="shared" si="25"/>
        <v>0</v>
      </c>
      <c r="K129" s="48">
        <f t="shared" si="25"/>
        <v>0</v>
      </c>
      <c r="L129" s="48">
        <f t="shared" si="25"/>
        <v>0</v>
      </c>
      <c r="M129" s="48">
        <f t="shared" si="25"/>
        <v>0</v>
      </c>
      <c r="N129" s="48">
        <f t="shared" si="25"/>
        <v>0</v>
      </c>
    </row>
    <row r="130" spans="1:14" ht="10.199999999999999" customHeight="1" x14ac:dyDescent="0.3">
      <c r="A130" s="32" t="str">
        <f>IFERROR(VLOOKUP(#REF!,[1]!T_Listado_Personal_KDE[#Data],3,FALSE),"")</f>
        <v/>
      </c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</row>
    <row r="131" spans="1:14" s="21" customFormat="1" ht="25.8" customHeight="1" thickBot="1" x14ac:dyDescent="0.35">
      <c r="A131" s="52" t="s">
        <v>204</v>
      </c>
      <c r="B131" s="51" t="s">
        <v>205</v>
      </c>
      <c r="C131" s="51"/>
      <c r="D131" s="64">
        <f>SUM(E131:N131)</f>
        <v>0</v>
      </c>
      <c r="E131" s="65">
        <f>SUM(E132:E139)</f>
        <v>0</v>
      </c>
      <c r="F131" s="65">
        <f t="shared" ref="F131:N131" si="26">SUM(F132:F139)</f>
        <v>0</v>
      </c>
      <c r="G131" s="65">
        <f t="shared" si="26"/>
        <v>0</v>
      </c>
      <c r="H131" s="65">
        <f t="shared" si="26"/>
        <v>0</v>
      </c>
      <c r="I131" s="65">
        <f t="shared" si="26"/>
        <v>0</v>
      </c>
      <c r="J131" s="65">
        <f t="shared" si="26"/>
        <v>0</v>
      </c>
      <c r="K131" s="65">
        <f t="shared" si="26"/>
        <v>0</v>
      </c>
      <c r="L131" s="65">
        <f t="shared" si="26"/>
        <v>0</v>
      </c>
      <c r="M131" s="65">
        <f t="shared" si="26"/>
        <v>0</v>
      </c>
      <c r="N131" s="65">
        <f t="shared" si="26"/>
        <v>0</v>
      </c>
    </row>
    <row r="132" spans="1:14" ht="15" thickBot="1" x14ac:dyDescent="0.35">
      <c r="A132" s="53"/>
      <c r="B132" s="58" t="s">
        <v>93</v>
      </c>
      <c r="C132" s="59" t="s">
        <v>93</v>
      </c>
      <c r="D132" s="63">
        <f>SUM(E132:N132)</f>
        <v>0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55">
        <v>0</v>
      </c>
      <c r="K132" s="55">
        <v>0</v>
      </c>
      <c r="L132" s="55">
        <v>0</v>
      </c>
      <c r="M132" s="55">
        <v>0</v>
      </c>
      <c r="N132" s="55">
        <v>0</v>
      </c>
    </row>
    <row r="133" spans="1:14" ht="15" thickBot="1" x14ac:dyDescent="0.35">
      <c r="A133" s="54"/>
      <c r="B133" s="58" t="s">
        <v>94</v>
      </c>
      <c r="C133" s="59" t="s">
        <v>94</v>
      </c>
      <c r="D133" s="63">
        <f t="shared" ref="D133:D139" si="27">SUM(E133:N133)</f>
        <v>0</v>
      </c>
      <c r="E133" s="55">
        <v>0</v>
      </c>
      <c r="F133" s="55">
        <v>0</v>
      </c>
      <c r="G133" s="55">
        <v>0</v>
      </c>
      <c r="H133" s="55">
        <v>0</v>
      </c>
      <c r="I133" s="55">
        <v>0</v>
      </c>
      <c r="J133" s="55">
        <v>0</v>
      </c>
      <c r="K133" s="55">
        <v>0</v>
      </c>
      <c r="L133" s="55">
        <v>0</v>
      </c>
      <c r="M133" s="55">
        <v>0</v>
      </c>
      <c r="N133" s="55">
        <v>0</v>
      </c>
    </row>
    <row r="134" spans="1:14" ht="15" thickBot="1" x14ac:dyDescent="0.35">
      <c r="A134" s="54"/>
      <c r="B134" s="58" t="s">
        <v>95</v>
      </c>
      <c r="C134" s="59" t="s">
        <v>95</v>
      </c>
      <c r="D134" s="63">
        <f t="shared" si="27"/>
        <v>0</v>
      </c>
      <c r="E134" s="55">
        <v>0</v>
      </c>
      <c r="F134" s="55">
        <v>0</v>
      </c>
      <c r="G134" s="55">
        <v>0</v>
      </c>
      <c r="H134" s="55">
        <v>0</v>
      </c>
      <c r="I134" s="55">
        <v>0</v>
      </c>
      <c r="J134" s="55">
        <v>0</v>
      </c>
      <c r="K134" s="55">
        <v>0</v>
      </c>
      <c r="L134" s="55">
        <v>0</v>
      </c>
      <c r="M134" s="55">
        <v>0</v>
      </c>
      <c r="N134" s="55">
        <v>0</v>
      </c>
    </row>
    <row r="135" spans="1:14" ht="15" thickBot="1" x14ac:dyDescent="0.35">
      <c r="A135" s="54"/>
      <c r="B135" s="58" t="s">
        <v>96</v>
      </c>
      <c r="C135" s="59" t="s">
        <v>96</v>
      </c>
      <c r="D135" s="63">
        <f t="shared" si="27"/>
        <v>0</v>
      </c>
      <c r="E135" s="55">
        <v>0</v>
      </c>
      <c r="F135" s="55">
        <v>0</v>
      </c>
      <c r="G135" s="55">
        <v>0</v>
      </c>
      <c r="H135" s="55">
        <v>0</v>
      </c>
      <c r="I135" s="55">
        <v>0</v>
      </c>
      <c r="J135" s="55">
        <v>0</v>
      </c>
      <c r="K135" s="55">
        <v>0</v>
      </c>
      <c r="L135" s="55">
        <v>0</v>
      </c>
      <c r="M135" s="55">
        <v>0</v>
      </c>
      <c r="N135" s="55">
        <v>0</v>
      </c>
    </row>
    <row r="136" spans="1:14" ht="15" thickBot="1" x14ac:dyDescent="0.35">
      <c r="A136" s="54"/>
      <c r="B136" s="58" t="s">
        <v>97</v>
      </c>
      <c r="C136" s="59" t="s">
        <v>97</v>
      </c>
      <c r="D136" s="63">
        <f t="shared" si="27"/>
        <v>0</v>
      </c>
      <c r="E136" s="55">
        <v>0</v>
      </c>
      <c r="F136" s="55">
        <v>0</v>
      </c>
      <c r="G136" s="55">
        <v>0</v>
      </c>
      <c r="H136" s="55">
        <v>0</v>
      </c>
      <c r="I136" s="55">
        <v>0</v>
      </c>
      <c r="J136" s="55">
        <v>0</v>
      </c>
      <c r="K136" s="55">
        <v>0</v>
      </c>
      <c r="L136" s="55">
        <v>0</v>
      </c>
      <c r="M136" s="55">
        <v>0</v>
      </c>
      <c r="N136" s="55">
        <v>0</v>
      </c>
    </row>
    <row r="137" spans="1:14" ht="15" thickBot="1" x14ac:dyDescent="0.35">
      <c r="A137" s="54"/>
      <c r="B137" s="58" t="s">
        <v>98</v>
      </c>
      <c r="C137" s="59" t="s">
        <v>98</v>
      </c>
      <c r="D137" s="63">
        <f t="shared" si="27"/>
        <v>0</v>
      </c>
      <c r="E137" s="55">
        <v>0</v>
      </c>
      <c r="F137" s="55">
        <v>0</v>
      </c>
      <c r="G137" s="55">
        <v>0</v>
      </c>
      <c r="H137" s="55">
        <v>0</v>
      </c>
      <c r="I137" s="55">
        <v>0</v>
      </c>
      <c r="J137" s="55">
        <v>0</v>
      </c>
      <c r="K137" s="55">
        <v>0</v>
      </c>
      <c r="L137" s="55">
        <v>0</v>
      </c>
      <c r="M137" s="55">
        <v>0</v>
      </c>
      <c r="N137" s="55">
        <v>0</v>
      </c>
    </row>
    <row r="138" spans="1:14" ht="15" thickBot="1" x14ac:dyDescent="0.35">
      <c r="A138" s="54"/>
      <c r="B138" s="58" t="s">
        <v>99</v>
      </c>
      <c r="C138" s="59" t="s">
        <v>99</v>
      </c>
      <c r="D138" s="63">
        <f t="shared" si="27"/>
        <v>0</v>
      </c>
      <c r="E138" s="55">
        <v>0</v>
      </c>
      <c r="F138" s="55">
        <v>0</v>
      </c>
      <c r="G138" s="55">
        <v>0</v>
      </c>
      <c r="H138" s="55">
        <v>0</v>
      </c>
      <c r="I138" s="55">
        <v>0</v>
      </c>
      <c r="J138" s="55">
        <v>0</v>
      </c>
      <c r="K138" s="55">
        <v>0</v>
      </c>
      <c r="L138" s="55">
        <v>0</v>
      </c>
      <c r="M138" s="55">
        <v>0</v>
      </c>
      <c r="N138" s="55">
        <v>0</v>
      </c>
    </row>
    <row r="139" spans="1:14" ht="15" thickBot="1" x14ac:dyDescent="0.35">
      <c r="A139" s="54"/>
      <c r="B139" s="58" t="s">
        <v>100</v>
      </c>
      <c r="C139" s="59" t="s">
        <v>100</v>
      </c>
      <c r="D139" s="63">
        <f t="shared" si="27"/>
        <v>0</v>
      </c>
      <c r="E139" s="55">
        <v>0</v>
      </c>
      <c r="F139" s="55">
        <v>0</v>
      </c>
      <c r="G139" s="55">
        <v>0</v>
      </c>
      <c r="H139" s="55">
        <v>0</v>
      </c>
      <c r="I139" s="55">
        <v>0</v>
      </c>
      <c r="J139" s="55">
        <v>0</v>
      </c>
      <c r="K139" s="55">
        <v>0</v>
      </c>
      <c r="L139" s="55">
        <v>0</v>
      </c>
      <c r="M139" s="55">
        <v>0</v>
      </c>
      <c r="N139" s="55">
        <v>0</v>
      </c>
    </row>
    <row r="140" spans="1:14" ht="10.199999999999999" customHeight="1" x14ac:dyDescent="0.3">
      <c r="A140" s="32" t="str">
        <f>IFERROR(VLOOKUP(#REF!,[1]!T_Listado_Personal_KDE[#Data],3,FALSE),"")</f>
        <v/>
      </c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</row>
    <row r="141" spans="1:14" s="21" customFormat="1" ht="25.8" customHeight="1" thickBot="1" x14ac:dyDescent="0.35">
      <c r="A141" s="52" t="s">
        <v>206</v>
      </c>
      <c r="B141" s="51" t="s">
        <v>101</v>
      </c>
      <c r="C141" s="51"/>
      <c r="D141" s="64">
        <f>SUM(E141:N141)</f>
        <v>0</v>
      </c>
      <c r="E141" s="65">
        <f>SUM(E142:E149)</f>
        <v>0</v>
      </c>
      <c r="F141" s="65">
        <f t="shared" ref="F141:N141" si="28">SUM(F142:F149)</f>
        <v>0</v>
      </c>
      <c r="G141" s="65">
        <f t="shared" si="28"/>
        <v>0</v>
      </c>
      <c r="H141" s="65">
        <f t="shared" si="28"/>
        <v>0</v>
      </c>
      <c r="I141" s="65">
        <f t="shared" si="28"/>
        <v>0</v>
      </c>
      <c r="J141" s="65">
        <f t="shared" si="28"/>
        <v>0</v>
      </c>
      <c r="K141" s="65">
        <f t="shared" si="28"/>
        <v>0</v>
      </c>
      <c r="L141" s="65">
        <f t="shared" si="28"/>
        <v>0</v>
      </c>
      <c r="M141" s="65">
        <f t="shared" si="28"/>
        <v>0</v>
      </c>
      <c r="N141" s="65">
        <f t="shared" si="28"/>
        <v>0</v>
      </c>
    </row>
    <row r="142" spans="1:14" ht="15" thickBot="1" x14ac:dyDescent="0.35">
      <c r="A142" s="53"/>
      <c r="B142" s="58" t="s">
        <v>102</v>
      </c>
      <c r="C142" s="59" t="s">
        <v>102</v>
      </c>
      <c r="D142" s="63">
        <f>SUM(E142:N142)</f>
        <v>0</v>
      </c>
      <c r="E142" s="55">
        <v>0</v>
      </c>
      <c r="F142" s="55">
        <v>0</v>
      </c>
      <c r="G142" s="55">
        <v>0</v>
      </c>
      <c r="H142" s="55">
        <v>0</v>
      </c>
      <c r="I142" s="55">
        <v>0</v>
      </c>
      <c r="J142" s="55">
        <v>0</v>
      </c>
      <c r="K142" s="55">
        <v>0</v>
      </c>
      <c r="L142" s="55">
        <v>0</v>
      </c>
      <c r="M142" s="55">
        <v>0</v>
      </c>
      <c r="N142" s="55">
        <v>0</v>
      </c>
    </row>
    <row r="143" spans="1:14" ht="15" thickBot="1" x14ac:dyDescent="0.35">
      <c r="A143" s="54"/>
      <c r="B143" s="58" t="s">
        <v>103</v>
      </c>
      <c r="C143" s="59" t="s">
        <v>103</v>
      </c>
      <c r="D143" s="63">
        <f t="shared" ref="D143:D149" si="29">SUM(E143:N143)</f>
        <v>0</v>
      </c>
      <c r="E143" s="55">
        <v>0</v>
      </c>
      <c r="F143" s="55">
        <v>0</v>
      </c>
      <c r="G143" s="55">
        <v>0</v>
      </c>
      <c r="H143" s="55">
        <v>0</v>
      </c>
      <c r="I143" s="55">
        <v>0</v>
      </c>
      <c r="J143" s="55">
        <v>0</v>
      </c>
      <c r="K143" s="55">
        <v>0</v>
      </c>
      <c r="L143" s="55">
        <v>0</v>
      </c>
      <c r="M143" s="55">
        <v>0</v>
      </c>
      <c r="N143" s="55">
        <v>0</v>
      </c>
    </row>
    <row r="144" spans="1:14" ht="15" thickBot="1" x14ac:dyDescent="0.35">
      <c r="A144" s="54"/>
      <c r="B144" s="58" t="s">
        <v>104</v>
      </c>
      <c r="C144" s="59" t="s">
        <v>104</v>
      </c>
      <c r="D144" s="63">
        <f t="shared" si="29"/>
        <v>0</v>
      </c>
      <c r="E144" s="55">
        <v>0</v>
      </c>
      <c r="F144" s="55">
        <v>0</v>
      </c>
      <c r="G144" s="55">
        <v>0</v>
      </c>
      <c r="H144" s="55">
        <v>0</v>
      </c>
      <c r="I144" s="55">
        <v>0</v>
      </c>
      <c r="J144" s="55">
        <v>0</v>
      </c>
      <c r="K144" s="55">
        <v>0</v>
      </c>
      <c r="L144" s="55">
        <v>0</v>
      </c>
      <c r="M144" s="55">
        <v>0</v>
      </c>
      <c r="N144" s="55">
        <v>0</v>
      </c>
    </row>
    <row r="145" spans="1:14" ht="15" thickBot="1" x14ac:dyDescent="0.35">
      <c r="A145" s="54"/>
      <c r="B145" s="58" t="s">
        <v>105</v>
      </c>
      <c r="C145" s="59" t="s">
        <v>105</v>
      </c>
      <c r="D145" s="63">
        <f t="shared" si="29"/>
        <v>0</v>
      </c>
      <c r="E145" s="55">
        <v>0</v>
      </c>
      <c r="F145" s="55">
        <v>0</v>
      </c>
      <c r="G145" s="55">
        <v>0</v>
      </c>
      <c r="H145" s="55">
        <v>0</v>
      </c>
      <c r="I145" s="55">
        <v>0</v>
      </c>
      <c r="J145" s="55">
        <v>0</v>
      </c>
      <c r="K145" s="55">
        <v>0</v>
      </c>
      <c r="L145" s="55">
        <v>0</v>
      </c>
      <c r="M145" s="55">
        <v>0</v>
      </c>
      <c r="N145" s="55">
        <v>0</v>
      </c>
    </row>
    <row r="146" spans="1:14" ht="15" thickBot="1" x14ac:dyDescent="0.35">
      <c r="A146" s="54"/>
      <c r="B146" s="58" t="s">
        <v>106</v>
      </c>
      <c r="C146" s="59" t="s">
        <v>106</v>
      </c>
      <c r="D146" s="63">
        <f t="shared" si="29"/>
        <v>0</v>
      </c>
      <c r="E146" s="55">
        <v>0</v>
      </c>
      <c r="F146" s="55">
        <v>0</v>
      </c>
      <c r="G146" s="55">
        <v>0</v>
      </c>
      <c r="H146" s="55">
        <v>0</v>
      </c>
      <c r="I146" s="55">
        <v>0</v>
      </c>
      <c r="J146" s="55">
        <v>0</v>
      </c>
      <c r="K146" s="55">
        <v>0</v>
      </c>
      <c r="L146" s="55">
        <v>0</v>
      </c>
      <c r="M146" s="55">
        <v>0</v>
      </c>
      <c r="N146" s="55">
        <v>0</v>
      </c>
    </row>
    <row r="147" spans="1:14" ht="15" thickBot="1" x14ac:dyDescent="0.35">
      <c r="A147" s="54"/>
      <c r="B147" s="58" t="s">
        <v>107</v>
      </c>
      <c r="C147" s="59" t="s">
        <v>107</v>
      </c>
      <c r="D147" s="63">
        <f t="shared" si="29"/>
        <v>0</v>
      </c>
      <c r="E147" s="55">
        <v>0</v>
      </c>
      <c r="F147" s="55">
        <v>0</v>
      </c>
      <c r="G147" s="55">
        <v>0</v>
      </c>
      <c r="H147" s="55">
        <v>0</v>
      </c>
      <c r="I147" s="55">
        <v>0</v>
      </c>
      <c r="J147" s="55">
        <v>0</v>
      </c>
      <c r="K147" s="55">
        <v>0</v>
      </c>
      <c r="L147" s="55">
        <v>0</v>
      </c>
      <c r="M147" s="55">
        <v>0</v>
      </c>
      <c r="N147" s="55">
        <v>0</v>
      </c>
    </row>
    <row r="148" spans="1:14" ht="15" thickBot="1" x14ac:dyDescent="0.35">
      <c r="A148" s="54"/>
      <c r="B148" s="58" t="s">
        <v>108</v>
      </c>
      <c r="C148" s="59" t="s">
        <v>108</v>
      </c>
      <c r="D148" s="63">
        <f t="shared" si="29"/>
        <v>0</v>
      </c>
      <c r="E148" s="55">
        <v>0</v>
      </c>
      <c r="F148" s="55">
        <v>0</v>
      </c>
      <c r="G148" s="55">
        <v>0</v>
      </c>
      <c r="H148" s="55">
        <v>0</v>
      </c>
      <c r="I148" s="55">
        <v>0</v>
      </c>
      <c r="J148" s="55">
        <v>0</v>
      </c>
      <c r="K148" s="55">
        <v>0</v>
      </c>
      <c r="L148" s="55">
        <v>0</v>
      </c>
      <c r="M148" s="55">
        <v>0</v>
      </c>
      <c r="N148" s="55">
        <v>0</v>
      </c>
    </row>
    <row r="149" spans="1:14" ht="15" thickBot="1" x14ac:dyDescent="0.35">
      <c r="A149" s="54"/>
      <c r="B149" s="58" t="s">
        <v>109</v>
      </c>
      <c r="C149" s="59" t="s">
        <v>109</v>
      </c>
      <c r="D149" s="63">
        <f t="shared" si="29"/>
        <v>0</v>
      </c>
      <c r="E149" s="55">
        <v>0</v>
      </c>
      <c r="F149" s="55">
        <v>0</v>
      </c>
      <c r="G149" s="55">
        <v>0</v>
      </c>
      <c r="H149" s="55">
        <v>0</v>
      </c>
      <c r="I149" s="55">
        <v>0</v>
      </c>
      <c r="J149" s="55">
        <v>0</v>
      </c>
      <c r="K149" s="55">
        <v>0</v>
      </c>
      <c r="L149" s="55">
        <v>0</v>
      </c>
      <c r="M149" s="55">
        <v>0</v>
      </c>
      <c r="N149" s="55">
        <v>0</v>
      </c>
    </row>
    <row r="150" spans="1:14" ht="10.199999999999999" customHeight="1" x14ac:dyDescent="0.3">
      <c r="A150" s="32" t="str">
        <f>IFERROR(VLOOKUP(#REF!,[1]!T_Listado_Personal_KDE[#Data],3,FALSE),"")</f>
        <v/>
      </c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</row>
    <row r="151" spans="1:14" ht="21.6" customHeight="1" x14ac:dyDescent="0.3">
      <c r="A151" s="49">
        <v>5</v>
      </c>
      <c r="B151" s="50" t="s">
        <v>207</v>
      </c>
      <c r="C151" s="50"/>
      <c r="D151" s="50"/>
      <c r="E151" s="48">
        <v>0</v>
      </c>
      <c r="F151" s="48">
        <v>0</v>
      </c>
      <c r="G151" s="48">
        <v>0</v>
      </c>
      <c r="H151" s="48">
        <f>H153</f>
        <v>0</v>
      </c>
      <c r="I151" s="48">
        <f t="shared" ref="I151:N151" si="30">I153</f>
        <v>0</v>
      </c>
      <c r="J151" s="48">
        <f t="shared" si="30"/>
        <v>345</v>
      </c>
      <c r="K151" s="48">
        <f t="shared" si="30"/>
        <v>2328.48</v>
      </c>
      <c r="L151" s="48">
        <f t="shared" si="30"/>
        <v>1300</v>
      </c>
      <c r="M151" s="48">
        <f t="shared" si="30"/>
        <v>700</v>
      </c>
      <c r="N151" s="48">
        <f t="shared" si="30"/>
        <v>0</v>
      </c>
    </row>
    <row r="152" spans="1:14" ht="10.199999999999999" customHeight="1" x14ac:dyDescent="0.3">
      <c r="A152" s="32" t="str">
        <f>IFERROR(VLOOKUP(#REF!,[1]!T_Listado_Personal_KDE[#Data],3,FALSE),"")</f>
        <v/>
      </c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</row>
    <row r="153" spans="1:14" s="21" customFormat="1" ht="25.8" customHeight="1" thickBot="1" x14ac:dyDescent="0.35">
      <c r="A153" s="52" t="s">
        <v>208</v>
      </c>
      <c r="B153" s="51" t="s">
        <v>207</v>
      </c>
      <c r="C153" s="51"/>
      <c r="D153" s="64">
        <f>SUM($E$153:$N$153)</f>
        <v>4673.4799999999996</v>
      </c>
      <c r="E153" s="65">
        <f>SUM(E154:E161)</f>
        <v>0</v>
      </c>
      <c r="F153" s="65">
        <f t="shared" ref="F153:N153" si="31">SUM(F154:F161)</f>
        <v>0</v>
      </c>
      <c r="G153" s="65">
        <f t="shared" si="31"/>
        <v>0</v>
      </c>
      <c r="H153" s="65">
        <f t="shared" si="31"/>
        <v>0</v>
      </c>
      <c r="I153" s="65">
        <f t="shared" si="31"/>
        <v>0</v>
      </c>
      <c r="J153" s="65">
        <f t="shared" si="31"/>
        <v>345</v>
      </c>
      <c r="K153" s="65">
        <f>SUM(K154:K161)</f>
        <v>2328.48</v>
      </c>
      <c r="L153" s="65">
        <f t="shared" si="31"/>
        <v>1300</v>
      </c>
      <c r="M153" s="65">
        <f t="shared" si="31"/>
        <v>700</v>
      </c>
      <c r="N153" s="65">
        <f t="shared" si="31"/>
        <v>0</v>
      </c>
    </row>
    <row r="154" spans="1:14" ht="15" thickBot="1" x14ac:dyDescent="0.35">
      <c r="A154" s="53"/>
      <c r="B154" s="58" t="s">
        <v>111</v>
      </c>
      <c r="C154" s="59" t="s">
        <v>111</v>
      </c>
      <c r="D154" s="63">
        <f>SUM(E154:N154)</f>
        <v>0</v>
      </c>
      <c r="E154" s="55">
        <v>0</v>
      </c>
      <c r="F154" s="55">
        <v>0</v>
      </c>
      <c r="G154" s="55">
        <v>0</v>
      </c>
      <c r="H154" s="55">
        <v>0</v>
      </c>
      <c r="I154" s="55">
        <v>0</v>
      </c>
      <c r="J154" s="55">
        <v>0</v>
      </c>
      <c r="K154" s="55">
        <v>0</v>
      </c>
      <c r="L154" s="55">
        <v>0</v>
      </c>
      <c r="M154" s="55">
        <v>0</v>
      </c>
      <c r="N154" s="55">
        <v>0</v>
      </c>
    </row>
    <row r="155" spans="1:14" ht="15" thickBot="1" x14ac:dyDescent="0.35">
      <c r="A155" s="54"/>
      <c r="B155" s="58" t="s">
        <v>112</v>
      </c>
      <c r="C155" s="59" t="s">
        <v>112</v>
      </c>
      <c r="D155" s="63">
        <f t="shared" ref="D155:D161" si="32">SUM(E155:N155)</f>
        <v>690</v>
      </c>
      <c r="E155" s="55">
        <v>0</v>
      </c>
      <c r="F155" s="55">
        <v>0</v>
      </c>
      <c r="G155" s="55">
        <v>0</v>
      </c>
      <c r="H155" s="55">
        <v>0</v>
      </c>
      <c r="I155" s="55">
        <v>0</v>
      </c>
      <c r="J155" s="55">
        <v>345</v>
      </c>
      <c r="K155" s="55">
        <v>345</v>
      </c>
      <c r="L155" s="55">
        <v>0</v>
      </c>
      <c r="M155" s="55">
        <v>0</v>
      </c>
      <c r="N155" s="55">
        <v>0</v>
      </c>
    </row>
    <row r="156" spans="1:14" ht="15" thickBot="1" x14ac:dyDescent="0.35">
      <c r="A156" s="54"/>
      <c r="B156" s="58" t="s">
        <v>113</v>
      </c>
      <c r="C156" s="59" t="s">
        <v>113</v>
      </c>
      <c r="D156" s="63">
        <f t="shared" si="32"/>
        <v>0</v>
      </c>
      <c r="E156" s="55">
        <v>0</v>
      </c>
      <c r="F156" s="55">
        <v>0</v>
      </c>
      <c r="G156" s="55">
        <v>0</v>
      </c>
      <c r="H156" s="55">
        <v>0</v>
      </c>
      <c r="I156" s="55">
        <v>0</v>
      </c>
      <c r="J156" s="55">
        <v>0</v>
      </c>
      <c r="K156" s="55">
        <v>0</v>
      </c>
      <c r="L156" s="55">
        <v>0</v>
      </c>
      <c r="M156" s="55">
        <v>0</v>
      </c>
      <c r="N156" s="55">
        <v>0</v>
      </c>
    </row>
    <row r="157" spans="1:14" ht="28.8" customHeight="1" thickBot="1" x14ac:dyDescent="0.35">
      <c r="A157" s="54"/>
      <c r="B157" s="60" t="s">
        <v>114</v>
      </c>
      <c r="C157" s="61" t="s">
        <v>114</v>
      </c>
      <c r="D157" s="63">
        <f t="shared" si="32"/>
        <v>0</v>
      </c>
      <c r="E157" s="55">
        <v>0</v>
      </c>
      <c r="F157" s="55">
        <v>0</v>
      </c>
      <c r="G157" s="55">
        <v>0</v>
      </c>
      <c r="H157" s="55">
        <v>0</v>
      </c>
      <c r="I157" s="55">
        <v>0</v>
      </c>
      <c r="J157" s="55">
        <v>0</v>
      </c>
      <c r="K157" s="55">
        <v>0</v>
      </c>
      <c r="L157" s="55">
        <v>0</v>
      </c>
      <c r="M157" s="55">
        <v>0</v>
      </c>
      <c r="N157" s="55">
        <v>0</v>
      </c>
    </row>
    <row r="158" spans="1:14" ht="30.6" customHeight="1" thickBot="1" x14ac:dyDescent="0.35">
      <c r="A158" s="54"/>
      <c r="B158" s="60" t="s">
        <v>115</v>
      </c>
      <c r="C158" s="61" t="s">
        <v>115</v>
      </c>
      <c r="D158" s="63">
        <f t="shared" si="32"/>
        <v>0</v>
      </c>
      <c r="E158" s="55">
        <v>0</v>
      </c>
      <c r="F158" s="55">
        <v>0</v>
      </c>
      <c r="G158" s="55">
        <v>0</v>
      </c>
      <c r="H158" s="55">
        <v>0</v>
      </c>
      <c r="I158" s="55">
        <v>0</v>
      </c>
      <c r="J158" s="55">
        <v>0</v>
      </c>
      <c r="K158" s="55">
        <v>0</v>
      </c>
      <c r="L158" s="55">
        <v>0</v>
      </c>
      <c r="M158" s="55">
        <v>0</v>
      </c>
      <c r="N158" s="55">
        <v>0</v>
      </c>
    </row>
    <row r="159" spans="1:14" ht="15" thickBot="1" x14ac:dyDescent="0.35">
      <c r="A159" s="54"/>
      <c r="B159" s="58" t="s">
        <v>116</v>
      </c>
      <c r="C159" s="59" t="s">
        <v>116</v>
      </c>
      <c r="D159" s="63">
        <f t="shared" si="32"/>
        <v>1983.48</v>
      </c>
      <c r="E159" s="55">
        <v>0</v>
      </c>
      <c r="F159" s="55">
        <v>0</v>
      </c>
      <c r="G159" s="55">
        <v>0</v>
      </c>
      <c r="H159" s="55">
        <v>0</v>
      </c>
      <c r="I159" s="55">
        <v>0</v>
      </c>
      <c r="J159" s="55">
        <v>0</v>
      </c>
      <c r="K159" s="55">
        <v>1983.48</v>
      </c>
      <c r="L159" s="55">
        <v>0</v>
      </c>
      <c r="M159" s="55">
        <v>0</v>
      </c>
      <c r="N159" s="55">
        <v>0</v>
      </c>
    </row>
    <row r="160" spans="1:14" ht="15" thickBot="1" x14ac:dyDescent="0.35">
      <c r="A160" s="54"/>
      <c r="B160" s="58" t="s">
        <v>117</v>
      </c>
      <c r="C160" s="59" t="s">
        <v>117</v>
      </c>
      <c r="D160" s="63">
        <f t="shared" si="32"/>
        <v>2000</v>
      </c>
      <c r="E160" s="55">
        <v>0</v>
      </c>
      <c r="F160" s="55">
        <v>0</v>
      </c>
      <c r="G160" s="55">
        <v>0</v>
      </c>
      <c r="H160" s="55">
        <v>0</v>
      </c>
      <c r="I160" s="55">
        <v>0</v>
      </c>
      <c r="J160" s="55">
        <v>0</v>
      </c>
      <c r="K160" s="55">
        <v>0</v>
      </c>
      <c r="L160" s="55">
        <v>1300</v>
      </c>
      <c r="M160" s="55">
        <v>700</v>
      </c>
      <c r="N160" s="55">
        <v>0</v>
      </c>
    </row>
    <row r="161" spans="1:14" ht="15" thickBot="1" x14ac:dyDescent="0.35">
      <c r="A161" s="54"/>
      <c r="B161" s="58" t="s">
        <v>118</v>
      </c>
      <c r="C161" s="59" t="s">
        <v>118</v>
      </c>
      <c r="D161" s="63">
        <f t="shared" si="32"/>
        <v>0</v>
      </c>
      <c r="E161" s="55">
        <v>0</v>
      </c>
      <c r="F161" s="55">
        <v>0</v>
      </c>
      <c r="G161" s="55">
        <v>0</v>
      </c>
      <c r="H161" s="55">
        <v>0</v>
      </c>
      <c r="I161" s="55">
        <v>0</v>
      </c>
      <c r="J161" s="55">
        <v>0</v>
      </c>
      <c r="K161" s="55">
        <v>0</v>
      </c>
      <c r="L161" s="55">
        <v>0</v>
      </c>
      <c r="M161" s="55">
        <v>0</v>
      </c>
      <c r="N161" s="55">
        <v>0</v>
      </c>
    </row>
    <row r="162" spans="1:14" ht="10.199999999999999" customHeight="1" x14ac:dyDescent="0.3">
      <c r="A162" s="32" t="str">
        <f>IFERROR(VLOOKUP(#REF!,[1]!T_Listado_Personal_KDE[#Data],3,FALSE),"")</f>
        <v/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</row>
  </sheetData>
  <mergeCells count="170">
    <mergeCell ref="B159:C159"/>
    <mergeCell ref="B160:C160"/>
    <mergeCell ref="B161:C161"/>
    <mergeCell ref="A162:N162"/>
    <mergeCell ref="A150:N150"/>
    <mergeCell ref="B151:D151"/>
    <mergeCell ref="A152:N152"/>
    <mergeCell ref="B153:C153"/>
    <mergeCell ref="A154:A161"/>
    <mergeCell ref="B154:C154"/>
    <mergeCell ref="B155:C155"/>
    <mergeCell ref="B156:C156"/>
    <mergeCell ref="B157:C157"/>
    <mergeCell ref="B158:C158"/>
    <mergeCell ref="A142:A149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36:C136"/>
    <mergeCell ref="B137:C137"/>
    <mergeCell ref="B138:C138"/>
    <mergeCell ref="B139:C139"/>
    <mergeCell ref="A140:N140"/>
    <mergeCell ref="B141:C141"/>
    <mergeCell ref="B127:C127"/>
    <mergeCell ref="A128:N128"/>
    <mergeCell ref="B129:D129"/>
    <mergeCell ref="A130:N130"/>
    <mergeCell ref="B131:C131"/>
    <mergeCell ref="A132:A139"/>
    <mergeCell ref="B132:C132"/>
    <mergeCell ref="B133:C133"/>
    <mergeCell ref="B134:C134"/>
    <mergeCell ref="B135:C135"/>
    <mergeCell ref="B121:C121"/>
    <mergeCell ref="B122:C122"/>
    <mergeCell ref="B123:C123"/>
    <mergeCell ref="B124:C124"/>
    <mergeCell ref="B125:C125"/>
    <mergeCell ref="B126:C126"/>
    <mergeCell ref="B113:C113"/>
    <mergeCell ref="A114:N114"/>
    <mergeCell ref="B115:C115"/>
    <mergeCell ref="A116:A120"/>
    <mergeCell ref="B116:C116"/>
    <mergeCell ref="B117:C117"/>
    <mergeCell ref="B118:C118"/>
    <mergeCell ref="B119:C119"/>
    <mergeCell ref="B120:C120"/>
    <mergeCell ref="A106:N106"/>
    <mergeCell ref="B107:C107"/>
    <mergeCell ref="A108:A112"/>
    <mergeCell ref="B108:C108"/>
    <mergeCell ref="B109:C109"/>
    <mergeCell ref="B110:C110"/>
    <mergeCell ref="B111:C111"/>
    <mergeCell ref="B112:C112"/>
    <mergeCell ref="B99:C99"/>
    <mergeCell ref="B100:C100"/>
    <mergeCell ref="B101:C101"/>
    <mergeCell ref="A102:N102"/>
    <mergeCell ref="B103:C103"/>
    <mergeCell ref="A104:A105"/>
    <mergeCell ref="B104:C104"/>
    <mergeCell ref="B105:C105"/>
    <mergeCell ref="A93:N93"/>
    <mergeCell ref="B94:D94"/>
    <mergeCell ref="A95:N95"/>
    <mergeCell ref="B96:C96"/>
    <mergeCell ref="B97:C97"/>
    <mergeCell ref="B98:C98"/>
    <mergeCell ref="A86:N86"/>
    <mergeCell ref="B87:C87"/>
    <mergeCell ref="A88:A92"/>
    <mergeCell ref="B88:C88"/>
    <mergeCell ref="B89:C89"/>
    <mergeCell ref="B90:C90"/>
    <mergeCell ref="B91:C91"/>
    <mergeCell ref="B92:C92"/>
    <mergeCell ref="A78:N78"/>
    <mergeCell ref="B79:C79"/>
    <mergeCell ref="A80:A85"/>
    <mergeCell ref="B80:C80"/>
    <mergeCell ref="B81:C81"/>
    <mergeCell ref="B82:C82"/>
    <mergeCell ref="B83:C83"/>
    <mergeCell ref="B84:C84"/>
    <mergeCell ref="B85:C85"/>
    <mergeCell ref="A70:N70"/>
    <mergeCell ref="B71:D71"/>
    <mergeCell ref="A72:N72"/>
    <mergeCell ref="B73:C73"/>
    <mergeCell ref="A74:A77"/>
    <mergeCell ref="B74:C74"/>
    <mergeCell ref="B75:C75"/>
    <mergeCell ref="B76:C76"/>
    <mergeCell ref="B77:C77"/>
    <mergeCell ref="B64:C64"/>
    <mergeCell ref="B65:C65"/>
    <mergeCell ref="B66:C66"/>
    <mergeCell ref="A67:N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25:N25"/>
    <mergeCell ref="B26:C26"/>
    <mergeCell ref="A27:A66"/>
    <mergeCell ref="B27:C27"/>
    <mergeCell ref="B28:C28"/>
    <mergeCell ref="B29:C29"/>
    <mergeCell ref="B30:C30"/>
    <mergeCell ref="B31:C31"/>
    <mergeCell ref="B32:C32"/>
    <mergeCell ref="B33:C33"/>
    <mergeCell ref="B19:C19"/>
    <mergeCell ref="B20:C20"/>
    <mergeCell ref="B21:C21"/>
    <mergeCell ref="B22:C22"/>
    <mergeCell ref="B23:C23"/>
    <mergeCell ref="B24:C24"/>
    <mergeCell ref="B10:D10"/>
    <mergeCell ref="A11:N11"/>
    <mergeCell ref="B12:C12"/>
    <mergeCell ref="A13:A24"/>
    <mergeCell ref="B13:C13"/>
    <mergeCell ref="B14:C14"/>
    <mergeCell ref="B15:C15"/>
    <mergeCell ref="B16:C16"/>
    <mergeCell ref="B17:C17"/>
    <mergeCell ref="B18:C18"/>
    <mergeCell ref="A1:D5"/>
    <mergeCell ref="M1:N5"/>
    <mergeCell ref="A6:N6"/>
    <mergeCell ref="A7:D7"/>
    <mergeCell ref="A8:C8"/>
    <mergeCell ref="A9:N9"/>
  </mergeCells>
  <conditionalFormatting sqref="E8:N8">
    <cfRule type="colorScale" priority="15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2 D26 D68 D73 D79 D87 D96 D103 D107 D115 D131 D141 D153">
    <cfRule type="colorScale" priority="14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3:D24">
    <cfRule type="colorScale" priority="13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27:D66">
    <cfRule type="colorScale" priority="12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69">
    <cfRule type="colorScale" priority="11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74:D77">
    <cfRule type="colorScale" priority="10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80:D85">
    <cfRule type="colorScale" priority="9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88:D92">
    <cfRule type="colorScale" priority="8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97:D101">
    <cfRule type="colorScale" priority="7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04:D105">
    <cfRule type="colorScale" priority="6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08:D113">
    <cfRule type="colorScale" priority="5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16:D127">
    <cfRule type="colorScale" priority="4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32:D139">
    <cfRule type="colorScale" priority="3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42:D149">
    <cfRule type="colorScale" priority="2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54:D161">
    <cfRule type="colorScale" priority="1">
      <colorScale>
        <cfvo type="min"/>
        <cfvo type="percentile" val="50"/>
        <cfvo type="max"/>
        <color rgb="FF000066"/>
        <color rgb="FF8C5CC7"/>
        <color rgb="FFCA61B6"/>
      </colorScale>
    </cfRule>
  </conditionalFormatting>
  <pageMargins left="0.7" right="0.7" top="0.75" bottom="0.75" header="0.3" footer="0.3"/>
  <pageSetup scale="34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DEC95-242E-4E14-AD7D-0949AAE33FB9}">
  <dimension ref="A1:N162"/>
  <sheetViews>
    <sheetView view="pageBreakPreview" zoomScale="98" zoomScaleNormal="100" zoomScaleSheetLayoutView="98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E154" sqref="E154"/>
    </sheetView>
  </sheetViews>
  <sheetFormatPr baseColWidth="10" defaultRowHeight="14.4" x14ac:dyDescent="0.3"/>
  <cols>
    <col min="1" max="1" width="3.5546875" customWidth="1"/>
    <col min="3" max="3" width="26.88671875" customWidth="1"/>
    <col min="4" max="4" width="21.33203125" customWidth="1"/>
    <col min="5" max="5" width="18.21875" customWidth="1"/>
    <col min="6" max="6" width="19.88671875" customWidth="1"/>
    <col min="7" max="7" width="21.77734375" customWidth="1"/>
    <col min="8" max="8" width="20.6640625" customWidth="1"/>
    <col min="9" max="9" width="20.88671875" customWidth="1"/>
    <col min="10" max="10" width="20" customWidth="1"/>
    <col min="11" max="11" width="20.33203125" customWidth="1"/>
    <col min="12" max="12" width="19.5546875" customWidth="1"/>
    <col min="13" max="13" width="20.109375" customWidth="1"/>
    <col min="14" max="14" width="19.5546875" customWidth="1"/>
  </cols>
  <sheetData>
    <row r="1" spans="1:14" s="2" customFormat="1" ht="14.4" customHeight="1" x14ac:dyDescent="0.3">
      <c r="A1" s="39"/>
      <c r="B1" s="39"/>
      <c r="C1" s="39"/>
      <c r="D1" s="39"/>
      <c r="M1" s="40" t="s">
        <v>119</v>
      </c>
      <c r="N1" s="41"/>
    </row>
    <row r="2" spans="1:14" s="2" customFormat="1" ht="14.4" customHeight="1" x14ac:dyDescent="0.3">
      <c r="A2" s="39"/>
      <c r="B2" s="39"/>
      <c r="C2" s="39"/>
      <c r="D2" s="39"/>
      <c r="M2" s="42"/>
      <c r="N2" s="43"/>
    </row>
    <row r="3" spans="1:14" s="2" customFormat="1" x14ac:dyDescent="0.3">
      <c r="A3" s="39"/>
      <c r="B3" s="39"/>
      <c r="C3" s="39"/>
      <c r="D3" s="39"/>
      <c r="M3" s="42"/>
      <c r="N3" s="43"/>
    </row>
    <row r="4" spans="1:14" s="2" customFormat="1" x14ac:dyDescent="0.3">
      <c r="A4" s="39"/>
      <c r="B4" s="39"/>
      <c r="C4" s="39"/>
      <c r="D4" s="39"/>
      <c r="M4" s="42"/>
      <c r="N4" s="43"/>
    </row>
    <row r="5" spans="1:14" s="2" customFormat="1" x14ac:dyDescent="0.3">
      <c r="A5" s="39"/>
      <c r="B5" s="39"/>
      <c r="C5" s="39"/>
      <c r="D5" s="39"/>
      <c r="M5" s="42"/>
      <c r="N5" s="43"/>
    </row>
    <row r="6" spans="1:14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97.2" customHeight="1" x14ac:dyDescent="0.3">
      <c r="A7" s="44" t="s">
        <v>0</v>
      </c>
      <c r="B7" s="44"/>
      <c r="C7" s="44"/>
      <c r="D7" s="44"/>
      <c r="E7" s="46" t="s">
        <v>169</v>
      </c>
      <c r="F7" s="46" t="s">
        <v>5</v>
      </c>
      <c r="G7" s="46" t="s">
        <v>6</v>
      </c>
      <c r="H7" s="46" t="s">
        <v>166</v>
      </c>
      <c r="I7" s="46" t="s">
        <v>3</v>
      </c>
      <c r="J7" s="46" t="s">
        <v>7</v>
      </c>
      <c r="K7" s="46" t="s">
        <v>1</v>
      </c>
      <c r="L7" s="46" t="s">
        <v>2</v>
      </c>
      <c r="M7" s="46" t="s">
        <v>167</v>
      </c>
      <c r="N7" s="46" t="s">
        <v>168</v>
      </c>
    </row>
    <row r="8" spans="1:14" ht="28.2" customHeight="1" x14ac:dyDescent="0.3">
      <c r="A8" s="47" t="s">
        <v>170</v>
      </c>
      <c r="B8" s="47"/>
      <c r="C8" s="47"/>
      <c r="D8" s="48">
        <f>SUM(E8:N8)</f>
        <v>11307.73</v>
      </c>
      <c r="E8" s="62">
        <f>(E10+E71+E94+E129+E151)</f>
        <v>0</v>
      </c>
      <c r="F8" s="62">
        <f t="shared" ref="F8:N8" si="0">(F10+F71+F94+F129+F151)</f>
        <v>0</v>
      </c>
      <c r="G8" s="62">
        <f t="shared" si="0"/>
        <v>0</v>
      </c>
      <c r="H8" s="62">
        <f>(H10+H71+H94+H129+H151)</f>
        <v>0</v>
      </c>
      <c r="I8" s="62">
        <f t="shared" si="0"/>
        <v>1049.3899999999999</v>
      </c>
      <c r="J8" s="62">
        <f t="shared" si="0"/>
        <v>2130.9499999999998</v>
      </c>
      <c r="K8" s="62">
        <f t="shared" si="0"/>
        <v>6127.39</v>
      </c>
      <c r="L8" s="62">
        <f t="shared" si="0"/>
        <v>1300</v>
      </c>
      <c r="M8" s="62">
        <f t="shared" si="0"/>
        <v>700</v>
      </c>
      <c r="N8" s="62">
        <f t="shared" si="0"/>
        <v>0</v>
      </c>
    </row>
    <row r="9" spans="1:14" ht="10.199999999999999" customHeight="1" x14ac:dyDescent="0.3">
      <c r="A9" s="32" t="str">
        <f>IFERROR(VLOOKUP(#REF!,[1]!T_Listado_Personal_KDE[#Data],3,FALSE),"")</f>
        <v/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ht="21.6" customHeight="1" x14ac:dyDescent="0.3">
      <c r="A10" s="49">
        <v>1</v>
      </c>
      <c r="B10" s="50" t="s">
        <v>171</v>
      </c>
      <c r="C10" s="50"/>
      <c r="D10" s="50"/>
      <c r="E10" s="48">
        <f>(E12+E26+E68)</f>
        <v>0</v>
      </c>
      <c r="F10" s="48">
        <f t="shared" ref="F10:N10" si="1">(F12+F26+F68)</f>
        <v>0</v>
      </c>
      <c r="G10" s="48">
        <f t="shared" si="1"/>
        <v>0</v>
      </c>
      <c r="H10" s="48">
        <f>(H12+H26+H68)</f>
        <v>0</v>
      </c>
      <c r="I10" s="48">
        <f t="shared" si="1"/>
        <v>0</v>
      </c>
      <c r="J10" s="48">
        <f t="shared" si="1"/>
        <v>0</v>
      </c>
      <c r="K10" s="48">
        <f t="shared" si="1"/>
        <v>2999</v>
      </c>
      <c r="L10" s="48">
        <f t="shared" si="1"/>
        <v>0</v>
      </c>
      <c r="M10" s="48">
        <f t="shared" si="1"/>
        <v>0</v>
      </c>
      <c r="N10" s="48">
        <f t="shared" si="1"/>
        <v>0</v>
      </c>
    </row>
    <row r="11" spans="1:14" ht="10.199999999999999" customHeight="1" x14ac:dyDescent="0.3">
      <c r="A11" s="32" t="str">
        <f>IFERROR(VLOOKUP(#REF!,[1]!T_Listado_Personal_KDE[#Data],3,FALSE),"")</f>
        <v/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spans="1:14" s="21" customFormat="1" ht="25.8" customHeight="1" thickBot="1" x14ac:dyDescent="0.35">
      <c r="A12" s="52" t="s">
        <v>172</v>
      </c>
      <c r="B12" s="51" t="s">
        <v>173</v>
      </c>
      <c r="C12" s="51"/>
      <c r="D12" s="64">
        <f>SUM(E12:N12)</f>
        <v>2999</v>
      </c>
      <c r="E12" s="65">
        <f t="shared" ref="E12:G12" si="2">SUM(E13:E24)</f>
        <v>0</v>
      </c>
      <c r="F12" s="65">
        <f t="shared" si="2"/>
        <v>0</v>
      </c>
      <c r="G12" s="65">
        <f t="shared" si="2"/>
        <v>0</v>
      </c>
      <c r="H12" s="65">
        <f>SUM(H13:H24)</f>
        <v>0</v>
      </c>
      <c r="I12" s="65">
        <f t="shared" ref="I12:N12" si="3">SUM(I13:I24)</f>
        <v>0</v>
      </c>
      <c r="J12" s="65">
        <f t="shared" si="3"/>
        <v>0</v>
      </c>
      <c r="K12" s="65">
        <f t="shared" si="3"/>
        <v>2999</v>
      </c>
      <c r="L12" s="65">
        <f t="shared" si="3"/>
        <v>0</v>
      </c>
      <c r="M12" s="65">
        <f t="shared" si="3"/>
        <v>0</v>
      </c>
      <c r="N12" s="65">
        <f t="shared" si="3"/>
        <v>0</v>
      </c>
    </row>
    <row r="13" spans="1:14" ht="15" thickBot="1" x14ac:dyDescent="0.35">
      <c r="A13" s="53"/>
      <c r="B13" s="58" t="s">
        <v>9</v>
      </c>
      <c r="C13" s="59"/>
      <c r="D13" s="63">
        <f t="shared" ref="D13:D24" si="4">SUM(E13:N13)</f>
        <v>650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650</v>
      </c>
      <c r="L13" s="55">
        <v>0</v>
      </c>
      <c r="M13" s="55">
        <v>0</v>
      </c>
      <c r="N13" s="55">
        <v>0</v>
      </c>
    </row>
    <row r="14" spans="1:14" ht="15" thickBot="1" x14ac:dyDescent="0.35">
      <c r="A14" s="54"/>
      <c r="B14" s="58" t="s">
        <v>10</v>
      </c>
      <c r="C14" s="59"/>
      <c r="D14" s="63">
        <f t="shared" si="4"/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</row>
    <row r="15" spans="1:14" ht="15" thickBot="1" x14ac:dyDescent="0.35">
      <c r="A15" s="54"/>
      <c r="B15" s="58" t="s">
        <v>11</v>
      </c>
      <c r="C15" s="59"/>
      <c r="D15" s="63">
        <f t="shared" si="4"/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</row>
    <row r="16" spans="1:14" ht="15" thickBot="1" x14ac:dyDescent="0.35">
      <c r="A16" s="54"/>
      <c r="B16" s="58" t="s">
        <v>12</v>
      </c>
      <c r="C16" s="59"/>
      <c r="D16" s="63">
        <f t="shared" si="4"/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</row>
    <row r="17" spans="1:14" ht="15" thickBot="1" x14ac:dyDescent="0.35">
      <c r="A17" s="54"/>
      <c r="B17" s="58" t="s">
        <v>16</v>
      </c>
      <c r="C17" s="59"/>
      <c r="D17" s="63">
        <f t="shared" si="4"/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</row>
    <row r="18" spans="1:14" ht="15" thickBot="1" x14ac:dyDescent="0.35">
      <c r="A18" s="54"/>
      <c r="B18" s="58" t="s">
        <v>15</v>
      </c>
      <c r="C18" s="59"/>
      <c r="D18" s="63">
        <f t="shared" si="4"/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</row>
    <row r="19" spans="1:14" ht="15" thickBot="1" x14ac:dyDescent="0.35">
      <c r="A19" s="54"/>
      <c r="B19" s="58" t="s">
        <v>13</v>
      </c>
      <c r="C19" s="59"/>
      <c r="D19" s="63">
        <f t="shared" si="4"/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</row>
    <row r="20" spans="1:14" ht="15" thickBot="1" x14ac:dyDescent="0.35">
      <c r="A20" s="54"/>
      <c r="B20" s="58" t="s">
        <v>14</v>
      </c>
      <c r="C20" s="59"/>
      <c r="D20" s="63">
        <f t="shared" si="4"/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</row>
    <row r="21" spans="1:14" ht="15" thickBot="1" x14ac:dyDescent="0.35">
      <c r="A21" s="54"/>
      <c r="B21" s="58" t="s">
        <v>17</v>
      </c>
      <c r="C21" s="59"/>
      <c r="D21" s="63">
        <f t="shared" si="4"/>
        <v>2349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2349</v>
      </c>
      <c r="L21" s="55">
        <v>0</v>
      </c>
      <c r="M21" s="55">
        <v>0</v>
      </c>
      <c r="N21" s="55">
        <v>0</v>
      </c>
    </row>
    <row r="22" spans="1:14" ht="15" thickBot="1" x14ac:dyDescent="0.35">
      <c r="A22" s="54"/>
      <c r="B22" s="58" t="s">
        <v>18</v>
      </c>
      <c r="C22" s="59"/>
      <c r="D22" s="63">
        <f t="shared" si="4"/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</row>
    <row r="23" spans="1:14" ht="15" thickBot="1" x14ac:dyDescent="0.35">
      <c r="A23" s="54"/>
      <c r="B23" s="58" t="s">
        <v>19</v>
      </c>
      <c r="C23" s="59"/>
      <c r="D23" s="63">
        <f t="shared" si="4"/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</row>
    <row r="24" spans="1:14" ht="15" thickBot="1" x14ac:dyDescent="0.35">
      <c r="A24" s="54"/>
      <c r="B24" s="58" t="s">
        <v>20</v>
      </c>
      <c r="C24" s="59"/>
      <c r="D24" s="63">
        <f t="shared" si="4"/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</row>
    <row r="25" spans="1:14" ht="10.199999999999999" customHeight="1" x14ac:dyDescent="0.3">
      <c r="A25" s="32" t="str">
        <f>IFERROR(VLOOKUP(#REF!,[1]!T_Listado_Personal_KDE[#Data],3,FALSE),"")</f>
        <v/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1:14" s="21" customFormat="1" ht="25.8" customHeight="1" thickBot="1" x14ac:dyDescent="0.35">
      <c r="A26" s="52" t="s">
        <v>174</v>
      </c>
      <c r="B26" s="51" t="s">
        <v>175</v>
      </c>
      <c r="C26" s="51"/>
      <c r="D26" s="64">
        <f>SUM(E26:N26)</f>
        <v>0</v>
      </c>
      <c r="E26" s="65">
        <f>SUM(E27:E66)</f>
        <v>0</v>
      </c>
      <c r="F26" s="65">
        <f t="shared" ref="F26:N26" si="5">SUM(F27:F66)</f>
        <v>0</v>
      </c>
      <c r="G26" s="65">
        <f t="shared" si="5"/>
        <v>0</v>
      </c>
      <c r="H26" s="65">
        <f t="shared" si="5"/>
        <v>0</v>
      </c>
      <c r="I26" s="65">
        <f t="shared" si="5"/>
        <v>0</v>
      </c>
      <c r="J26" s="65">
        <f t="shared" si="5"/>
        <v>0</v>
      </c>
      <c r="K26" s="65">
        <f t="shared" si="5"/>
        <v>0</v>
      </c>
      <c r="L26" s="65">
        <f t="shared" si="5"/>
        <v>0</v>
      </c>
      <c r="M26" s="65">
        <f t="shared" si="5"/>
        <v>0</v>
      </c>
      <c r="N26" s="65">
        <f t="shared" si="5"/>
        <v>0</v>
      </c>
    </row>
    <row r="27" spans="1:14" ht="15" thickBot="1" x14ac:dyDescent="0.35">
      <c r="A27" s="53"/>
      <c r="B27" s="58" t="s">
        <v>25</v>
      </c>
      <c r="C27" s="59" t="s">
        <v>25</v>
      </c>
      <c r="D27" s="63">
        <f t="shared" ref="D27:D66" si="6">SUM(E27:N27)</f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</row>
    <row r="28" spans="1:14" ht="15" thickBot="1" x14ac:dyDescent="0.35">
      <c r="A28" s="54"/>
      <c r="B28" s="58" t="s">
        <v>23</v>
      </c>
      <c r="C28" s="59" t="s">
        <v>23</v>
      </c>
      <c r="D28" s="63">
        <f t="shared" si="6"/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</row>
    <row r="29" spans="1:14" ht="15" thickBot="1" x14ac:dyDescent="0.35">
      <c r="A29" s="54"/>
      <c r="B29" s="58" t="s">
        <v>24</v>
      </c>
      <c r="C29" s="59" t="s">
        <v>24</v>
      </c>
      <c r="D29" s="63">
        <f t="shared" si="6"/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</row>
    <row r="30" spans="1:14" ht="15" thickBot="1" x14ac:dyDescent="0.35">
      <c r="A30" s="54"/>
      <c r="B30" s="58" t="s">
        <v>22</v>
      </c>
      <c r="C30" s="59" t="s">
        <v>22</v>
      </c>
      <c r="D30" s="63">
        <f t="shared" si="6"/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</row>
    <row r="31" spans="1:14" ht="15" thickBot="1" x14ac:dyDescent="0.35">
      <c r="A31" s="54"/>
      <c r="B31" s="58" t="s">
        <v>9</v>
      </c>
      <c r="C31" s="59"/>
      <c r="D31" s="63">
        <f t="shared" si="6"/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</row>
    <row r="32" spans="1:14" ht="15" thickBot="1" x14ac:dyDescent="0.35">
      <c r="A32" s="54"/>
      <c r="B32" s="58" t="s">
        <v>26</v>
      </c>
      <c r="C32" s="59" t="s">
        <v>26</v>
      </c>
      <c r="D32" s="63">
        <f t="shared" si="6"/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</row>
    <row r="33" spans="1:14" ht="15" thickBot="1" x14ac:dyDescent="0.35">
      <c r="A33" s="54"/>
      <c r="B33" s="58" t="s">
        <v>27</v>
      </c>
      <c r="C33" s="59" t="s">
        <v>27</v>
      </c>
      <c r="D33" s="63">
        <f t="shared" si="6"/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</row>
    <row r="34" spans="1:14" ht="15" thickBot="1" x14ac:dyDescent="0.35">
      <c r="A34" s="54"/>
      <c r="B34" s="58" t="s">
        <v>59</v>
      </c>
      <c r="C34" s="59" t="s">
        <v>59</v>
      </c>
      <c r="D34" s="63">
        <f t="shared" si="6"/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</row>
    <row r="35" spans="1:14" ht="15" thickBot="1" x14ac:dyDescent="0.35">
      <c r="A35" s="54"/>
      <c r="B35" s="58" t="s">
        <v>28</v>
      </c>
      <c r="C35" s="59" t="s">
        <v>28</v>
      </c>
      <c r="D35" s="63">
        <f t="shared" si="6"/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</row>
    <row r="36" spans="1:14" ht="15" thickBot="1" x14ac:dyDescent="0.35">
      <c r="A36" s="54"/>
      <c r="B36" s="58" t="s">
        <v>30</v>
      </c>
      <c r="C36" s="59" t="s">
        <v>30</v>
      </c>
      <c r="D36" s="63">
        <f t="shared" si="6"/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</row>
    <row r="37" spans="1:14" ht="15" thickBot="1" x14ac:dyDescent="0.35">
      <c r="A37" s="54"/>
      <c r="B37" s="58" t="s">
        <v>29</v>
      </c>
      <c r="C37" s="59" t="s">
        <v>29</v>
      </c>
      <c r="D37" s="63">
        <f t="shared" si="6"/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</row>
    <row r="38" spans="1:14" ht="15" thickBot="1" x14ac:dyDescent="0.35">
      <c r="A38" s="54"/>
      <c r="B38" s="58" t="s">
        <v>34</v>
      </c>
      <c r="C38" s="59" t="s">
        <v>34</v>
      </c>
      <c r="D38" s="63">
        <f t="shared" si="6"/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</row>
    <row r="39" spans="1:14" ht="15" thickBot="1" x14ac:dyDescent="0.35">
      <c r="A39" s="54"/>
      <c r="B39" s="58" t="s">
        <v>33</v>
      </c>
      <c r="C39" s="59" t="s">
        <v>33</v>
      </c>
      <c r="D39" s="63">
        <f t="shared" si="6"/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</row>
    <row r="40" spans="1:14" ht="15" thickBot="1" x14ac:dyDescent="0.35">
      <c r="A40" s="54"/>
      <c r="B40" s="58" t="s">
        <v>37</v>
      </c>
      <c r="C40" s="59" t="s">
        <v>37</v>
      </c>
      <c r="D40" s="63">
        <f t="shared" si="6"/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</row>
    <row r="41" spans="1:14" ht="15" thickBot="1" x14ac:dyDescent="0.35">
      <c r="A41" s="54"/>
      <c r="B41" s="60" t="s">
        <v>38</v>
      </c>
      <c r="C41" s="61" t="s">
        <v>38</v>
      </c>
      <c r="D41" s="63">
        <f t="shared" si="6"/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</row>
    <row r="42" spans="1:14" ht="15" thickBot="1" x14ac:dyDescent="0.35">
      <c r="A42" s="54"/>
      <c r="B42" s="58" t="s">
        <v>43</v>
      </c>
      <c r="C42" s="59" t="s">
        <v>43</v>
      </c>
      <c r="D42" s="63">
        <f t="shared" si="6"/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</row>
    <row r="43" spans="1:14" ht="15" thickBot="1" x14ac:dyDescent="0.35">
      <c r="A43" s="54"/>
      <c r="B43" s="58" t="s">
        <v>41</v>
      </c>
      <c r="C43" s="59" t="s">
        <v>41</v>
      </c>
      <c r="D43" s="63">
        <f t="shared" si="6"/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</row>
    <row r="44" spans="1:14" ht="33" customHeight="1" thickBot="1" x14ac:dyDescent="0.35">
      <c r="A44" s="54"/>
      <c r="B44" s="58" t="s">
        <v>42</v>
      </c>
      <c r="C44" s="59" t="s">
        <v>42</v>
      </c>
      <c r="D44" s="63">
        <f t="shared" si="6"/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0</v>
      </c>
      <c r="N44" s="55">
        <v>0</v>
      </c>
    </row>
    <row r="45" spans="1:14" ht="15" thickBot="1" x14ac:dyDescent="0.35">
      <c r="A45" s="54"/>
      <c r="B45" s="58" t="s">
        <v>39</v>
      </c>
      <c r="C45" s="59" t="s">
        <v>39</v>
      </c>
      <c r="D45" s="63">
        <f t="shared" si="6"/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5">
        <v>0</v>
      </c>
    </row>
    <row r="46" spans="1:14" ht="15" thickBot="1" x14ac:dyDescent="0.35">
      <c r="A46" s="54"/>
      <c r="B46" s="58" t="s">
        <v>36</v>
      </c>
      <c r="C46" s="59" t="s">
        <v>36</v>
      </c>
      <c r="D46" s="63">
        <f t="shared" si="6"/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</row>
    <row r="47" spans="1:14" ht="15" thickBot="1" x14ac:dyDescent="0.35">
      <c r="A47" s="54"/>
      <c r="B47" s="58" t="s">
        <v>40</v>
      </c>
      <c r="C47" s="59" t="s">
        <v>40</v>
      </c>
      <c r="D47" s="63">
        <f t="shared" si="6"/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>
        <v>0</v>
      </c>
      <c r="N47" s="55">
        <v>0</v>
      </c>
    </row>
    <row r="48" spans="1:14" ht="15" thickBot="1" x14ac:dyDescent="0.35">
      <c r="A48" s="54"/>
      <c r="B48" s="58" t="s">
        <v>60</v>
      </c>
      <c r="C48" s="59" t="s">
        <v>60</v>
      </c>
      <c r="D48" s="63">
        <f t="shared" si="6"/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</row>
    <row r="49" spans="1:14" ht="15" thickBot="1" x14ac:dyDescent="0.35">
      <c r="A49" s="54"/>
      <c r="B49" s="58" t="s">
        <v>58</v>
      </c>
      <c r="C49" s="59" t="s">
        <v>58</v>
      </c>
      <c r="D49" s="63">
        <f t="shared" si="6"/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</row>
    <row r="50" spans="1:14" ht="15" thickBot="1" x14ac:dyDescent="0.35">
      <c r="A50" s="54"/>
      <c r="B50" s="58" t="s">
        <v>57</v>
      </c>
      <c r="C50" s="59" t="s">
        <v>57</v>
      </c>
      <c r="D50" s="63">
        <f t="shared" si="6"/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0</v>
      </c>
    </row>
    <row r="51" spans="1:14" ht="15" thickBot="1" x14ac:dyDescent="0.35">
      <c r="A51" s="54"/>
      <c r="B51" s="58" t="s">
        <v>44</v>
      </c>
      <c r="C51" s="59" t="s">
        <v>44</v>
      </c>
      <c r="D51" s="63">
        <f t="shared" si="6"/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</row>
    <row r="52" spans="1:14" ht="15" thickBot="1" x14ac:dyDescent="0.35">
      <c r="A52" s="54"/>
      <c r="B52" s="58" t="s">
        <v>45</v>
      </c>
      <c r="C52" s="59" t="s">
        <v>45</v>
      </c>
      <c r="D52" s="63">
        <f t="shared" si="6"/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>
        <v>0</v>
      </c>
    </row>
    <row r="53" spans="1:14" ht="15" thickBot="1" x14ac:dyDescent="0.35">
      <c r="A53" s="54"/>
      <c r="B53" s="58" t="s">
        <v>47</v>
      </c>
      <c r="C53" s="59" t="s">
        <v>47</v>
      </c>
      <c r="D53" s="63">
        <f t="shared" si="6"/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0</v>
      </c>
    </row>
    <row r="54" spans="1:14" ht="15" thickBot="1" x14ac:dyDescent="0.35">
      <c r="A54" s="54"/>
      <c r="B54" s="58" t="s">
        <v>48</v>
      </c>
      <c r="C54" s="59" t="s">
        <v>48</v>
      </c>
      <c r="D54" s="63">
        <f t="shared" si="6"/>
        <v>0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55">
        <v>0</v>
      </c>
      <c r="L54" s="55">
        <v>0</v>
      </c>
      <c r="M54" s="55">
        <v>0</v>
      </c>
      <c r="N54" s="55">
        <v>0</v>
      </c>
    </row>
    <row r="55" spans="1:14" ht="15" thickBot="1" x14ac:dyDescent="0.35">
      <c r="A55" s="54"/>
      <c r="B55" s="58" t="s">
        <v>49</v>
      </c>
      <c r="C55" s="59" t="s">
        <v>49</v>
      </c>
      <c r="D55" s="63">
        <f t="shared" si="6"/>
        <v>0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>
        <v>0</v>
      </c>
      <c r="N55" s="55">
        <v>0</v>
      </c>
    </row>
    <row r="56" spans="1:14" ht="15" thickBot="1" x14ac:dyDescent="0.35">
      <c r="A56" s="54"/>
      <c r="B56" s="58" t="s">
        <v>35</v>
      </c>
      <c r="C56" s="59" t="s">
        <v>35</v>
      </c>
      <c r="D56" s="63">
        <f t="shared" si="6"/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</row>
    <row r="57" spans="1:14" ht="15" thickBot="1" x14ac:dyDescent="0.35">
      <c r="A57" s="54"/>
      <c r="B57" s="58" t="s">
        <v>54</v>
      </c>
      <c r="C57" s="59" t="s">
        <v>54</v>
      </c>
      <c r="D57" s="63">
        <f t="shared" si="6"/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</row>
    <row r="58" spans="1:14" ht="15" thickBot="1" x14ac:dyDescent="0.35">
      <c r="A58" s="54"/>
      <c r="B58" s="58" t="s">
        <v>32</v>
      </c>
      <c r="C58" s="59" t="s">
        <v>32</v>
      </c>
      <c r="D58" s="63">
        <f t="shared" si="6"/>
        <v>0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</row>
    <row r="59" spans="1:14" ht="31.2" customHeight="1" thickBot="1" x14ac:dyDescent="0.35">
      <c r="A59" s="54"/>
      <c r="B59" s="58" t="s">
        <v>52</v>
      </c>
      <c r="C59" s="59" t="s">
        <v>52</v>
      </c>
      <c r="D59" s="63">
        <f t="shared" si="6"/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</row>
    <row r="60" spans="1:14" ht="15" thickBot="1" x14ac:dyDescent="0.35">
      <c r="A60" s="54"/>
      <c r="B60" s="58" t="s">
        <v>51</v>
      </c>
      <c r="C60" s="59" t="s">
        <v>51</v>
      </c>
      <c r="D60" s="63">
        <f t="shared" si="6"/>
        <v>0</v>
      </c>
      <c r="E60" s="55">
        <v>0</v>
      </c>
      <c r="F60" s="55">
        <v>0</v>
      </c>
      <c r="G60" s="55">
        <v>0</v>
      </c>
      <c r="H60" s="55">
        <v>0</v>
      </c>
      <c r="I60" s="55">
        <v>0</v>
      </c>
      <c r="J60" s="55">
        <v>0</v>
      </c>
      <c r="K60" s="55">
        <v>0</v>
      </c>
      <c r="L60" s="55">
        <v>0</v>
      </c>
      <c r="M60" s="55">
        <v>0</v>
      </c>
      <c r="N60" s="55">
        <v>0</v>
      </c>
    </row>
    <row r="61" spans="1:14" ht="15" thickBot="1" x14ac:dyDescent="0.35">
      <c r="A61" s="54"/>
      <c r="B61" s="60" t="s">
        <v>53</v>
      </c>
      <c r="C61" s="61" t="s">
        <v>53</v>
      </c>
      <c r="D61" s="63">
        <f t="shared" si="6"/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55">
        <v>0</v>
      </c>
      <c r="N61" s="55">
        <v>0</v>
      </c>
    </row>
    <row r="62" spans="1:14" ht="15" thickBot="1" x14ac:dyDescent="0.35">
      <c r="A62" s="54"/>
      <c r="B62" s="58" t="s">
        <v>31</v>
      </c>
      <c r="C62" s="59" t="s">
        <v>31</v>
      </c>
      <c r="D62" s="63">
        <f t="shared" si="6"/>
        <v>0</v>
      </c>
      <c r="E62" s="55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</row>
    <row r="63" spans="1:14" ht="15" thickBot="1" x14ac:dyDescent="0.35">
      <c r="A63" s="54"/>
      <c r="B63" s="58" t="s">
        <v>55</v>
      </c>
      <c r="C63" s="59" t="s">
        <v>55</v>
      </c>
      <c r="D63" s="63">
        <f t="shared" si="6"/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</row>
    <row r="64" spans="1:14" ht="15" thickBot="1" x14ac:dyDescent="0.35">
      <c r="A64" s="54"/>
      <c r="B64" s="58" t="s">
        <v>46</v>
      </c>
      <c r="C64" s="59" t="s">
        <v>46</v>
      </c>
      <c r="D64" s="63">
        <f t="shared" si="6"/>
        <v>0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55">
        <v>0</v>
      </c>
      <c r="N64" s="55">
        <v>0</v>
      </c>
    </row>
    <row r="65" spans="1:14" ht="15" thickBot="1" x14ac:dyDescent="0.35">
      <c r="A65" s="54"/>
      <c r="B65" s="58" t="s">
        <v>50</v>
      </c>
      <c r="C65" s="59" t="s">
        <v>50</v>
      </c>
      <c r="D65" s="63">
        <f t="shared" si="6"/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</row>
    <row r="66" spans="1:14" ht="15" thickBot="1" x14ac:dyDescent="0.35">
      <c r="A66" s="54"/>
      <c r="B66" s="58" t="s">
        <v>56</v>
      </c>
      <c r="C66" s="59" t="s">
        <v>56</v>
      </c>
      <c r="D66" s="63">
        <f t="shared" si="6"/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</row>
    <row r="67" spans="1:14" ht="10.199999999999999" customHeight="1" x14ac:dyDescent="0.3">
      <c r="A67" s="32" t="str">
        <f>IFERROR(VLOOKUP(#REF!,[1]!T_Listado_Personal_KDE[#Data],3,FALSE),"")</f>
        <v/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</row>
    <row r="68" spans="1:14" s="21" customFormat="1" ht="25.8" customHeight="1" thickBot="1" x14ac:dyDescent="0.35">
      <c r="A68" s="52" t="s">
        <v>176</v>
      </c>
      <c r="B68" s="51" t="s">
        <v>177</v>
      </c>
      <c r="C68" s="51"/>
      <c r="D68" s="64">
        <f>SUM(E68:N68)</f>
        <v>0</v>
      </c>
      <c r="E68" s="65">
        <f>SUM(E69)</f>
        <v>0</v>
      </c>
      <c r="F68" s="65">
        <f t="shared" ref="F68:N68" si="7">SUM(F69)</f>
        <v>0</v>
      </c>
      <c r="G68" s="65">
        <f t="shared" si="7"/>
        <v>0</v>
      </c>
      <c r="H68" s="65">
        <f t="shared" si="7"/>
        <v>0</v>
      </c>
      <c r="I68" s="65">
        <f t="shared" si="7"/>
        <v>0</v>
      </c>
      <c r="J68" s="65">
        <f t="shared" si="7"/>
        <v>0</v>
      </c>
      <c r="K68" s="65">
        <f t="shared" si="7"/>
        <v>0</v>
      </c>
      <c r="L68" s="65">
        <f t="shared" si="7"/>
        <v>0</v>
      </c>
      <c r="M68" s="65">
        <f t="shared" si="7"/>
        <v>0</v>
      </c>
      <c r="N68" s="65">
        <f t="shared" si="7"/>
        <v>0</v>
      </c>
    </row>
    <row r="69" spans="1:14" ht="15" thickBot="1" x14ac:dyDescent="0.35">
      <c r="A69" s="56"/>
      <c r="B69" s="58" t="s">
        <v>178</v>
      </c>
      <c r="C69" s="59"/>
      <c r="D69" s="63">
        <f t="shared" ref="D69" si="8">SUM(E69:N69)</f>
        <v>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0</v>
      </c>
      <c r="N69" s="55">
        <v>0</v>
      </c>
    </row>
    <row r="70" spans="1:14" ht="10.199999999999999" customHeight="1" x14ac:dyDescent="0.3">
      <c r="A70" s="32" t="str">
        <f>IFERROR(VLOOKUP(#REF!,[1]!T_Listado_Personal_KDE[#Data],3,FALSE),"")</f>
        <v/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</row>
    <row r="71" spans="1:14" ht="21.6" customHeight="1" x14ac:dyDescent="0.3">
      <c r="A71" s="49">
        <v>2</v>
      </c>
      <c r="B71" s="50" t="s">
        <v>61</v>
      </c>
      <c r="C71" s="50"/>
      <c r="D71" s="50"/>
      <c r="E71" s="48">
        <f>(E73+E79+E87)</f>
        <v>0</v>
      </c>
      <c r="F71" s="48">
        <f t="shared" ref="F71:N71" si="9">(F73+F79+F87)</f>
        <v>0</v>
      </c>
      <c r="G71" s="48">
        <f t="shared" si="9"/>
        <v>0</v>
      </c>
      <c r="H71" s="48">
        <f t="shared" si="9"/>
        <v>0</v>
      </c>
      <c r="I71" s="48">
        <f t="shared" si="9"/>
        <v>0</v>
      </c>
      <c r="J71" s="48">
        <f t="shared" si="9"/>
        <v>1785.95</v>
      </c>
      <c r="K71" s="48">
        <f t="shared" si="9"/>
        <v>618.36</v>
      </c>
      <c r="L71" s="48">
        <f t="shared" si="9"/>
        <v>0</v>
      </c>
      <c r="M71" s="48">
        <f t="shared" si="9"/>
        <v>0</v>
      </c>
      <c r="N71" s="48">
        <f t="shared" si="9"/>
        <v>0</v>
      </c>
    </row>
    <row r="72" spans="1:14" ht="10.199999999999999" customHeight="1" x14ac:dyDescent="0.3">
      <c r="A72" s="32" t="str">
        <f>IFERROR(VLOOKUP(#REF!,[1]!T_Listado_Personal_KDE[#Data],3,FALSE),"")</f>
        <v/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</row>
    <row r="73" spans="1:14" s="21" customFormat="1" ht="25.8" customHeight="1" thickBot="1" x14ac:dyDescent="0.35">
      <c r="A73" s="52" t="s">
        <v>179</v>
      </c>
      <c r="B73" s="51" t="s">
        <v>180</v>
      </c>
      <c r="C73" s="51"/>
      <c r="D73" s="64">
        <f>SUM(E73:N73)</f>
        <v>2085.9499999999998</v>
      </c>
      <c r="E73" s="65">
        <f>SUM(E74:E77)</f>
        <v>0</v>
      </c>
      <c r="F73" s="65">
        <f t="shared" ref="F73:N73" si="10">SUM(F74:F77)</f>
        <v>0</v>
      </c>
      <c r="G73" s="65">
        <f t="shared" si="10"/>
        <v>0</v>
      </c>
      <c r="H73" s="65">
        <f t="shared" si="10"/>
        <v>0</v>
      </c>
      <c r="I73" s="65">
        <f t="shared" si="10"/>
        <v>0</v>
      </c>
      <c r="J73" s="65">
        <f t="shared" si="10"/>
        <v>1785.95</v>
      </c>
      <c r="K73" s="65">
        <f t="shared" si="10"/>
        <v>300</v>
      </c>
      <c r="L73" s="65">
        <f t="shared" si="10"/>
        <v>0</v>
      </c>
      <c r="M73" s="65">
        <f t="shared" si="10"/>
        <v>0</v>
      </c>
      <c r="N73" s="65">
        <f t="shared" si="10"/>
        <v>0</v>
      </c>
    </row>
    <row r="74" spans="1:14" ht="15" thickBot="1" x14ac:dyDescent="0.35">
      <c r="A74" s="53"/>
      <c r="B74" s="58" t="s">
        <v>182</v>
      </c>
      <c r="C74" s="59"/>
      <c r="D74" s="63">
        <f t="shared" ref="D74:D77" si="11">SUM(E74:N74)</f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</row>
    <row r="75" spans="1:14" ht="15" thickBot="1" x14ac:dyDescent="0.35">
      <c r="A75" s="54"/>
      <c r="B75" s="58" t="s">
        <v>181</v>
      </c>
      <c r="C75" s="59"/>
      <c r="D75" s="63">
        <f t="shared" si="11"/>
        <v>300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300</v>
      </c>
      <c r="L75" s="55">
        <v>0</v>
      </c>
      <c r="M75" s="55">
        <v>0</v>
      </c>
      <c r="N75" s="55">
        <v>0</v>
      </c>
    </row>
    <row r="76" spans="1:14" ht="15" thickBot="1" x14ac:dyDescent="0.35">
      <c r="A76" s="54"/>
      <c r="B76" s="58" t="s">
        <v>63</v>
      </c>
      <c r="C76" s="59"/>
      <c r="D76" s="63">
        <f t="shared" si="11"/>
        <v>1785.95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1785.95</v>
      </c>
      <c r="K76" s="55">
        <v>0</v>
      </c>
      <c r="L76" s="55">
        <v>0</v>
      </c>
      <c r="M76" s="55">
        <v>0</v>
      </c>
      <c r="N76" s="55">
        <v>0</v>
      </c>
    </row>
    <row r="77" spans="1:14" ht="15" thickBot="1" x14ac:dyDescent="0.35">
      <c r="A77" s="54"/>
      <c r="B77" s="58" t="s">
        <v>66</v>
      </c>
      <c r="C77" s="59"/>
      <c r="D77" s="63">
        <f t="shared" si="11"/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</row>
    <row r="78" spans="1:14" ht="10.199999999999999" customHeight="1" x14ac:dyDescent="0.3">
      <c r="A78" s="32" t="str">
        <f>IFERROR(VLOOKUP(#REF!,[1]!T_Listado_Personal_KDE[#Data],3,FALSE),"")</f>
        <v/>
      </c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</row>
    <row r="79" spans="1:14" s="21" customFormat="1" ht="25.8" customHeight="1" thickBot="1" x14ac:dyDescent="0.35">
      <c r="A79" s="52" t="s">
        <v>183</v>
      </c>
      <c r="B79" s="51" t="s">
        <v>67</v>
      </c>
      <c r="C79" s="51"/>
      <c r="D79" s="64">
        <f>SUM(E79:N79)</f>
        <v>318.36</v>
      </c>
      <c r="E79" s="65">
        <f>SUM(E80:E85)</f>
        <v>0</v>
      </c>
      <c r="F79" s="65">
        <f t="shared" ref="F79" si="12">SUM(F80:F85)</f>
        <v>0</v>
      </c>
      <c r="G79" s="65">
        <f>SUM(G80:G85)</f>
        <v>0</v>
      </c>
      <c r="H79" s="65">
        <f t="shared" ref="H79:N79" si="13">SUM(H80:H85)</f>
        <v>0</v>
      </c>
      <c r="I79" s="65">
        <f t="shared" si="13"/>
        <v>0</v>
      </c>
      <c r="J79" s="65">
        <f t="shared" si="13"/>
        <v>0</v>
      </c>
      <c r="K79" s="65">
        <f t="shared" si="13"/>
        <v>318.36</v>
      </c>
      <c r="L79" s="65">
        <f t="shared" si="13"/>
        <v>0</v>
      </c>
      <c r="M79" s="65">
        <f t="shared" si="13"/>
        <v>0</v>
      </c>
      <c r="N79" s="65">
        <f t="shared" si="13"/>
        <v>0</v>
      </c>
    </row>
    <row r="80" spans="1:14" ht="15" thickBot="1" x14ac:dyDescent="0.35">
      <c r="A80" s="53"/>
      <c r="B80" s="58" t="s">
        <v>72</v>
      </c>
      <c r="C80" s="59" t="s">
        <v>72</v>
      </c>
      <c r="D80" s="63">
        <f t="shared" ref="D80:D85" si="14">SUM(E80:N80)</f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</row>
    <row r="81" spans="1:14" ht="15" thickBot="1" x14ac:dyDescent="0.35">
      <c r="A81" s="54"/>
      <c r="B81" s="58" t="s">
        <v>74</v>
      </c>
      <c r="C81" s="59" t="s">
        <v>74</v>
      </c>
      <c r="D81" s="63">
        <f t="shared" si="14"/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</row>
    <row r="82" spans="1:14" ht="15" thickBot="1" x14ac:dyDescent="0.35">
      <c r="A82" s="54"/>
      <c r="B82" s="58" t="s">
        <v>69</v>
      </c>
      <c r="C82" s="59" t="s">
        <v>69</v>
      </c>
      <c r="D82" s="63">
        <f t="shared" si="14"/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</row>
    <row r="83" spans="1:14" ht="15" thickBot="1" x14ac:dyDescent="0.35">
      <c r="A83" s="54"/>
      <c r="B83" s="58" t="s">
        <v>68</v>
      </c>
      <c r="C83" s="59" t="s">
        <v>68</v>
      </c>
      <c r="D83" s="63">
        <f t="shared" si="14"/>
        <v>318.36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318.36</v>
      </c>
      <c r="L83" s="55">
        <v>0</v>
      </c>
      <c r="M83" s="55">
        <v>0</v>
      </c>
      <c r="N83" s="55">
        <v>0</v>
      </c>
    </row>
    <row r="84" spans="1:14" ht="15" thickBot="1" x14ac:dyDescent="0.35">
      <c r="A84" s="54"/>
      <c r="B84" s="58" t="s">
        <v>70</v>
      </c>
      <c r="C84" s="59" t="s">
        <v>70</v>
      </c>
      <c r="D84" s="63">
        <f t="shared" si="14"/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</row>
    <row r="85" spans="1:14" ht="15" thickBot="1" x14ac:dyDescent="0.35">
      <c r="A85" s="54"/>
      <c r="B85" s="58" t="s">
        <v>71</v>
      </c>
      <c r="C85" s="59" t="s">
        <v>71</v>
      </c>
      <c r="D85" s="63">
        <f t="shared" si="14"/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  <c r="L85" s="55">
        <v>0</v>
      </c>
      <c r="M85" s="55">
        <v>0</v>
      </c>
      <c r="N85" s="55">
        <v>0</v>
      </c>
    </row>
    <row r="86" spans="1:14" ht="10.199999999999999" customHeight="1" x14ac:dyDescent="0.3">
      <c r="A86" s="32" t="str">
        <f>IFERROR(VLOOKUP(#REF!,[1]!T_Listado_Personal_KDE[#Data],3,FALSE),"")</f>
        <v/>
      </c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  <row r="87" spans="1:14" s="21" customFormat="1" ht="25.8" customHeight="1" thickBot="1" x14ac:dyDescent="0.35">
      <c r="A87" s="52" t="s">
        <v>184</v>
      </c>
      <c r="B87" s="51" t="s">
        <v>185</v>
      </c>
      <c r="C87" s="51"/>
      <c r="D87" s="64">
        <f>SUM(E87:N87)</f>
        <v>0</v>
      </c>
      <c r="E87" s="65">
        <f>SUM(E88:E92)</f>
        <v>0</v>
      </c>
      <c r="F87" s="65">
        <f>SUM(F88:F92)</f>
        <v>0</v>
      </c>
      <c r="G87" s="65">
        <f t="shared" ref="G87:N87" si="15">SUM(G88:G92)</f>
        <v>0</v>
      </c>
      <c r="H87" s="65">
        <f t="shared" si="15"/>
        <v>0</v>
      </c>
      <c r="I87" s="65">
        <f t="shared" si="15"/>
        <v>0</v>
      </c>
      <c r="J87" s="65">
        <f t="shared" si="15"/>
        <v>0</v>
      </c>
      <c r="K87" s="65">
        <f t="shared" si="15"/>
        <v>0</v>
      </c>
      <c r="L87" s="65">
        <f t="shared" si="15"/>
        <v>0</v>
      </c>
      <c r="M87" s="65">
        <f t="shared" si="15"/>
        <v>0</v>
      </c>
      <c r="N87" s="65">
        <f t="shared" si="15"/>
        <v>0</v>
      </c>
    </row>
    <row r="88" spans="1:14" ht="15" thickBot="1" x14ac:dyDescent="0.35">
      <c r="A88" s="53"/>
      <c r="B88" s="58" t="s">
        <v>76</v>
      </c>
      <c r="C88" s="59" t="s">
        <v>76</v>
      </c>
      <c r="D88" s="63">
        <f t="shared" ref="D88:D92" si="16">SUM(E88:N88)</f>
        <v>0</v>
      </c>
      <c r="E88" s="55">
        <v>0</v>
      </c>
      <c r="F88" s="55">
        <v>0</v>
      </c>
      <c r="G88" s="55">
        <v>0</v>
      </c>
      <c r="H88" s="55">
        <v>0</v>
      </c>
      <c r="I88" s="55">
        <v>0</v>
      </c>
      <c r="J88" s="55">
        <v>0</v>
      </c>
      <c r="K88" s="55">
        <v>0</v>
      </c>
      <c r="L88" s="55">
        <v>0</v>
      </c>
      <c r="M88" s="55">
        <v>0</v>
      </c>
      <c r="N88" s="55">
        <v>0</v>
      </c>
    </row>
    <row r="89" spans="1:14" ht="15" thickBot="1" x14ac:dyDescent="0.35">
      <c r="A89" s="54"/>
      <c r="B89" s="58" t="s">
        <v>77</v>
      </c>
      <c r="C89" s="59" t="s">
        <v>77</v>
      </c>
      <c r="D89" s="63">
        <f t="shared" si="16"/>
        <v>0</v>
      </c>
      <c r="E89" s="55">
        <v>0</v>
      </c>
      <c r="F89" s="55">
        <v>0</v>
      </c>
      <c r="G89" s="55">
        <v>0</v>
      </c>
      <c r="H89" s="55">
        <v>0</v>
      </c>
      <c r="I89" s="55">
        <v>0</v>
      </c>
      <c r="J89" s="55">
        <v>0</v>
      </c>
      <c r="K89" s="55">
        <v>0</v>
      </c>
      <c r="L89" s="55">
        <v>0</v>
      </c>
      <c r="M89" s="55">
        <v>0</v>
      </c>
      <c r="N89" s="55">
        <v>0</v>
      </c>
    </row>
    <row r="90" spans="1:14" ht="15" thickBot="1" x14ac:dyDescent="0.35">
      <c r="A90" s="54"/>
      <c r="B90" s="58" t="s">
        <v>80</v>
      </c>
      <c r="C90" s="59" t="s">
        <v>80</v>
      </c>
      <c r="D90" s="63">
        <f t="shared" si="16"/>
        <v>0</v>
      </c>
      <c r="E90" s="55">
        <v>0</v>
      </c>
      <c r="F90" s="55">
        <v>0</v>
      </c>
      <c r="G90" s="55">
        <v>0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55">
        <v>0</v>
      </c>
      <c r="N90" s="55">
        <v>0</v>
      </c>
    </row>
    <row r="91" spans="1:14" ht="15" thickBot="1" x14ac:dyDescent="0.35">
      <c r="A91" s="54"/>
      <c r="B91" s="58" t="s">
        <v>79</v>
      </c>
      <c r="C91" s="59" t="s">
        <v>79</v>
      </c>
      <c r="D91" s="63">
        <f t="shared" si="16"/>
        <v>0</v>
      </c>
      <c r="E91" s="55">
        <v>0</v>
      </c>
      <c r="F91" s="55">
        <v>0</v>
      </c>
      <c r="G91" s="55">
        <v>0</v>
      </c>
      <c r="H91" s="55">
        <v>0</v>
      </c>
      <c r="I91" s="55">
        <v>0</v>
      </c>
      <c r="J91" s="55">
        <v>0</v>
      </c>
      <c r="K91" s="55">
        <v>0</v>
      </c>
      <c r="L91" s="55">
        <v>0</v>
      </c>
      <c r="M91" s="55">
        <v>0</v>
      </c>
      <c r="N91" s="55">
        <v>0</v>
      </c>
    </row>
    <row r="92" spans="1:14" ht="15" thickBot="1" x14ac:dyDescent="0.35">
      <c r="A92" s="54"/>
      <c r="B92" s="58" t="s">
        <v>78</v>
      </c>
      <c r="C92" s="59" t="s">
        <v>78</v>
      </c>
      <c r="D92" s="63">
        <f t="shared" si="16"/>
        <v>0</v>
      </c>
      <c r="E92" s="55">
        <v>0</v>
      </c>
      <c r="F92" s="55">
        <v>0</v>
      </c>
      <c r="G92" s="55">
        <v>0</v>
      </c>
      <c r="H92" s="55">
        <v>0</v>
      </c>
      <c r="I92" s="55">
        <v>0</v>
      </c>
      <c r="J92" s="55">
        <v>0</v>
      </c>
      <c r="K92" s="55">
        <v>0</v>
      </c>
      <c r="L92" s="55">
        <v>0</v>
      </c>
      <c r="M92" s="55">
        <v>0</v>
      </c>
      <c r="N92" s="55">
        <v>0</v>
      </c>
    </row>
    <row r="93" spans="1:14" ht="10.199999999999999" customHeight="1" x14ac:dyDescent="0.3">
      <c r="A93" s="32" t="str">
        <f>IFERROR(VLOOKUP(#REF!,[1]!T_Listado_Personal_KDE[#Data],3,FALSE),"")</f>
        <v/>
      </c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</row>
    <row r="94" spans="1:14" ht="21.6" customHeight="1" x14ac:dyDescent="0.3">
      <c r="A94" s="49">
        <v>3</v>
      </c>
      <c r="B94" s="50" t="s">
        <v>186</v>
      </c>
      <c r="C94" s="50"/>
      <c r="D94" s="50"/>
      <c r="E94" s="48">
        <f>(E96+E103+E107+E115)</f>
        <v>0</v>
      </c>
      <c r="F94" s="48">
        <f t="shared" ref="F94:N94" si="17">(F96+F103+F107+F115)</f>
        <v>0</v>
      </c>
      <c r="G94" s="48">
        <f t="shared" si="17"/>
        <v>0</v>
      </c>
      <c r="H94" s="48">
        <f t="shared" si="17"/>
        <v>0</v>
      </c>
      <c r="I94" s="48">
        <f t="shared" si="17"/>
        <v>1049.3899999999999</v>
      </c>
      <c r="J94" s="48">
        <f t="shared" si="17"/>
        <v>0</v>
      </c>
      <c r="K94" s="48">
        <f t="shared" si="17"/>
        <v>181.55</v>
      </c>
      <c r="L94" s="48">
        <f t="shared" si="17"/>
        <v>0</v>
      </c>
      <c r="M94" s="48">
        <f t="shared" si="17"/>
        <v>0</v>
      </c>
      <c r="N94" s="48">
        <f t="shared" si="17"/>
        <v>0</v>
      </c>
    </row>
    <row r="95" spans="1:14" ht="10.199999999999999" customHeight="1" x14ac:dyDescent="0.3">
      <c r="A95" s="32" t="str">
        <f>IFERROR(VLOOKUP(#REF!,[1]!T_Listado_Personal_KDE[#Data],3,FALSE),"")</f>
        <v/>
      </c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</row>
    <row r="96" spans="1:14" s="21" customFormat="1" ht="25.8" customHeight="1" thickBot="1" x14ac:dyDescent="0.35">
      <c r="A96" s="52" t="s">
        <v>187</v>
      </c>
      <c r="B96" s="51" t="s">
        <v>146</v>
      </c>
      <c r="C96" s="51"/>
      <c r="D96" s="64">
        <f>SUM(E96:N96)</f>
        <v>790.94</v>
      </c>
      <c r="E96" s="65">
        <f>SUM(E97:E101)</f>
        <v>0</v>
      </c>
      <c r="F96" s="65">
        <f>SUM(F97:F101)</f>
        <v>0</v>
      </c>
      <c r="G96" s="65">
        <f t="shared" ref="G96:N96" si="18">SUM(G97:G101)</f>
        <v>0</v>
      </c>
      <c r="H96" s="65">
        <f t="shared" si="18"/>
        <v>0</v>
      </c>
      <c r="I96" s="65">
        <f t="shared" si="18"/>
        <v>609.39</v>
      </c>
      <c r="J96" s="65">
        <f t="shared" si="18"/>
        <v>0</v>
      </c>
      <c r="K96" s="65">
        <f t="shared" si="18"/>
        <v>181.55</v>
      </c>
      <c r="L96" s="65">
        <f t="shared" si="18"/>
        <v>0</v>
      </c>
      <c r="M96" s="65">
        <f t="shared" si="18"/>
        <v>0</v>
      </c>
      <c r="N96" s="65">
        <f t="shared" si="18"/>
        <v>0</v>
      </c>
    </row>
    <row r="97" spans="1:14" ht="15" thickBot="1" x14ac:dyDescent="0.35">
      <c r="A97" s="56"/>
      <c r="B97" s="58" t="s">
        <v>189</v>
      </c>
      <c r="C97" s="59" t="s">
        <v>132</v>
      </c>
      <c r="D97" s="63">
        <f>SUM(E97:N97)</f>
        <v>0</v>
      </c>
      <c r="E97" s="55">
        <v>0</v>
      </c>
      <c r="F97" s="55">
        <v>0</v>
      </c>
      <c r="G97" s="55">
        <v>0</v>
      </c>
      <c r="H97" s="55">
        <v>0</v>
      </c>
      <c r="I97" s="55">
        <v>0</v>
      </c>
      <c r="J97" s="55">
        <v>0</v>
      </c>
      <c r="K97" s="55">
        <v>0</v>
      </c>
      <c r="L97" s="55">
        <v>0</v>
      </c>
      <c r="M97" s="55">
        <v>0</v>
      </c>
      <c r="N97" s="55">
        <v>0</v>
      </c>
    </row>
    <row r="98" spans="1:14" ht="15" thickBot="1" x14ac:dyDescent="0.35">
      <c r="A98" s="57"/>
      <c r="B98" s="58" t="s">
        <v>190</v>
      </c>
      <c r="C98" s="59" t="s">
        <v>133</v>
      </c>
      <c r="D98" s="63">
        <f t="shared" ref="D98:D101" si="19">SUM(E98:N98)</f>
        <v>0</v>
      </c>
      <c r="E98" s="55">
        <v>0</v>
      </c>
      <c r="F98" s="55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</row>
    <row r="99" spans="1:14" ht="15" thickBot="1" x14ac:dyDescent="0.35">
      <c r="A99" s="57"/>
      <c r="B99" s="58" t="s">
        <v>188</v>
      </c>
      <c r="C99" s="59" t="s">
        <v>131</v>
      </c>
      <c r="D99" s="63">
        <f t="shared" si="19"/>
        <v>670.93999999999994</v>
      </c>
      <c r="E99" s="55">
        <v>0</v>
      </c>
      <c r="F99" s="55">
        <v>0</v>
      </c>
      <c r="G99" s="55">
        <v>0</v>
      </c>
      <c r="H99" s="55">
        <v>0</v>
      </c>
      <c r="I99" s="55">
        <v>609.39</v>
      </c>
      <c r="J99" s="55">
        <v>0</v>
      </c>
      <c r="K99" s="55">
        <v>61.55</v>
      </c>
      <c r="L99" s="55">
        <v>0</v>
      </c>
      <c r="M99" s="55">
        <v>0</v>
      </c>
      <c r="N99" s="55">
        <v>0</v>
      </c>
    </row>
    <row r="100" spans="1:14" ht="15" thickBot="1" x14ac:dyDescent="0.35">
      <c r="A100" s="57"/>
      <c r="B100" s="58" t="s">
        <v>134</v>
      </c>
      <c r="C100" s="59" t="s">
        <v>134</v>
      </c>
      <c r="D100" s="63">
        <f t="shared" si="19"/>
        <v>0</v>
      </c>
      <c r="E100" s="55">
        <v>0</v>
      </c>
      <c r="F100" s="55">
        <v>0</v>
      </c>
      <c r="G100" s="55">
        <v>0</v>
      </c>
      <c r="H100" s="55">
        <v>0</v>
      </c>
      <c r="I100" s="55">
        <v>0</v>
      </c>
      <c r="J100" s="55">
        <v>0</v>
      </c>
      <c r="K100" s="55">
        <v>0</v>
      </c>
      <c r="L100" s="55">
        <v>0</v>
      </c>
      <c r="M100" s="55">
        <v>0</v>
      </c>
      <c r="N100" s="55">
        <v>0</v>
      </c>
    </row>
    <row r="101" spans="1:14" ht="27.6" customHeight="1" thickBot="1" x14ac:dyDescent="0.35">
      <c r="A101" s="57"/>
      <c r="B101" s="60" t="s">
        <v>135</v>
      </c>
      <c r="C101" s="61" t="s">
        <v>135</v>
      </c>
      <c r="D101" s="63">
        <f t="shared" si="19"/>
        <v>120</v>
      </c>
      <c r="E101" s="55">
        <v>0</v>
      </c>
      <c r="F101" s="55">
        <v>0</v>
      </c>
      <c r="G101" s="55">
        <v>0</v>
      </c>
      <c r="H101" s="55">
        <v>0</v>
      </c>
      <c r="I101" s="55">
        <v>0</v>
      </c>
      <c r="J101" s="55">
        <v>0</v>
      </c>
      <c r="K101" s="55">
        <v>120</v>
      </c>
      <c r="L101" s="55">
        <v>0</v>
      </c>
      <c r="M101" s="55">
        <v>0</v>
      </c>
      <c r="N101" s="55">
        <v>0</v>
      </c>
    </row>
    <row r="102" spans="1:14" ht="10.199999999999999" customHeight="1" x14ac:dyDescent="0.3">
      <c r="A102" s="32" t="str">
        <f>IFERROR(VLOOKUP(#REF!,[1]!T_Listado_Personal_KDE[#Data],3,FALSE),"")</f>
        <v/>
      </c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</row>
    <row r="103" spans="1:14" s="21" customFormat="1" ht="25.8" customHeight="1" thickBot="1" x14ac:dyDescent="0.35">
      <c r="A103" s="52" t="s">
        <v>191</v>
      </c>
      <c r="B103" s="51" t="s">
        <v>147</v>
      </c>
      <c r="C103" s="51"/>
      <c r="D103" s="64">
        <f>SUM(E103:N103)</f>
        <v>140</v>
      </c>
      <c r="E103" s="65">
        <f>SUM(E104:E105)</f>
        <v>0</v>
      </c>
      <c r="F103" s="65">
        <f t="shared" ref="F103:N103" si="20">SUM(F104:F105)</f>
        <v>0</v>
      </c>
      <c r="G103" s="65">
        <f t="shared" si="20"/>
        <v>0</v>
      </c>
      <c r="H103" s="65">
        <f t="shared" si="20"/>
        <v>0</v>
      </c>
      <c r="I103" s="65">
        <f t="shared" si="20"/>
        <v>140</v>
      </c>
      <c r="J103" s="65">
        <f t="shared" si="20"/>
        <v>0</v>
      </c>
      <c r="K103" s="65">
        <f t="shared" si="20"/>
        <v>0</v>
      </c>
      <c r="L103" s="65">
        <f t="shared" si="20"/>
        <v>0</v>
      </c>
      <c r="M103" s="65">
        <f t="shared" si="20"/>
        <v>0</v>
      </c>
      <c r="N103" s="65">
        <f t="shared" si="20"/>
        <v>0</v>
      </c>
    </row>
    <row r="104" spans="1:14" ht="15" thickBot="1" x14ac:dyDescent="0.35">
      <c r="A104" s="53"/>
      <c r="B104" s="58" t="s">
        <v>136</v>
      </c>
      <c r="C104" s="59" t="s">
        <v>68</v>
      </c>
      <c r="D104" s="63">
        <f>SUM(E104:N104)</f>
        <v>140</v>
      </c>
      <c r="E104" s="55">
        <v>0</v>
      </c>
      <c r="F104" s="55">
        <v>0</v>
      </c>
      <c r="G104" s="55">
        <v>0</v>
      </c>
      <c r="H104" s="55">
        <v>0</v>
      </c>
      <c r="I104" s="55">
        <v>140</v>
      </c>
      <c r="J104" s="55">
        <v>0</v>
      </c>
      <c r="K104" s="55">
        <v>0</v>
      </c>
      <c r="L104" s="55">
        <v>0</v>
      </c>
      <c r="M104" s="55">
        <v>0</v>
      </c>
      <c r="N104" s="55">
        <v>0</v>
      </c>
    </row>
    <row r="105" spans="1:14" ht="15" thickBot="1" x14ac:dyDescent="0.35">
      <c r="A105" s="54"/>
      <c r="B105" s="58" t="s">
        <v>192</v>
      </c>
      <c r="C105" s="59" t="s">
        <v>69</v>
      </c>
      <c r="D105" s="63">
        <f>SUM(E105:N105)</f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>
        <v>0</v>
      </c>
      <c r="N105" s="55">
        <v>0</v>
      </c>
    </row>
    <row r="106" spans="1:14" ht="10.199999999999999" customHeight="1" x14ac:dyDescent="0.3">
      <c r="A106" s="32" t="str">
        <f>IFERROR(VLOOKUP(#REF!,[1]!T_Listado_Personal_KDE[#Data],3,FALSE),"")</f>
        <v/>
      </c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</row>
    <row r="107" spans="1:14" s="21" customFormat="1" ht="25.8" customHeight="1" thickBot="1" x14ac:dyDescent="0.35">
      <c r="A107" s="52" t="s">
        <v>193</v>
      </c>
      <c r="B107" s="51" t="s">
        <v>148</v>
      </c>
      <c r="C107" s="51"/>
      <c r="D107" s="64">
        <f>SUM(E107:N107)</f>
        <v>0</v>
      </c>
      <c r="E107" s="65">
        <f>SUM(E108:E113)</f>
        <v>0</v>
      </c>
      <c r="F107" s="65">
        <f t="shared" ref="F107:N107" si="21">SUM(F108:F113)</f>
        <v>0</v>
      </c>
      <c r="G107" s="65">
        <f t="shared" si="21"/>
        <v>0</v>
      </c>
      <c r="H107" s="65">
        <f t="shared" si="21"/>
        <v>0</v>
      </c>
      <c r="I107" s="65">
        <f t="shared" si="21"/>
        <v>0</v>
      </c>
      <c r="J107" s="65">
        <f t="shared" si="21"/>
        <v>0</v>
      </c>
      <c r="K107" s="65">
        <f t="shared" si="21"/>
        <v>0</v>
      </c>
      <c r="L107" s="65">
        <f t="shared" si="21"/>
        <v>0</v>
      </c>
      <c r="M107" s="65">
        <f t="shared" si="21"/>
        <v>0</v>
      </c>
      <c r="N107" s="65">
        <f t="shared" si="21"/>
        <v>0</v>
      </c>
    </row>
    <row r="108" spans="1:14" ht="15" thickBot="1" x14ac:dyDescent="0.35">
      <c r="A108" s="53"/>
      <c r="B108" s="58" t="s">
        <v>81</v>
      </c>
      <c r="C108" s="59" t="s">
        <v>79</v>
      </c>
      <c r="D108" s="63">
        <f>SUM(E108:N108)</f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</row>
    <row r="109" spans="1:14" ht="15" thickBot="1" x14ac:dyDescent="0.35">
      <c r="A109" s="54"/>
      <c r="B109" s="58" t="s">
        <v>140</v>
      </c>
      <c r="C109" s="59" t="s">
        <v>76</v>
      </c>
      <c r="D109" s="63">
        <f t="shared" ref="D109:D113" si="22">SUM(E109:N109)</f>
        <v>0</v>
      </c>
      <c r="E109" s="55">
        <v>0</v>
      </c>
      <c r="F109" s="55">
        <v>0</v>
      </c>
      <c r="G109" s="55">
        <v>0</v>
      </c>
      <c r="H109" s="55">
        <v>0</v>
      </c>
      <c r="I109" s="55">
        <v>0</v>
      </c>
      <c r="J109" s="55">
        <v>0</v>
      </c>
      <c r="K109" s="55">
        <v>0</v>
      </c>
      <c r="L109" s="55">
        <v>0</v>
      </c>
      <c r="M109" s="55">
        <v>0</v>
      </c>
      <c r="N109" s="55">
        <v>0</v>
      </c>
    </row>
    <row r="110" spans="1:14" ht="15" thickBot="1" x14ac:dyDescent="0.35">
      <c r="A110" s="54"/>
      <c r="B110" s="58" t="s">
        <v>139</v>
      </c>
      <c r="C110" s="59" t="s">
        <v>77</v>
      </c>
      <c r="D110" s="63">
        <f t="shared" si="22"/>
        <v>0</v>
      </c>
      <c r="E110" s="55">
        <v>0</v>
      </c>
      <c r="F110" s="55">
        <v>0</v>
      </c>
      <c r="G110" s="55">
        <v>0</v>
      </c>
      <c r="H110" s="55">
        <v>0</v>
      </c>
      <c r="I110" s="55">
        <v>0</v>
      </c>
      <c r="J110" s="55">
        <v>0</v>
      </c>
      <c r="K110" s="55">
        <v>0</v>
      </c>
      <c r="L110" s="55">
        <v>0</v>
      </c>
      <c r="M110" s="55">
        <v>0</v>
      </c>
      <c r="N110" s="55">
        <v>0</v>
      </c>
    </row>
    <row r="111" spans="1:14" ht="15" thickBot="1" x14ac:dyDescent="0.35">
      <c r="A111" s="54"/>
      <c r="B111" s="58" t="s">
        <v>194</v>
      </c>
      <c r="C111" s="59" t="s">
        <v>78</v>
      </c>
      <c r="D111" s="63">
        <f t="shared" si="22"/>
        <v>0</v>
      </c>
      <c r="E111" s="55">
        <v>0</v>
      </c>
      <c r="F111" s="55">
        <v>0</v>
      </c>
      <c r="G111" s="55">
        <v>0</v>
      </c>
      <c r="H111" s="55">
        <v>0</v>
      </c>
      <c r="I111" s="55">
        <v>0</v>
      </c>
      <c r="J111" s="55">
        <v>0</v>
      </c>
      <c r="K111" s="55">
        <v>0</v>
      </c>
      <c r="L111" s="55">
        <v>0</v>
      </c>
      <c r="M111" s="55">
        <v>0</v>
      </c>
      <c r="N111" s="55">
        <v>0</v>
      </c>
    </row>
    <row r="112" spans="1:14" ht="15" thickBot="1" x14ac:dyDescent="0.35">
      <c r="A112" s="54"/>
      <c r="B112" s="58" t="s">
        <v>195</v>
      </c>
      <c r="C112" s="59" t="s">
        <v>80</v>
      </c>
      <c r="D112" s="63">
        <f t="shared" si="22"/>
        <v>0</v>
      </c>
      <c r="E112" s="55">
        <v>0</v>
      </c>
      <c r="F112" s="55">
        <v>0</v>
      </c>
      <c r="G112" s="55">
        <v>0</v>
      </c>
      <c r="H112" s="55">
        <v>0</v>
      </c>
      <c r="I112" s="55">
        <v>0</v>
      </c>
      <c r="J112" s="55">
        <v>0</v>
      </c>
      <c r="K112" s="55">
        <v>0</v>
      </c>
      <c r="L112" s="55">
        <v>0</v>
      </c>
      <c r="M112" s="55">
        <v>0</v>
      </c>
      <c r="N112" s="55">
        <v>0</v>
      </c>
    </row>
    <row r="113" spans="1:14" ht="15" thickBot="1" x14ac:dyDescent="0.35">
      <c r="B113" s="58" t="s">
        <v>196</v>
      </c>
      <c r="C113" s="59" t="s">
        <v>80</v>
      </c>
      <c r="D113" s="63">
        <f t="shared" si="22"/>
        <v>0</v>
      </c>
      <c r="E113" s="55">
        <v>0</v>
      </c>
      <c r="F113" s="55">
        <v>0</v>
      </c>
      <c r="G113" s="55">
        <v>0</v>
      </c>
      <c r="H113" s="55">
        <v>0</v>
      </c>
      <c r="I113" s="55">
        <v>0</v>
      </c>
      <c r="J113" s="55">
        <v>0</v>
      </c>
      <c r="K113" s="55">
        <v>0</v>
      </c>
      <c r="L113" s="55">
        <v>0</v>
      </c>
      <c r="M113" s="55">
        <v>0</v>
      </c>
      <c r="N113" s="55">
        <v>0</v>
      </c>
    </row>
    <row r="114" spans="1:14" ht="10.199999999999999" customHeight="1" x14ac:dyDescent="0.3">
      <c r="A114" s="32" t="str">
        <f>IFERROR(VLOOKUP(#REF!,[1]!T_Listado_Personal_KDE[#Data],3,FALSE),"")</f>
        <v/>
      </c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</row>
    <row r="115" spans="1:14" s="21" customFormat="1" ht="25.8" customHeight="1" thickBot="1" x14ac:dyDescent="0.35">
      <c r="A115" s="52" t="s">
        <v>197</v>
      </c>
      <c r="B115" s="51" t="s">
        <v>198</v>
      </c>
      <c r="C115" s="51"/>
      <c r="D115" s="64">
        <f>SUM(E115:N115)</f>
        <v>300</v>
      </c>
      <c r="E115" s="65">
        <f>SUM(E116:E127)</f>
        <v>0</v>
      </c>
      <c r="F115" s="65">
        <f t="shared" ref="F115:N115" si="23">SUM(F116:F127)</f>
        <v>0</v>
      </c>
      <c r="G115" s="65">
        <f t="shared" si="23"/>
        <v>0</v>
      </c>
      <c r="H115" s="65">
        <f t="shared" si="23"/>
        <v>0</v>
      </c>
      <c r="I115" s="65">
        <f t="shared" si="23"/>
        <v>300</v>
      </c>
      <c r="J115" s="65">
        <f t="shared" si="23"/>
        <v>0</v>
      </c>
      <c r="K115" s="65">
        <f t="shared" si="23"/>
        <v>0</v>
      </c>
      <c r="L115" s="65">
        <f t="shared" si="23"/>
        <v>0</v>
      </c>
      <c r="M115" s="65">
        <f t="shared" si="23"/>
        <v>0</v>
      </c>
      <c r="N115" s="65">
        <f t="shared" si="23"/>
        <v>0</v>
      </c>
    </row>
    <row r="116" spans="1:14" ht="15" thickBot="1" x14ac:dyDescent="0.35">
      <c r="A116" s="53"/>
      <c r="B116" s="58" t="s">
        <v>87</v>
      </c>
      <c r="C116" s="59" t="s">
        <v>80</v>
      </c>
      <c r="D116" s="63">
        <f t="shared" ref="D116:D127" si="24">SUM(E116:N116)</f>
        <v>0</v>
      </c>
      <c r="E116" s="55">
        <v>0</v>
      </c>
      <c r="F116" s="55">
        <v>0</v>
      </c>
      <c r="G116" s="55">
        <v>0</v>
      </c>
      <c r="H116" s="55">
        <v>0</v>
      </c>
      <c r="I116" s="55">
        <v>0</v>
      </c>
      <c r="J116" s="55">
        <v>0</v>
      </c>
      <c r="K116" s="55">
        <v>0</v>
      </c>
      <c r="L116" s="55">
        <v>0</v>
      </c>
      <c r="M116" s="55">
        <v>0</v>
      </c>
      <c r="N116" s="55">
        <v>0</v>
      </c>
    </row>
    <row r="117" spans="1:14" ht="15" thickBot="1" x14ac:dyDescent="0.35">
      <c r="A117" s="54"/>
      <c r="B117" s="58" t="s">
        <v>90</v>
      </c>
      <c r="C117" s="59" t="s">
        <v>80</v>
      </c>
      <c r="D117" s="63">
        <f t="shared" si="24"/>
        <v>0</v>
      </c>
      <c r="E117" s="55">
        <v>0</v>
      </c>
      <c r="F117" s="55">
        <v>0</v>
      </c>
      <c r="G117" s="55">
        <v>0</v>
      </c>
      <c r="H117" s="55">
        <v>0</v>
      </c>
      <c r="I117" s="55">
        <v>0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</row>
    <row r="118" spans="1:14" ht="15" thickBot="1" x14ac:dyDescent="0.35">
      <c r="A118" s="54"/>
      <c r="B118" s="58" t="s">
        <v>201</v>
      </c>
      <c r="C118" s="59" t="s">
        <v>78</v>
      </c>
      <c r="D118" s="63">
        <f t="shared" si="24"/>
        <v>0</v>
      </c>
      <c r="E118" s="55">
        <v>0</v>
      </c>
      <c r="F118" s="55">
        <v>0</v>
      </c>
      <c r="G118" s="55">
        <v>0</v>
      </c>
      <c r="H118" s="55">
        <v>0</v>
      </c>
      <c r="I118" s="55">
        <v>0</v>
      </c>
      <c r="J118" s="55">
        <v>0</v>
      </c>
      <c r="K118" s="55">
        <v>0</v>
      </c>
      <c r="L118" s="55">
        <v>0</v>
      </c>
      <c r="M118" s="55">
        <v>0</v>
      </c>
      <c r="N118" s="55">
        <v>0</v>
      </c>
    </row>
    <row r="119" spans="1:14" ht="15" thickBot="1" x14ac:dyDescent="0.35">
      <c r="A119" s="54"/>
      <c r="B119" s="58" t="s">
        <v>86</v>
      </c>
      <c r="C119" s="59" t="s">
        <v>80</v>
      </c>
      <c r="D119" s="63">
        <f t="shared" si="24"/>
        <v>0</v>
      </c>
      <c r="E119" s="55">
        <v>0</v>
      </c>
      <c r="F119" s="55">
        <v>0</v>
      </c>
      <c r="G119" s="55">
        <v>0</v>
      </c>
      <c r="H119" s="55">
        <v>0</v>
      </c>
      <c r="I119" s="55">
        <v>0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</row>
    <row r="120" spans="1:14" ht="15" thickBot="1" x14ac:dyDescent="0.35">
      <c r="A120" s="54"/>
      <c r="B120" s="58" t="s">
        <v>88</v>
      </c>
      <c r="C120" s="59" t="s">
        <v>80</v>
      </c>
      <c r="D120" s="63">
        <f t="shared" si="24"/>
        <v>0</v>
      </c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5">
        <v>0</v>
      </c>
      <c r="N120" s="55">
        <v>0</v>
      </c>
    </row>
    <row r="121" spans="1:14" ht="15" thickBot="1" x14ac:dyDescent="0.35">
      <c r="B121" s="58" t="s">
        <v>89</v>
      </c>
      <c r="C121" s="59" t="s">
        <v>80</v>
      </c>
      <c r="D121" s="63">
        <f t="shared" si="24"/>
        <v>0</v>
      </c>
      <c r="E121" s="55">
        <v>0</v>
      </c>
      <c r="F121" s="55">
        <v>0</v>
      </c>
      <c r="G121" s="55">
        <v>0</v>
      </c>
      <c r="H121" s="55">
        <v>0</v>
      </c>
      <c r="I121" s="55">
        <v>0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</row>
    <row r="122" spans="1:14" ht="15" thickBot="1" x14ac:dyDescent="0.35">
      <c r="B122" s="58" t="s">
        <v>202</v>
      </c>
      <c r="C122" s="59" t="s">
        <v>80</v>
      </c>
      <c r="D122" s="63">
        <f t="shared" si="24"/>
        <v>0</v>
      </c>
      <c r="E122" s="55">
        <v>0</v>
      </c>
      <c r="F122" s="55">
        <v>0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5">
        <v>0</v>
      </c>
      <c r="M122" s="55">
        <v>0</v>
      </c>
      <c r="N122" s="55">
        <v>0</v>
      </c>
    </row>
    <row r="123" spans="1:14" ht="15" thickBot="1" x14ac:dyDescent="0.35">
      <c r="B123" s="58" t="s">
        <v>200</v>
      </c>
      <c r="C123" s="59" t="s">
        <v>77</v>
      </c>
      <c r="D123" s="63">
        <f t="shared" si="24"/>
        <v>0</v>
      </c>
      <c r="E123" s="55">
        <v>0</v>
      </c>
      <c r="F123" s="55">
        <v>0</v>
      </c>
      <c r="G123" s="55">
        <v>0</v>
      </c>
      <c r="H123" s="55">
        <v>0</v>
      </c>
      <c r="I123" s="55">
        <v>0</v>
      </c>
      <c r="J123" s="55">
        <v>0</v>
      </c>
      <c r="K123" s="55">
        <v>0</v>
      </c>
      <c r="L123" s="55">
        <v>0</v>
      </c>
      <c r="M123" s="55">
        <v>0</v>
      </c>
      <c r="N123" s="55">
        <v>0</v>
      </c>
    </row>
    <row r="124" spans="1:14" ht="15" thickBot="1" x14ac:dyDescent="0.35">
      <c r="B124" s="58" t="s">
        <v>84</v>
      </c>
      <c r="C124" s="59" t="s">
        <v>79</v>
      </c>
      <c r="D124" s="63">
        <f t="shared" si="24"/>
        <v>0</v>
      </c>
      <c r="E124" s="55">
        <v>0</v>
      </c>
      <c r="F124" s="55">
        <v>0</v>
      </c>
      <c r="G124" s="55">
        <v>0</v>
      </c>
      <c r="H124" s="55">
        <v>0</v>
      </c>
      <c r="I124" s="55">
        <v>0</v>
      </c>
      <c r="J124" s="55">
        <v>0</v>
      </c>
      <c r="K124" s="55">
        <v>0</v>
      </c>
      <c r="L124" s="55">
        <v>0</v>
      </c>
      <c r="M124" s="55">
        <v>0</v>
      </c>
      <c r="N124" s="55">
        <v>0</v>
      </c>
    </row>
    <row r="125" spans="1:14" ht="15" thickBot="1" x14ac:dyDescent="0.35">
      <c r="B125" s="58" t="s">
        <v>199</v>
      </c>
      <c r="C125" s="59" t="s">
        <v>76</v>
      </c>
      <c r="D125" s="63">
        <f t="shared" si="24"/>
        <v>0</v>
      </c>
      <c r="E125" s="55">
        <v>0</v>
      </c>
      <c r="F125" s="55">
        <v>0</v>
      </c>
      <c r="G125" s="55">
        <v>0</v>
      </c>
      <c r="H125" s="55">
        <v>0</v>
      </c>
      <c r="I125" s="55">
        <v>0</v>
      </c>
      <c r="J125" s="55">
        <v>0</v>
      </c>
      <c r="K125" s="55">
        <v>0</v>
      </c>
      <c r="L125" s="55">
        <v>0</v>
      </c>
      <c r="M125" s="55">
        <v>0</v>
      </c>
      <c r="N125" s="55">
        <v>0</v>
      </c>
    </row>
    <row r="126" spans="1:14" ht="15" thickBot="1" x14ac:dyDescent="0.35">
      <c r="B126" s="58" t="s">
        <v>83</v>
      </c>
      <c r="C126" s="59" t="s">
        <v>80</v>
      </c>
      <c r="D126" s="63">
        <f t="shared" si="24"/>
        <v>300</v>
      </c>
      <c r="E126" s="55">
        <v>0</v>
      </c>
      <c r="F126" s="55">
        <v>0</v>
      </c>
      <c r="G126" s="55">
        <v>0</v>
      </c>
      <c r="H126" s="55">
        <v>0</v>
      </c>
      <c r="I126" s="55">
        <v>300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</row>
    <row r="127" spans="1:14" ht="15" thickBot="1" x14ac:dyDescent="0.35">
      <c r="B127" s="58" t="s">
        <v>85</v>
      </c>
      <c r="C127" s="59" t="s">
        <v>80</v>
      </c>
      <c r="D127" s="63">
        <f t="shared" si="24"/>
        <v>0</v>
      </c>
      <c r="E127" s="55">
        <v>0</v>
      </c>
      <c r="F127" s="55">
        <v>0</v>
      </c>
      <c r="G127" s="55">
        <v>0</v>
      </c>
      <c r="H127" s="55">
        <v>0</v>
      </c>
      <c r="I127" s="55">
        <v>0</v>
      </c>
      <c r="J127" s="55">
        <v>0</v>
      </c>
      <c r="K127" s="55">
        <v>0</v>
      </c>
      <c r="L127" s="55">
        <v>0</v>
      </c>
      <c r="M127" s="55">
        <v>0</v>
      </c>
      <c r="N127" s="55">
        <v>0</v>
      </c>
    </row>
    <row r="128" spans="1:14" ht="10.199999999999999" customHeight="1" x14ac:dyDescent="0.3">
      <c r="A128" s="32" t="str">
        <f>IFERROR(VLOOKUP(#REF!,[1]!T_Listado_Personal_KDE[#Data],3,FALSE),"")</f>
        <v/>
      </c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</row>
    <row r="129" spans="1:14" ht="21.6" customHeight="1" x14ac:dyDescent="0.3">
      <c r="A129" s="49">
        <v>4</v>
      </c>
      <c r="B129" s="50" t="s">
        <v>203</v>
      </c>
      <c r="C129" s="50"/>
      <c r="D129" s="50"/>
      <c r="E129" s="48">
        <f>(E131+E141)</f>
        <v>0</v>
      </c>
      <c r="F129" s="48">
        <f t="shared" ref="F129:N129" si="25">(F131+F141)</f>
        <v>0</v>
      </c>
      <c r="G129" s="48">
        <f t="shared" si="25"/>
        <v>0</v>
      </c>
      <c r="H129" s="48">
        <f t="shared" si="25"/>
        <v>0</v>
      </c>
      <c r="I129" s="48">
        <f t="shared" si="25"/>
        <v>0</v>
      </c>
      <c r="J129" s="48">
        <f t="shared" si="25"/>
        <v>0</v>
      </c>
      <c r="K129" s="48">
        <f t="shared" si="25"/>
        <v>0</v>
      </c>
      <c r="L129" s="48">
        <f t="shared" si="25"/>
        <v>0</v>
      </c>
      <c r="M129" s="48">
        <f t="shared" si="25"/>
        <v>0</v>
      </c>
      <c r="N129" s="48">
        <f t="shared" si="25"/>
        <v>0</v>
      </c>
    </row>
    <row r="130" spans="1:14" ht="10.199999999999999" customHeight="1" x14ac:dyDescent="0.3">
      <c r="A130" s="32" t="str">
        <f>IFERROR(VLOOKUP(#REF!,[1]!T_Listado_Personal_KDE[#Data],3,FALSE),"")</f>
        <v/>
      </c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</row>
    <row r="131" spans="1:14" s="21" customFormat="1" ht="25.8" customHeight="1" thickBot="1" x14ac:dyDescent="0.35">
      <c r="A131" s="52" t="s">
        <v>204</v>
      </c>
      <c r="B131" s="51" t="s">
        <v>205</v>
      </c>
      <c r="C131" s="51"/>
      <c r="D131" s="64">
        <f>SUM(E131:N131)</f>
        <v>0</v>
      </c>
      <c r="E131" s="65">
        <f>SUM(E132:E139)</f>
        <v>0</v>
      </c>
      <c r="F131" s="65">
        <f t="shared" ref="F131:N131" si="26">SUM(F132:F139)</f>
        <v>0</v>
      </c>
      <c r="G131" s="65">
        <f t="shared" si="26"/>
        <v>0</v>
      </c>
      <c r="H131" s="65">
        <f t="shared" si="26"/>
        <v>0</v>
      </c>
      <c r="I131" s="65">
        <f t="shared" si="26"/>
        <v>0</v>
      </c>
      <c r="J131" s="65">
        <f t="shared" si="26"/>
        <v>0</v>
      </c>
      <c r="K131" s="65">
        <f t="shared" si="26"/>
        <v>0</v>
      </c>
      <c r="L131" s="65">
        <f t="shared" si="26"/>
        <v>0</v>
      </c>
      <c r="M131" s="65">
        <f t="shared" si="26"/>
        <v>0</v>
      </c>
      <c r="N131" s="65">
        <f t="shared" si="26"/>
        <v>0</v>
      </c>
    </row>
    <row r="132" spans="1:14" ht="15" thickBot="1" x14ac:dyDescent="0.35">
      <c r="A132" s="53"/>
      <c r="B132" s="58" t="s">
        <v>93</v>
      </c>
      <c r="C132" s="59" t="s">
        <v>93</v>
      </c>
      <c r="D132" s="63">
        <f>SUM(E132:N132)</f>
        <v>0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55">
        <v>0</v>
      </c>
      <c r="K132" s="55">
        <v>0</v>
      </c>
      <c r="L132" s="55">
        <v>0</v>
      </c>
      <c r="M132" s="55">
        <v>0</v>
      </c>
      <c r="N132" s="55">
        <v>0</v>
      </c>
    </row>
    <row r="133" spans="1:14" ht="15" thickBot="1" x14ac:dyDescent="0.35">
      <c r="A133" s="54"/>
      <c r="B133" s="58" t="s">
        <v>94</v>
      </c>
      <c r="C133" s="59" t="s">
        <v>94</v>
      </c>
      <c r="D133" s="63">
        <f t="shared" ref="D133:D139" si="27">SUM(E133:N133)</f>
        <v>0</v>
      </c>
      <c r="E133" s="55">
        <v>0</v>
      </c>
      <c r="F133" s="55">
        <v>0</v>
      </c>
      <c r="G133" s="55">
        <v>0</v>
      </c>
      <c r="H133" s="55">
        <v>0</v>
      </c>
      <c r="I133" s="55">
        <v>0</v>
      </c>
      <c r="J133" s="55">
        <v>0</v>
      </c>
      <c r="K133" s="55">
        <v>0</v>
      </c>
      <c r="L133" s="55">
        <v>0</v>
      </c>
      <c r="M133" s="55">
        <v>0</v>
      </c>
      <c r="N133" s="55">
        <v>0</v>
      </c>
    </row>
    <row r="134" spans="1:14" ht="15" thickBot="1" x14ac:dyDescent="0.35">
      <c r="A134" s="54"/>
      <c r="B134" s="58" t="s">
        <v>95</v>
      </c>
      <c r="C134" s="59" t="s">
        <v>95</v>
      </c>
      <c r="D134" s="63">
        <f t="shared" si="27"/>
        <v>0</v>
      </c>
      <c r="E134" s="55">
        <v>0</v>
      </c>
      <c r="F134" s="55">
        <v>0</v>
      </c>
      <c r="G134" s="55">
        <v>0</v>
      </c>
      <c r="H134" s="55">
        <v>0</v>
      </c>
      <c r="I134" s="55">
        <v>0</v>
      </c>
      <c r="J134" s="55">
        <v>0</v>
      </c>
      <c r="K134" s="55">
        <v>0</v>
      </c>
      <c r="L134" s="55">
        <v>0</v>
      </c>
      <c r="M134" s="55">
        <v>0</v>
      </c>
      <c r="N134" s="55">
        <v>0</v>
      </c>
    </row>
    <row r="135" spans="1:14" ht="15" thickBot="1" x14ac:dyDescent="0.35">
      <c r="A135" s="54"/>
      <c r="B135" s="58" t="s">
        <v>96</v>
      </c>
      <c r="C135" s="59" t="s">
        <v>96</v>
      </c>
      <c r="D135" s="63">
        <f t="shared" si="27"/>
        <v>0</v>
      </c>
      <c r="E135" s="55">
        <v>0</v>
      </c>
      <c r="F135" s="55">
        <v>0</v>
      </c>
      <c r="G135" s="55">
        <v>0</v>
      </c>
      <c r="H135" s="55">
        <v>0</v>
      </c>
      <c r="I135" s="55">
        <v>0</v>
      </c>
      <c r="J135" s="55">
        <v>0</v>
      </c>
      <c r="K135" s="55">
        <v>0</v>
      </c>
      <c r="L135" s="55">
        <v>0</v>
      </c>
      <c r="M135" s="55">
        <v>0</v>
      </c>
      <c r="N135" s="55">
        <v>0</v>
      </c>
    </row>
    <row r="136" spans="1:14" ht="15" thickBot="1" x14ac:dyDescent="0.35">
      <c r="A136" s="54"/>
      <c r="B136" s="58" t="s">
        <v>97</v>
      </c>
      <c r="C136" s="59" t="s">
        <v>97</v>
      </c>
      <c r="D136" s="63">
        <f t="shared" si="27"/>
        <v>0</v>
      </c>
      <c r="E136" s="55">
        <v>0</v>
      </c>
      <c r="F136" s="55">
        <v>0</v>
      </c>
      <c r="G136" s="55">
        <v>0</v>
      </c>
      <c r="H136" s="55">
        <v>0</v>
      </c>
      <c r="I136" s="55">
        <v>0</v>
      </c>
      <c r="J136" s="55">
        <v>0</v>
      </c>
      <c r="K136" s="55">
        <v>0</v>
      </c>
      <c r="L136" s="55">
        <v>0</v>
      </c>
      <c r="M136" s="55">
        <v>0</v>
      </c>
      <c r="N136" s="55">
        <v>0</v>
      </c>
    </row>
    <row r="137" spans="1:14" ht="15" thickBot="1" x14ac:dyDescent="0.35">
      <c r="A137" s="54"/>
      <c r="B137" s="58" t="s">
        <v>98</v>
      </c>
      <c r="C137" s="59" t="s">
        <v>98</v>
      </c>
      <c r="D137" s="63">
        <f t="shared" si="27"/>
        <v>0</v>
      </c>
      <c r="E137" s="55">
        <v>0</v>
      </c>
      <c r="F137" s="55">
        <v>0</v>
      </c>
      <c r="G137" s="55">
        <v>0</v>
      </c>
      <c r="H137" s="55">
        <v>0</v>
      </c>
      <c r="I137" s="55">
        <v>0</v>
      </c>
      <c r="J137" s="55">
        <v>0</v>
      </c>
      <c r="K137" s="55">
        <v>0</v>
      </c>
      <c r="L137" s="55">
        <v>0</v>
      </c>
      <c r="M137" s="55">
        <v>0</v>
      </c>
      <c r="N137" s="55">
        <v>0</v>
      </c>
    </row>
    <row r="138" spans="1:14" ht="15" thickBot="1" x14ac:dyDescent="0.35">
      <c r="A138" s="54"/>
      <c r="B138" s="58" t="s">
        <v>99</v>
      </c>
      <c r="C138" s="59" t="s">
        <v>99</v>
      </c>
      <c r="D138" s="63">
        <f t="shared" si="27"/>
        <v>0</v>
      </c>
      <c r="E138" s="55">
        <v>0</v>
      </c>
      <c r="F138" s="55">
        <v>0</v>
      </c>
      <c r="G138" s="55">
        <v>0</v>
      </c>
      <c r="H138" s="55">
        <v>0</v>
      </c>
      <c r="I138" s="55">
        <v>0</v>
      </c>
      <c r="J138" s="55">
        <v>0</v>
      </c>
      <c r="K138" s="55">
        <v>0</v>
      </c>
      <c r="L138" s="55">
        <v>0</v>
      </c>
      <c r="M138" s="55">
        <v>0</v>
      </c>
      <c r="N138" s="55">
        <v>0</v>
      </c>
    </row>
    <row r="139" spans="1:14" ht="15" thickBot="1" x14ac:dyDescent="0.35">
      <c r="A139" s="54"/>
      <c r="B139" s="58" t="s">
        <v>100</v>
      </c>
      <c r="C139" s="59" t="s">
        <v>100</v>
      </c>
      <c r="D139" s="63">
        <f t="shared" si="27"/>
        <v>0</v>
      </c>
      <c r="E139" s="55">
        <v>0</v>
      </c>
      <c r="F139" s="55">
        <v>0</v>
      </c>
      <c r="G139" s="55">
        <v>0</v>
      </c>
      <c r="H139" s="55">
        <v>0</v>
      </c>
      <c r="I139" s="55">
        <v>0</v>
      </c>
      <c r="J139" s="55">
        <v>0</v>
      </c>
      <c r="K139" s="55">
        <v>0</v>
      </c>
      <c r="L139" s="55">
        <v>0</v>
      </c>
      <c r="M139" s="55">
        <v>0</v>
      </c>
      <c r="N139" s="55">
        <v>0</v>
      </c>
    </row>
    <row r="140" spans="1:14" ht="10.199999999999999" customHeight="1" x14ac:dyDescent="0.3">
      <c r="A140" s="32" t="str">
        <f>IFERROR(VLOOKUP(#REF!,[1]!T_Listado_Personal_KDE[#Data],3,FALSE),"")</f>
        <v/>
      </c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</row>
    <row r="141" spans="1:14" s="21" customFormat="1" ht="25.8" customHeight="1" thickBot="1" x14ac:dyDescent="0.35">
      <c r="A141" s="52" t="s">
        <v>206</v>
      </c>
      <c r="B141" s="51" t="s">
        <v>101</v>
      </c>
      <c r="C141" s="51"/>
      <c r="D141" s="64">
        <f>SUM(E141:N141)</f>
        <v>0</v>
      </c>
      <c r="E141" s="65">
        <f>SUM(E142:E149)</f>
        <v>0</v>
      </c>
      <c r="F141" s="65">
        <f t="shared" ref="F141:N141" si="28">SUM(F142:F149)</f>
        <v>0</v>
      </c>
      <c r="G141" s="65">
        <f t="shared" si="28"/>
        <v>0</v>
      </c>
      <c r="H141" s="65">
        <f t="shared" si="28"/>
        <v>0</v>
      </c>
      <c r="I141" s="65">
        <f t="shared" si="28"/>
        <v>0</v>
      </c>
      <c r="J141" s="65">
        <f t="shared" si="28"/>
        <v>0</v>
      </c>
      <c r="K141" s="65">
        <f t="shared" si="28"/>
        <v>0</v>
      </c>
      <c r="L141" s="65">
        <f t="shared" si="28"/>
        <v>0</v>
      </c>
      <c r="M141" s="65">
        <f t="shared" si="28"/>
        <v>0</v>
      </c>
      <c r="N141" s="65">
        <f t="shared" si="28"/>
        <v>0</v>
      </c>
    </row>
    <row r="142" spans="1:14" ht="15" thickBot="1" x14ac:dyDescent="0.35">
      <c r="A142" s="53"/>
      <c r="B142" s="58" t="s">
        <v>102</v>
      </c>
      <c r="C142" s="59" t="s">
        <v>102</v>
      </c>
      <c r="D142" s="63">
        <f>SUM(E142:N142)</f>
        <v>0</v>
      </c>
      <c r="E142" s="55">
        <v>0</v>
      </c>
      <c r="F142" s="55">
        <v>0</v>
      </c>
      <c r="G142" s="55">
        <v>0</v>
      </c>
      <c r="H142" s="55">
        <v>0</v>
      </c>
      <c r="I142" s="55">
        <v>0</v>
      </c>
      <c r="J142" s="55">
        <v>0</v>
      </c>
      <c r="K142" s="55">
        <v>0</v>
      </c>
      <c r="L142" s="55">
        <v>0</v>
      </c>
      <c r="M142" s="55">
        <v>0</v>
      </c>
      <c r="N142" s="55">
        <v>0</v>
      </c>
    </row>
    <row r="143" spans="1:14" ht="15" thickBot="1" x14ac:dyDescent="0.35">
      <c r="A143" s="54"/>
      <c r="B143" s="58" t="s">
        <v>103</v>
      </c>
      <c r="C143" s="59" t="s">
        <v>103</v>
      </c>
      <c r="D143" s="63">
        <f t="shared" ref="D143:D149" si="29">SUM(E143:N143)</f>
        <v>0</v>
      </c>
      <c r="E143" s="55">
        <v>0</v>
      </c>
      <c r="F143" s="55">
        <v>0</v>
      </c>
      <c r="G143" s="55">
        <v>0</v>
      </c>
      <c r="H143" s="55">
        <v>0</v>
      </c>
      <c r="I143" s="55">
        <v>0</v>
      </c>
      <c r="J143" s="55">
        <v>0</v>
      </c>
      <c r="K143" s="55">
        <v>0</v>
      </c>
      <c r="L143" s="55">
        <v>0</v>
      </c>
      <c r="M143" s="55">
        <v>0</v>
      </c>
      <c r="N143" s="55">
        <v>0</v>
      </c>
    </row>
    <row r="144" spans="1:14" ht="15" thickBot="1" x14ac:dyDescent="0.35">
      <c r="A144" s="54"/>
      <c r="B144" s="58" t="s">
        <v>104</v>
      </c>
      <c r="C144" s="59" t="s">
        <v>104</v>
      </c>
      <c r="D144" s="63">
        <f t="shared" si="29"/>
        <v>0</v>
      </c>
      <c r="E144" s="55">
        <v>0</v>
      </c>
      <c r="F144" s="55">
        <v>0</v>
      </c>
      <c r="G144" s="55">
        <v>0</v>
      </c>
      <c r="H144" s="55">
        <v>0</v>
      </c>
      <c r="I144" s="55">
        <v>0</v>
      </c>
      <c r="J144" s="55">
        <v>0</v>
      </c>
      <c r="K144" s="55">
        <v>0</v>
      </c>
      <c r="L144" s="55">
        <v>0</v>
      </c>
      <c r="M144" s="55">
        <v>0</v>
      </c>
      <c r="N144" s="55">
        <v>0</v>
      </c>
    </row>
    <row r="145" spans="1:14" ht="15" thickBot="1" x14ac:dyDescent="0.35">
      <c r="A145" s="54"/>
      <c r="B145" s="58" t="s">
        <v>105</v>
      </c>
      <c r="C145" s="59" t="s">
        <v>105</v>
      </c>
      <c r="D145" s="63">
        <f t="shared" si="29"/>
        <v>0</v>
      </c>
      <c r="E145" s="55">
        <v>0</v>
      </c>
      <c r="F145" s="55">
        <v>0</v>
      </c>
      <c r="G145" s="55">
        <v>0</v>
      </c>
      <c r="H145" s="55">
        <v>0</v>
      </c>
      <c r="I145" s="55">
        <v>0</v>
      </c>
      <c r="J145" s="55">
        <v>0</v>
      </c>
      <c r="K145" s="55">
        <v>0</v>
      </c>
      <c r="L145" s="55">
        <v>0</v>
      </c>
      <c r="M145" s="55">
        <v>0</v>
      </c>
      <c r="N145" s="55">
        <v>0</v>
      </c>
    </row>
    <row r="146" spans="1:14" ht="15" thickBot="1" x14ac:dyDescent="0.35">
      <c r="A146" s="54"/>
      <c r="B146" s="58" t="s">
        <v>106</v>
      </c>
      <c r="C146" s="59" t="s">
        <v>106</v>
      </c>
      <c r="D146" s="63">
        <f t="shared" si="29"/>
        <v>0</v>
      </c>
      <c r="E146" s="55">
        <v>0</v>
      </c>
      <c r="F146" s="55">
        <v>0</v>
      </c>
      <c r="G146" s="55">
        <v>0</v>
      </c>
      <c r="H146" s="55">
        <v>0</v>
      </c>
      <c r="I146" s="55">
        <v>0</v>
      </c>
      <c r="J146" s="55">
        <v>0</v>
      </c>
      <c r="K146" s="55">
        <v>0</v>
      </c>
      <c r="L146" s="55">
        <v>0</v>
      </c>
      <c r="M146" s="55">
        <v>0</v>
      </c>
      <c r="N146" s="55">
        <v>0</v>
      </c>
    </row>
    <row r="147" spans="1:14" ht="15" thickBot="1" x14ac:dyDescent="0.35">
      <c r="A147" s="54"/>
      <c r="B147" s="58" t="s">
        <v>107</v>
      </c>
      <c r="C147" s="59" t="s">
        <v>107</v>
      </c>
      <c r="D147" s="63">
        <f t="shared" si="29"/>
        <v>0</v>
      </c>
      <c r="E147" s="55">
        <v>0</v>
      </c>
      <c r="F147" s="55">
        <v>0</v>
      </c>
      <c r="G147" s="55">
        <v>0</v>
      </c>
      <c r="H147" s="55">
        <v>0</v>
      </c>
      <c r="I147" s="55">
        <v>0</v>
      </c>
      <c r="J147" s="55">
        <v>0</v>
      </c>
      <c r="K147" s="55">
        <v>0</v>
      </c>
      <c r="L147" s="55">
        <v>0</v>
      </c>
      <c r="M147" s="55">
        <v>0</v>
      </c>
      <c r="N147" s="55">
        <v>0</v>
      </c>
    </row>
    <row r="148" spans="1:14" ht="15" thickBot="1" x14ac:dyDescent="0.35">
      <c r="A148" s="54"/>
      <c r="B148" s="58" t="s">
        <v>108</v>
      </c>
      <c r="C148" s="59" t="s">
        <v>108</v>
      </c>
      <c r="D148" s="63">
        <f t="shared" si="29"/>
        <v>0</v>
      </c>
      <c r="E148" s="55">
        <v>0</v>
      </c>
      <c r="F148" s="55">
        <v>0</v>
      </c>
      <c r="G148" s="55">
        <v>0</v>
      </c>
      <c r="H148" s="55">
        <v>0</v>
      </c>
      <c r="I148" s="55">
        <v>0</v>
      </c>
      <c r="J148" s="55">
        <v>0</v>
      </c>
      <c r="K148" s="55">
        <v>0</v>
      </c>
      <c r="L148" s="55">
        <v>0</v>
      </c>
      <c r="M148" s="55">
        <v>0</v>
      </c>
      <c r="N148" s="55">
        <v>0</v>
      </c>
    </row>
    <row r="149" spans="1:14" ht="15" thickBot="1" x14ac:dyDescent="0.35">
      <c r="A149" s="54"/>
      <c r="B149" s="58" t="s">
        <v>109</v>
      </c>
      <c r="C149" s="59" t="s">
        <v>109</v>
      </c>
      <c r="D149" s="63">
        <f t="shared" si="29"/>
        <v>0</v>
      </c>
      <c r="E149" s="55">
        <v>0</v>
      </c>
      <c r="F149" s="55">
        <v>0</v>
      </c>
      <c r="G149" s="55">
        <v>0</v>
      </c>
      <c r="H149" s="55">
        <v>0</v>
      </c>
      <c r="I149" s="55">
        <v>0</v>
      </c>
      <c r="J149" s="55">
        <v>0</v>
      </c>
      <c r="K149" s="55">
        <v>0</v>
      </c>
      <c r="L149" s="55">
        <v>0</v>
      </c>
      <c r="M149" s="55">
        <v>0</v>
      </c>
      <c r="N149" s="55">
        <v>0</v>
      </c>
    </row>
    <row r="150" spans="1:14" ht="10.199999999999999" customHeight="1" x14ac:dyDescent="0.3">
      <c r="A150" s="32" t="str">
        <f>IFERROR(VLOOKUP(#REF!,[1]!T_Listado_Personal_KDE[#Data],3,FALSE),"")</f>
        <v/>
      </c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</row>
    <row r="151" spans="1:14" ht="21.6" customHeight="1" x14ac:dyDescent="0.3">
      <c r="A151" s="49">
        <v>5</v>
      </c>
      <c r="B151" s="50" t="s">
        <v>207</v>
      </c>
      <c r="C151" s="50"/>
      <c r="D151" s="50"/>
      <c r="E151" s="48">
        <v>0</v>
      </c>
      <c r="F151" s="48">
        <v>0</v>
      </c>
      <c r="G151" s="48">
        <v>0</v>
      </c>
      <c r="H151" s="48">
        <f>H153</f>
        <v>0</v>
      </c>
      <c r="I151" s="48">
        <f t="shared" ref="I151:N151" si="30">I153</f>
        <v>0</v>
      </c>
      <c r="J151" s="48">
        <f t="shared" si="30"/>
        <v>345</v>
      </c>
      <c r="K151" s="48">
        <f t="shared" si="30"/>
        <v>2328.48</v>
      </c>
      <c r="L151" s="48">
        <f t="shared" si="30"/>
        <v>1300</v>
      </c>
      <c r="M151" s="48">
        <f t="shared" si="30"/>
        <v>700</v>
      </c>
      <c r="N151" s="48">
        <f t="shared" si="30"/>
        <v>0</v>
      </c>
    </row>
    <row r="152" spans="1:14" ht="10.199999999999999" customHeight="1" x14ac:dyDescent="0.3">
      <c r="A152" s="32" t="str">
        <f>IFERROR(VLOOKUP(#REF!,[1]!T_Listado_Personal_KDE[#Data],3,FALSE),"")</f>
        <v/>
      </c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</row>
    <row r="153" spans="1:14" s="21" customFormat="1" ht="25.8" customHeight="1" thickBot="1" x14ac:dyDescent="0.35">
      <c r="A153" s="52" t="s">
        <v>208</v>
      </c>
      <c r="B153" s="51" t="s">
        <v>207</v>
      </c>
      <c r="C153" s="51"/>
      <c r="D153" s="64">
        <f>SUM($E$153:$N$153)</f>
        <v>4673.4799999999996</v>
      </c>
      <c r="E153" s="65">
        <f>SUM(E154:E161)</f>
        <v>0</v>
      </c>
      <c r="F153" s="65">
        <f t="shared" ref="F153:N153" si="31">SUM(F154:F161)</f>
        <v>0</v>
      </c>
      <c r="G153" s="65">
        <f t="shared" si="31"/>
        <v>0</v>
      </c>
      <c r="H153" s="65">
        <f t="shared" si="31"/>
        <v>0</v>
      </c>
      <c r="I153" s="65">
        <f t="shared" si="31"/>
        <v>0</v>
      </c>
      <c r="J153" s="65">
        <f t="shared" si="31"/>
        <v>345</v>
      </c>
      <c r="K153" s="65">
        <f>SUM(K154:K161)</f>
        <v>2328.48</v>
      </c>
      <c r="L153" s="65">
        <f t="shared" si="31"/>
        <v>1300</v>
      </c>
      <c r="M153" s="65">
        <f t="shared" si="31"/>
        <v>700</v>
      </c>
      <c r="N153" s="65">
        <f t="shared" si="31"/>
        <v>0</v>
      </c>
    </row>
    <row r="154" spans="1:14" ht="15" thickBot="1" x14ac:dyDescent="0.35">
      <c r="A154" s="53"/>
      <c r="B154" s="58" t="s">
        <v>111</v>
      </c>
      <c r="C154" s="59" t="s">
        <v>111</v>
      </c>
      <c r="D154" s="63">
        <f>SUM(E154:N154)</f>
        <v>0</v>
      </c>
      <c r="E154" s="55">
        <v>0</v>
      </c>
      <c r="F154" s="55">
        <v>0</v>
      </c>
      <c r="G154" s="55">
        <v>0</v>
      </c>
      <c r="H154" s="55">
        <v>0</v>
      </c>
      <c r="I154" s="55">
        <v>0</v>
      </c>
      <c r="J154" s="55">
        <v>0</v>
      </c>
      <c r="K154" s="55">
        <v>0</v>
      </c>
      <c r="L154" s="55">
        <v>0</v>
      </c>
      <c r="M154" s="55">
        <v>0</v>
      </c>
      <c r="N154" s="55">
        <v>0</v>
      </c>
    </row>
    <row r="155" spans="1:14" ht="15" thickBot="1" x14ac:dyDescent="0.35">
      <c r="A155" s="54"/>
      <c r="B155" s="58" t="s">
        <v>112</v>
      </c>
      <c r="C155" s="59" t="s">
        <v>112</v>
      </c>
      <c r="D155" s="63">
        <f t="shared" ref="D155:D161" si="32">SUM(E155:N155)</f>
        <v>690</v>
      </c>
      <c r="E155" s="55">
        <v>0</v>
      </c>
      <c r="F155" s="55">
        <v>0</v>
      </c>
      <c r="G155" s="55">
        <v>0</v>
      </c>
      <c r="H155" s="55">
        <v>0</v>
      </c>
      <c r="I155" s="55">
        <v>0</v>
      </c>
      <c r="J155" s="55">
        <v>345</v>
      </c>
      <c r="K155" s="55">
        <v>345</v>
      </c>
      <c r="L155" s="55">
        <v>0</v>
      </c>
      <c r="M155" s="55">
        <v>0</v>
      </c>
      <c r="N155" s="55">
        <v>0</v>
      </c>
    </row>
    <row r="156" spans="1:14" ht="15" thickBot="1" x14ac:dyDescent="0.35">
      <c r="A156" s="54"/>
      <c r="B156" s="58" t="s">
        <v>113</v>
      </c>
      <c r="C156" s="59" t="s">
        <v>113</v>
      </c>
      <c r="D156" s="63">
        <f t="shared" si="32"/>
        <v>0</v>
      </c>
      <c r="E156" s="55">
        <v>0</v>
      </c>
      <c r="F156" s="55">
        <v>0</v>
      </c>
      <c r="G156" s="55">
        <v>0</v>
      </c>
      <c r="H156" s="55">
        <v>0</v>
      </c>
      <c r="I156" s="55">
        <v>0</v>
      </c>
      <c r="J156" s="55">
        <v>0</v>
      </c>
      <c r="K156" s="55">
        <v>0</v>
      </c>
      <c r="L156" s="55">
        <v>0</v>
      </c>
      <c r="M156" s="55">
        <v>0</v>
      </c>
      <c r="N156" s="55">
        <v>0</v>
      </c>
    </row>
    <row r="157" spans="1:14" ht="28.8" customHeight="1" thickBot="1" x14ac:dyDescent="0.35">
      <c r="A157" s="54"/>
      <c r="B157" s="60" t="s">
        <v>114</v>
      </c>
      <c r="C157" s="61" t="s">
        <v>114</v>
      </c>
      <c r="D157" s="63">
        <f t="shared" si="32"/>
        <v>0</v>
      </c>
      <c r="E157" s="55">
        <v>0</v>
      </c>
      <c r="F157" s="55">
        <v>0</v>
      </c>
      <c r="G157" s="55">
        <v>0</v>
      </c>
      <c r="H157" s="55">
        <v>0</v>
      </c>
      <c r="I157" s="55">
        <v>0</v>
      </c>
      <c r="J157" s="55">
        <v>0</v>
      </c>
      <c r="K157" s="55">
        <v>0</v>
      </c>
      <c r="L157" s="55">
        <v>0</v>
      </c>
      <c r="M157" s="55">
        <v>0</v>
      </c>
      <c r="N157" s="55">
        <v>0</v>
      </c>
    </row>
    <row r="158" spans="1:14" ht="30.6" customHeight="1" thickBot="1" x14ac:dyDescent="0.35">
      <c r="A158" s="54"/>
      <c r="B158" s="60" t="s">
        <v>115</v>
      </c>
      <c r="C158" s="61" t="s">
        <v>115</v>
      </c>
      <c r="D158" s="63">
        <f t="shared" si="32"/>
        <v>0</v>
      </c>
      <c r="E158" s="55">
        <v>0</v>
      </c>
      <c r="F158" s="55">
        <v>0</v>
      </c>
      <c r="G158" s="55">
        <v>0</v>
      </c>
      <c r="H158" s="55">
        <v>0</v>
      </c>
      <c r="I158" s="55">
        <v>0</v>
      </c>
      <c r="J158" s="55">
        <v>0</v>
      </c>
      <c r="K158" s="55">
        <v>0</v>
      </c>
      <c r="L158" s="55">
        <v>0</v>
      </c>
      <c r="M158" s="55">
        <v>0</v>
      </c>
      <c r="N158" s="55">
        <v>0</v>
      </c>
    </row>
    <row r="159" spans="1:14" ht="15" thickBot="1" x14ac:dyDescent="0.35">
      <c r="A159" s="54"/>
      <c r="B159" s="58" t="s">
        <v>116</v>
      </c>
      <c r="C159" s="59" t="s">
        <v>116</v>
      </c>
      <c r="D159" s="63">
        <f t="shared" si="32"/>
        <v>1983.48</v>
      </c>
      <c r="E159" s="55">
        <v>0</v>
      </c>
      <c r="F159" s="55">
        <v>0</v>
      </c>
      <c r="G159" s="55">
        <v>0</v>
      </c>
      <c r="H159" s="55">
        <v>0</v>
      </c>
      <c r="I159" s="55">
        <v>0</v>
      </c>
      <c r="J159" s="55">
        <v>0</v>
      </c>
      <c r="K159" s="55">
        <v>1983.48</v>
      </c>
      <c r="L159" s="55">
        <v>0</v>
      </c>
      <c r="M159" s="55">
        <v>0</v>
      </c>
      <c r="N159" s="55">
        <v>0</v>
      </c>
    </row>
    <row r="160" spans="1:14" ht="15" thickBot="1" x14ac:dyDescent="0.35">
      <c r="A160" s="54"/>
      <c r="B160" s="58" t="s">
        <v>117</v>
      </c>
      <c r="C160" s="59" t="s">
        <v>117</v>
      </c>
      <c r="D160" s="63">
        <f t="shared" si="32"/>
        <v>2000</v>
      </c>
      <c r="E160" s="55">
        <v>0</v>
      </c>
      <c r="F160" s="55">
        <v>0</v>
      </c>
      <c r="G160" s="55">
        <v>0</v>
      </c>
      <c r="H160" s="55">
        <v>0</v>
      </c>
      <c r="I160" s="55">
        <v>0</v>
      </c>
      <c r="J160" s="55">
        <v>0</v>
      </c>
      <c r="K160" s="55">
        <v>0</v>
      </c>
      <c r="L160" s="55">
        <v>1300</v>
      </c>
      <c r="M160" s="55">
        <v>700</v>
      </c>
      <c r="N160" s="55">
        <v>0</v>
      </c>
    </row>
    <row r="161" spans="1:14" ht="15" thickBot="1" x14ac:dyDescent="0.35">
      <c r="A161" s="54"/>
      <c r="B161" s="58" t="s">
        <v>118</v>
      </c>
      <c r="C161" s="59" t="s">
        <v>118</v>
      </c>
      <c r="D161" s="63">
        <f t="shared" si="32"/>
        <v>0</v>
      </c>
      <c r="E161" s="55">
        <v>0</v>
      </c>
      <c r="F161" s="55">
        <v>0</v>
      </c>
      <c r="G161" s="55">
        <v>0</v>
      </c>
      <c r="H161" s="55">
        <v>0</v>
      </c>
      <c r="I161" s="55">
        <v>0</v>
      </c>
      <c r="J161" s="55">
        <v>0</v>
      </c>
      <c r="K161" s="55">
        <v>0</v>
      </c>
      <c r="L161" s="55">
        <v>0</v>
      </c>
      <c r="M161" s="55">
        <v>0</v>
      </c>
      <c r="N161" s="55">
        <v>0</v>
      </c>
    </row>
    <row r="162" spans="1:14" ht="10.199999999999999" customHeight="1" x14ac:dyDescent="0.3">
      <c r="A162" s="32" t="str">
        <f>IFERROR(VLOOKUP(#REF!,[1]!T_Listado_Personal_KDE[#Data],3,FALSE),"")</f>
        <v/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</row>
  </sheetData>
  <mergeCells count="170">
    <mergeCell ref="B159:C159"/>
    <mergeCell ref="B160:C160"/>
    <mergeCell ref="B161:C161"/>
    <mergeCell ref="A162:N162"/>
    <mergeCell ref="A150:N150"/>
    <mergeCell ref="B151:D151"/>
    <mergeCell ref="A152:N152"/>
    <mergeCell ref="B153:C153"/>
    <mergeCell ref="A154:A161"/>
    <mergeCell ref="B154:C154"/>
    <mergeCell ref="B155:C155"/>
    <mergeCell ref="B156:C156"/>
    <mergeCell ref="B157:C157"/>
    <mergeCell ref="B158:C158"/>
    <mergeCell ref="A142:A149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36:C136"/>
    <mergeCell ref="B137:C137"/>
    <mergeCell ref="B138:C138"/>
    <mergeCell ref="B139:C139"/>
    <mergeCell ref="A140:N140"/>
    <mergeCell ref="B141:C141"/>
    <mergeCell ref="B127:C127"/>
    <mergeCell ref="A128:N128"/>
    <mergeCell ref="B129:D129"/>
    <mergeCell ref="A130:N130"/>
    <mergeCell ref="B131:C131"/>
    <mergeCell ref="A132:A139"/>
    <mergeCell ref="B132:C132"/>
    <mergeCell ref="B133:C133"/>
    <mergeCell ref="B134:C134"/>
    <mergeCell ref="B135:C135"/>
    <mergeCell ref="B121:C121"/>
    <mergeCell ref="B122:C122"/>
    <mergeCell ref="B123:C123"/>
    <mergeCell ref="B124:C124"/>
    <mergeCell ref="B125:C125"/>
    <mergeCell ref="B126:C126"/>
    <mergeCell ref="B113:C113"/>
    <mergeCell ref="A114:N114"/>
    <mergeCell ref="B115:C115"/>
    <mergeCell ref="A116:A120"/>
    <mergeCell ref="B116:C116"/>
    <mergeCell ref="B117:C117"/>
    <mergeCell ref="B118:C118"/>
    <mergeCell ref="B119:C119"/>
    <mergeCell ref="B120:C120"/>
    <mergeCell ref="A106:N106"/>
    <mergeCell ref="B107:C107"/>
    <mergeCell ref="A108:A112"/>
    <mergeCell ref="B108:C108"/>
    <mergeCell ref="B109:C109"/>
    <mergeCell ref="B110:C110"/>
    <mergeCell ref="B111:C111"/>
    <mergeCell ref="B112:C112"/>
    <mergeCell ref="B99:C99"/>
    <mergeCell ref="B100:C100"/>
    <mergeCell ref="B101:C101"/>
    <mergeCell ref="A102:N102"/>
    <mergeCell ref="B103:C103"/>
    <mergeCell ref="A104:A105"/>
    <mergeCell ref="B104:C104"/>
    <mergeCell ref="B105:C105"/>
    <mergeCell ref="A93:N93"/>
    <mergeCell ref="B94:D94"/>
    <mergeCell ref="A95:N95"/>
    <mergeCell ref="B96:C96"/>
    <mergeCell ref="B97:C97"/>
    <mergeCell ref="B98:C98"/>
    <mergeCell ref="A86:N86"/>
    <mergeCell ref="B87:C87"/>
    <mergeCell ref="A88:A92"/>
    <mergeCell ref="B88:C88"/>
    <mergeCell ref="B89:C89"/>
    <mergeCell ref="B90:C90"/>
    <mergeCell ref="B91:C91"/>
    <mergeCell ref="B92:C92"/>
    <mergeCell ref="A78:N78"/>
    <mergeCell ref="B79:C79"/>
    <mergeCell ref="A80:A85"/>
    <mergeCell ref="B80:C80"/>
    <mergeCell ref="B81:C81"/>
    <mergeCell ref="B82:C82"/>
    <mergeCell ref="B83:C83"/>
    <mergeCell ref="B84:C84"/>
    <mergeCell ref="B85:C85"/>
    <mergeCell ref="A70:N70"/>
    <mergeCell ref="B71:D71"/>
    <mergeCell ref="A72:N72"/>
    <mergeCell ref="B73:C73"/>
    <mergeCell ref="A74:A77"/>
    <mergeCell ref="B74:C74"/>
    <mergeCell ref="B75:C75"/>
    <mergeCell ref="B76:C76"/>
    <mergeCell ref="B77:C77"/>
    <mergeCell ref="B64:C64"/>
    <mergeCell ref="B65:C65"/>
    <mergeCell ref="B66:C66"/>
    <mergeCell ref="A67:N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25:N25"/>
    <mergeCell ref="B26:C26"/>
    <mergeCell ref="A27:A66"/>
    <mergeCell ref="B27:C27"/>
    <mergeCell ref="B28:C28"/>
    <mergeCell ref="B29:C29"/>
    <mergeCell ref="B30:C30"/>
    <mergeCell ref="B31:C31"/>
    <mergeCell ref="B32:C32"/>
    <mergeCell ref="B33:C33"/>
    <mergeCell ref="B19:C19"/>
    <mergeCell ref="B20:C20"/>
    <mergeCell ref="B21:C21"/>
    <mergeCell ref="B22:C22"/>
    <mergeCell ref="B23:C23"/>
    <mergeCell ref="B24:C24"/>
    <mergeCell ref="B10:D10"/>
    <mergeCell ref="A11:N11"/>
    <mergeCell ref="B12:C12"/>
    <mergeCell ref="A13:A24"/>
    <mergeCell ref="B13:C13"/>
    <mergeCell ref="B14:C14"/>
    <mergeCell ref="B15:C15"/>
    <mergeCell ref="B16:C16"/>
    <mergeCell ref="B17:C17"/>
    <mergeCell ref="B18:C18"/>
    <mergeCell ref="A1:D5"/>
    <mergeCell ref="M1:N5"/>
    <mergeCell ref="A6:N6"/>
    <mergeCell ref="A7:D7"/>
    <mergeCell ref="A8:C8"/>
    <mergeCell ref="A9:N9"/>
  </mergeCells>
  <conditionalFormatting sqref="E8:N8">
    <cfRule type="colorScale" priority="15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2 D26 D68 D73 D79 D87 D96 D103 D107 D115 D131 D141 D153">
    <cfRule type="colorScale" priority="14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3:D24">
    <cfRule type="colorScale" priority="13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27:D66">
    <cfRule type="colorScale" priority="12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69">
    <cfRule type="colorScale" priority="11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74:D77">
    <cfRule type="colorScale" priority="10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80:D85">
    <cfRule type="colorScale" priority="9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88:D92">
    <cfRule type="colorScale" priority="8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97:D101">
    <cfRule type="colorScale" priority="7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04:D105">
    <cfRule type="colorScale" priority="6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08:D113">
    <cfRule type="colorScale" priority="5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16:D127">
    <cfRule type="colorScale" priority="4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32:D139">
    <cfRule type="colorScale" priority="3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42:D149">
    <cfRule type="colorScale" priority="2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54:D161">
    <cfRule type="colorScale" priority="1">
      <colorScale>
        <cfvo type="min"/>
        <cfvo type="percentile" val="50"/>
        <cfvo type="max"/>
        <color rgb="FF000066"/>
        <color rgb="FF8C5CC7"/>
        <color rgb="FFCA61B6"/>
      </colorScale>
    </cfRule>
  </conditionalFormatting>
  <pageMargins left="0.7" right="0.7" top="0.75" bottom="0.75" header="0.3" footer="0.3"/>
  <pageSetup scale="34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8D13F-0F4D-4F7B-890C-C6E09FBDB358}">
  <dimension ref="A1:N162"/>
  <sheetViews>
    <sheetView view="pageBreakPreview" zoomScale="98" zoomScaleNormal="100" zoomScaleSheetLayoutView="98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E154" sqref="E154"/>
    </sheetView>
  </sheetViews>
  <sheetFormatPr baseColWidth="10" defaultRowHeight="14.4" x14ac:dyDescent="0.3"/>
  <cols>
    <col min="1" max="1" width="3.5546875" customWidth="1"/>
    <col min="3" max="3" width="26.88671875" customWidth="1"/>
    <col min="4" max="4" width="21.33203125" customWidth="1"/>
    <col min="5" max="5" width="18.21875" customWidth="1"/>
    <col min="6" max="6" width="19.88671875" customWidth="1"/>
    <col min="7" max="7" width="21.77734375" customWidth="1"/>
    <col min="8" max="8" width="20.6640625" customWidth="1"/>
    <col min="9" max="9" width="20.88671875" customWidth="1"/>
    <col min="10" max="10" width="20" customWidth="1"/>
    <col min="11" max="11" width="20.33203125" customWidth="1"/>
    <col min="12" max="12" width="19.5546875" customWidth="1"/>
    <col min="13" max="13" width="20.109375" customWidth="1"/>
    <col min="14" max="14" width="19.5546875" customWidth="1"/>
  </cols>
  <sheetData>
    <row r="1" spans="1:14" s="2" customFormat="1" ht="14.4" customHeight="1" x14ac:dyDescent="0.3">
      <c r="A1" s="39"/>
      <c r="B1" s="39"/>
      <c r="C1" s="39"/>
      <c r="D1" s="39"/>
      <c r="M1" s="40" t="s">
        <v>119</v>
      </c>
      <c r="N1" s="41"/>
    </row>
    <row r="2" spans="1:14" s="2" customFormat="1" ht="14.4" customHeight="1" x14ac:dyDescent="0.3">
      <c r="A2" s="39"/>
      <c r="B2" s="39"/>
      <c r="C2" s="39"/>
      <c r="D2" s="39"/>
      <c r="M2" s="42"/>
      <c r="N2" s="43"/>
    </row>
    <row r="3" spans="1:14" s="2" customFormat="1" x14ac:dyDescent="0.3">
      <c r="A3" s="39"/>
      <c r="B3" s="39"/>
      <c r="C3" s="39"/>
      <c r="D3" s="39"/>
      <c r="M3" s="42"/>
      <c r="N3" s="43"/>
    </row>
    <row r="4" spans="1:14" s="2" customFormat="1" x14ac:dyDescent="0.3">
      <c r="A4" s="39"/>
      <c r="B4" s="39"/>
      <c r="C4" s="39"/>
      <c r="D4" s="39"/>
      <c r="M4" s="42"/>
      <c r="N4" s="43"/>
    </row>
    <row r="5" spans="1:14" s="2" customFormat="1" x14ac:dyDescent="0.3">
      <c r="A5" s="39"/>
      <c r="B5" s="39"/>
      <c r="C5" s="39"/>
      <c r="D5" s="39"/>
      <c r="M5" s="42"/>
      <c r="N5" s="43"/>
    </row>
    <row r="6" spans="1:14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97.2" customHeight="1" x14ac:dyDescent="0.3">
      <c r="A7" s="44" t="s">
        <v>0</v>
      </c>
      <c r="B7" s="44"/>
      <c r="C7" s="44"/>
      <c r="D7" s="44"/>
      <c r="E7" s="46" t="s">
        <v>169</v>
      </c>
      <c r="F7" s="46" t="s">
        <v>5</v>
      </c>
      <c r="G7" s="46" t="s">
        <v>6</v>
      </c>
      <c r="H7" s="46" t="s">
        <v>166</v>
      </c>
      <c r="I7" s="46" t="s">
        <v>3</v>
      </c>
      <c r="J7" s="46" t="s">
        <v>7</v>
      </c>
      <c r="K7" s="46" t="s">
        <v>1</v>
      </c>
      <c r="L7" s="46" t="s">
        <v>2</v>
      </c>
      <c r="M7" s="46" t="s">
        <v>167</v>
      </c>
      <c r="N7" s="46" t="s">
        <v>168</v>
      </c>
    </row>
    <row r="8" spans="1:14" ht="28.2" customHeight="1" x14ac:dyDescent="0.3">
      <c r="A8" s="47" t="s">
        <v>170</v>
      </c>
      <c r="B8" s="47"/>
      <c r="C8" s="47"/>
      <c r="D8" s="48">
        <f>SUM(E8:N8)</f>
        <v>11307.73</v>
      </c>
      <c r="E8" s="62">
        <f>(E10+E71+E94+E129+E151)</f>
        <v>0</v>
      </c>
      <c r="F8" s="62">
        <f t="shared" ref="F8:N8" si="0">(F10+F71+F94+F129+F151)</f>
        <v>0</v>
      </c>
      <c r="G8" s="62">
        <f t="shared" si="0"/>
        <v>0</v>
      </c>
      <c r="H8" s="62">
        <f>(H10+H71+H94+H129+H151)</f>
        <v>0</v>
      </c>
      <c r="I8" s="62">
        <f t="shared" si="0"/>
        <v>1049.3899999999999</v>
      </c>
      <c r="J8" s="62">
        <f t="shared" si="0"/>
        <v>2130.9499999999998</v>
      </c>
      <c r="K8" s="62">
        <f t="shared" si="0"/>
        <v>6127.39</v>
      </c>
      <c r="L8" s="62">
        <f t="shared" si="0"/>
        <v>1300</v>
      </c>
      <c r="M8" s="62">
        <f t="shared" si="0"/>
        <v>700</v>
      </c>
      <c r="N8" s="62">
        <f t="shared" si="0"/>
        <v>0</v>
      </c>
    </row>
    <row r="9" spans="1:14" ht="10.199999999999999" customHeight="1" x14ac:dyDescent="0.3">
      <c r="A9" s="32" t="str">
        <f>IFERROR(VLOOKUP(#REF!,[1]!T_Listado_Personal_KDE[#Data],3,FALSE),"")</f>
        <v/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ht="21.6" customHeight="1" x14ac:dyDescent="0.3">
      <c r="A10" s="49">
        <v>1</v>
      </c>
      <c r="B10" s="50" t="s">
        <v>171</v>
      </c>
      <c r="C10" s="50"/>
      <c r="D10" s="50"/>
      <c r="E10" s="48">
        <f>(E12+E26+E68)</f>
        <v>0</v>
      </c>
      <c r="F10" s="48">
        <f t="shared" ref="F10:N10" si="1">(F12+F26+F68)</f>
        <v>0</v>
      </c>
      <c r="G10" s="48">
        <f t="shared" si="1"/>
        <v>0</v>
      </c>
      <c r="H10" s="48">
        <f>(H12+H26+H68)</f>
        <v>0</v>
      </c>
      <c r="I10" s="48">
        <f t="shared" si="1"/>
        <v>0</v>
      </c>
      <c r="J10" s="48">
        <f t="shared" si="1"/>
        <v>0</v>
      </c>
      <c r="K10" s="48">
        <f t="shared" si="1"/>
        <v>2999</v>
      </c>
      <c r="L10" s="48">
        <f t="shared" si="1"/>
        <v>0</v>
      </c>
      <c r="M10" s="48">
        <f t="shared" si="1"/>
        <v>0</v>
      </c>
      <c r="N10" s="48">
        <f t="shared" si="1"/>
        <v>0</v>
      </c>
    </row>
    <row r="11" spans="1:14" ht="10.199999999999999" customHeight="1" x14ac:dyDescent="0.3">
      <c r="A11" s="32" t="str">
        <f>IFERROR(VLOOKUP(#REF!,[1]!T_Listado_Personal_KDE[#Data],3,FALSE),"")</f>
        <v/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spans="1:14" s="21" customFormat="1" ht="25.8" customHeight="1" thickBot="1" x14ac:dyDescent="0.35">
      <c r="A12" s="52" t="s">
        <v>172</v>
      </c>
      <c r="B12" s="51" t="s">
        <v>173</v>
      </c>
      <c r="C12" s="51"/>
      <c r="D12" s="64">
        <f>SUM(E12:N12)</f>
        <v>2999</v>
      </c>
      <c r="E12" s="65">
        <f t="shared" ref="E12:G12" si="2">SUM(E13:E24)</f>
        <v>0</v>
      </c>
      <c r="F12" s="65">
        <f t="shared" si="2"/>
        <v>0</v>
      </c>
      <c r="G12" s="65">
        <f t="shared" si="2"/>
        <v>0</v>
      </c>
      <c r="H12" s="65">
        <f>SUM(H13:H24)</f>
        <v>0</v>
      </c>
      <c r="I12" s="65">
        <f t="shared" ref="I12:N12" si="3">SUM(I13:I24)</f>
        <v>0</v>
      </c>
      <c r="J12" s="65">
        <f t="shared" si="3"/>
        <v>0</v>
      </c>
      <c r="K12" s="65">
        <f t="shared" si="3"/>
        <v>2999</v>
      </c>
      <c r="L12" s="65">
        <f t="shared" si="3"/>
        <v>0</v>
      </c>
      <c r="M12" s="65">
        <f t="shared" si="3"/>
        <v>0</v>
      </c>
      <c r="N12" s="65">
        <f t="shared" si="3"/>
        <v>0</v>
      </c>
    </row>
    <row r="13" spans="1:14" ht="15" thickBot="1" x14ac:dyDescent="0.35">
      <c r="A13" s="53"/>
      <c r="B13" s="58" t="s">
        <v>9</v>
      </c>
      <c r="C13" s="59"/>
      <c r="D13" s="63">
        <f t="shared" ref="D13:D24" si="4">SUM(E13:N13)</f>
        <v>650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650</v>
      </c>
      <c r="L13" s="55">
        <v>0</v>
      </c>
      <c r="M13" s="55">
        <v>0</v>
      </c>
      <c r="N13" s="55">
        <v>0</v>
      </c>
    </row>
    <row r="14" spans="1:14" ht="15" thickBot="1" x14ac:dyDescent="0.35">
      <c r="A14" s="54"/>
      <c r="B14" s="58" t="s">
        <v>10</v>
      </c>
      <c r="C14" s="59"/>
      <c r="D14" s="63">
        <f t="shared" si="4"/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</row>
    <row r="15" spans="1:14" ht="15" thickBot="1" x14ac:dyDescent="0.35">
      <c r="A15" s="54"/>
      <c r="B15" s="58" t="s">
        <v>11</v>
      </c>
      <c r="C15" s="59"/>
      <c r="D15" s="63">
        <f t="shared" si="4"/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</row>
    <row r="16" spans="1:14" ht="15" thickBot="1" x14ac:dyDescent="0.35">
      <c r="A16" s="54"/>
      <c r="B16" s="58" t="s">
        <v>12</v>
      </c>
      <c r="C16" s="59"/>
      <c r="D16" s="63">
        <f t="shared" si="4"/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</row>
    <row r="17" spans="1:14" ht="15" thickBot="1" x14ac:dyDescent="0.35">
      <c r="A17" s="54"/>
      <c r="B17" s="58" t="s">
        <v>16</v>
      </c>
      <c r="C17" s="59"/>
      <c r="D17" s="63">
        <f t="shared" si="4"/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</row>
    <row r="18" spans="1:14" ht="15" thickBot="1" x14ac:dyDescent="0.35">
      <c r="A18" s="54"/>
      <c r="B18" s="58" t="s">
        <v>15</v>
      </c>
      <c r="C18" s="59"/>
      <c r="D18" s="63">
        <f t="shared" si="4"/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</row>
    <row r="19" spans="1:14" ht="15" thickBot="1" x14ac:dyDescent="0.35">
      <c r="A19" s="54"/>
      <c r="B19" s="58" t="s">
        <v>13</v>
      </c>
      <c r="C19" s="59"/>
      <c r="D19" s="63">
        <f t="shared" si="4"/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</row>
    <row r="20" spans="1:14" ht="15" thickBot="1" x14ac:dyDescent="0.35">
      <c r="A20" s="54"/>
      <c r="B20" s="58" t="s">
        <v>14</v>
      </c>
      <c r="C20" s="59"/>
      <c r="D20" s="63">
        <f t="shared" si="4"/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</row>
    <row r="21" spans="1:14" ht="15" thickBot="1" x14ac:dyDescent="0.35">
      <c r="A21" s="54"/>
      <c r="B21" s="58" t="s">
        <v>17</v>
      </c>
      <c r="C21" s="59"/>
      <c r="D21" s="63">
        <f t="shared" si="4"/>
        <v>2349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2349</v>
      </c>
      <c r="L21" s="55">
        <v>0</v>
      </c>
      <c r="M21" s="55">
        <v>0</v>
      </c>
      <c r="N21" s="55">
        <v>0</v>
      </c>
    </row>
    <row r="22" spans="1:14" ht="15" thickBot="1" x14ac:dyDescent="0.35">
      <c r="A22" s="54"/>
      <c r="B22" s="58" t="s">
        <v>18</v>
      </c>
      <c r="C22" s="59"/>
      <c r="D22" s="63">
        <f t="shared" si="4"/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</row>
    <row r="23" spans="1:14" ht="15" thickBot="1" x14ac:dyDescent="0.35">
      <c r="A23" s="54"/>
      <c r="B23" s="58" t="s">
        <v>19</v>
      </c>
      <c r="C23" s="59"/>
      <c r="D23" s="63">
        <f t="shared" si="4"/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</row>
    <row r="24" spans="1:14" ht="15" thickBot="1" x14ac:dyDescent="0.35">
      <c r="A24" s="54"/>
      <c r="B24" s="58" t="s">
        <v>20</v>
      </c>
      <c r="C24" s="59"/>
      <c r="D24" s="63">
        <f t="shared" si="4"/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</row>
    <row r="25" spans="1:14" ht="10.199999999999999" customHeight="1" x14ac:dyDescent="0.3">
      <c r="A25" s="32" t="str">
        <f>IFERROR(VLOOKUP(#REF!,[1]!T_Listado_Personal_KDE[#Data],3,FALSE),"")</f>
        <v/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1:14" s="21" customFormat="1" ht="25.8" customHeight="1" thickBot="1" x14ac:dyDescent="0.35">
      <c r="A26" s="52" t="s">
        <v>174</v>
      </c>
      <c r="B26" s="51" t="s">
        <v>175</v>
      </c>
      <c r="C26" s="51"/>
      <c r="D26" s="64">
        <f>SUM(E26:N26)</f>
        <v>0</v>
      </c>
      <c r="E26" s="65">
        <f>SUM(E27:E66)</f>
        <v>0</v>
      </c>
      <c r="F26" s="65">
        <f t="shared" ref="F26:N26" si="5">SUM(F27:F66)</f>
        <v>0</v>
      </c>
      <c r="G26" s="65">
        <f t="shared" si="5"/>
        <v>0</v>
      </c>
      <c r="H26" s="65">
        <f t="shared" si="5"/>
        <v>0</v>
      </c>
      <c r="I26" s="65">
        <f t="shared" si="5"/>
        <v>0</v>
      </c>
      <c r="J26" s="65">
        <f t="shared" si="5"/>
        <v>0</v>
      </c>
      <c r="K26" s="65">
        <f t="shared" si="5"/>
        <v>0</v>
      </c>
      <c r="L26" s="65">
        <f t="shared" si="5"/>
        <v>0</v>
      </c>
      <c r="M26" s="65">
        <f t="shared" si="5"/>
        <v>0</v>
      </c>
      <c r="N26" s="65">
        <f t="shared" si="5"/>
        <v>0</v>
      </c>
    </row>
    <row r="27" spans="1:14" ht="15" thickBot="1" x14ac:dyDescent="0.35">
      <c r="A27" s="53"/>
      <c r="B27" s="58" t="s">
        <v>25</v>
      </c>
      <c r="C27" s="59" t="s">
        <v>25</v>
      </c>
      <c r="D27" s="63">
        <f t="shared" ref="D27:D66" si="6">SUM(E27:N27)</f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</row>
    <row r="28" spans="1:14" ht="15" thickBot="1" x14ac:dyDescent="0.35">
      <c r="A28" s="54"/>
      <c r="B28" s="58" t="s">
        <v>23</v>
      </c>
      <c r="C28" s="59" t="s">
        <v>23</v>
      </c>
      <c r="D28" s="63">
        <f t="shared" si="6"/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</row>
    <row r="29" spans="1:14" ht="15" thickBot="1" x14ac:dyDescent="0.35">
      <c r="A29" s="54"/>
      <c r="B29" s="58" t="s">
        <v>24</v>
      </c>
      <c r="C29" s="59" t="s">
        <v>24</v>
      </c>
      <c r="D29" s="63">
        <f t="shared" si="6"/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</row>
    <row r="30" spans="1:14" ht="15" thickBot="1" x14ac:dyDescent="0.35">
      <c r="A30" s="54"/>
      <c r="B30" s="58" t="s">
        <v>22</v>
      </c>
      <c r="C30" s="59" t="s">
        <v>22</v>
      </c>
      <c r="D30" s="63">
        <f t="shared" si="6"/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</row>
    <row r="31" spans="1:14" ht="15" thickBot="1" x14ac:dyDescent="0.35">
      <c r="A31" s="54"/>
      <c r="B31" s="58" t="s">
        <v>9</v>
      </c>
      <c r="C31" s="59"/>
      <c r="D31" s="63">
        <f t="shared" si="6"/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</row>
    <row r="32" spans="1:14" ht="15" thickBot="1" x14ac:dyDescent="0.35">
      <c r="A32" s="54"/>
      <c r="B32" s="58" t="s">
        <v>26</v>
      </c>
      <c r="C32" s="59" t="s">
        <v>26</v>
      </c>
      <c r="D32" s="63">
        <f t="shared" si="6"/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</row>
    <row r="33" spans="1:14" ht="15" thickBot="1" x14ac:dyDescent="0.35">
      <c r="A33" s="54"/>
      <c r="B33" s="58" t="s">
        <v>27</v>
      </c>
      <c r="C33" s="59" t="s">
        <v>27</v>
      </c>
      <c r="D33" s="63">
        <f t="shared" si="6"/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</row>
    <row r="34" spans="1:14" ht="15" thickBot="1" x14ac:dyDescent="0.35">
      <c r="A34" s="54"/>
      <c r="B34" s="58" t="s">
        <v>59</v>
      </c>
      <c r="C34" s="59" t="s">
        <v>59</v>
      </c>
      <c r="D34" s="63">
        <f t="shared" si="6"/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</row>
    <row r="35" spans="1:14" ht="15" thickBot="1" x14ac:dyDescent="0.35">
      <c r="A35" s="54"/>
      <c r="B35" s="58" t="s">
        <v>28</v>
      </c>
      <c r="C35" s="59" t="s">
        <v>28</v>
      </c>
      <c r="D35" s="63">
        <f t="shared" si="6"/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</row>
    <row r="36" spans="1:14" ht="15" thickBot="1" x14ac:dyDescent="0.35">
      <c r="A36" s="54"/>
      <c r="B36" s="58" t="s">
        <v>30</v>
      </c>
      <c r="C36" s="59" t="s">
        <v>30</v>
      </c>
      <c r="D36" s="63">
        <f t="shared" si="6"/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</row>
    <row r="37" spans="1:14" ht="15" thickBot="1" x14ac:dyDescent="0.35">
      <c r="A37" s="54"/>
      <c r="B37" s="58" t="s">
        <v>29</v>
      </c>
      <c r="C37" s="59" t="s">
        <v>29</v>
      </c>
      <c r="D37" s="63">
        <f t="shared" si="6"/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</row>
    <row r="38" spans="1:14" ht="15" thickBot="1" x14ac:dyDescent="0.35">
      <c r="A38" s="54"/>
      <c r="B38" s="58" t="s">
        <v>34</v>
      </c>
      <c r="C38" s="59" t="s">
        <v>34</v>
      </c>
      <c r="D38" s="63">
        <f t="shared" si="6"/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</row>
    <row r="39" spans="1:14" ht="15" thickBot="1" x14ac:dyDescent="0.35">
      <c r="A39" s="54"/>
      <c r="B39" s="58" t="s">
        <v>33</v>
      </c>
      <c r="C39" s="59" t="s">
        <v>33</v>
      </c>
      <c r="D39" s="63">
        <f t="shared" si="6"/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</row>
    <row r="40" spans="1:14" ht="15" thickBot="1" x14ac:dyDescent="0.35">
      <c r="A40" s="54"/>
      <c r="B40" s="58" t="s">
        <v>37</v>
      </c>
      <c r="C40" s="59" t="s">
        <v>37</v>
      </c>
      <c r="D40" s="63">
        <f t="shared" si="6"/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</row>
    <row r="41" spans="1:14" ht="15" thickBot="1" x14ac:dyDescent="0.35">
      <c r="A41" s="54"/>
      <c r="B41" s="60" t="s">
        <v>38</v>
      </c>
      <c r="C41" s="61" t="s">
        <v>38</v>
      </c>
      <c r="D41" s="63">
        <f t="shared" si="6"/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</row>
    <row r="42" spans="1:14" ht="15" thickBot="1" x14ac:dyDescent="0.35">
      <c r="A42" s="54"/>
      <c r="B42" s="58" t="s">
        <v>43</v>
      </c>
      <c r="C42" s="59" t="s">
        <v>43</v>
      </c>
      <c r="D42" s="63">
        <f t="shared" si="6"/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</row>
    <row r="43" spans="1:14" ht="15" thickBot="1" x14ac:dyDescent="0.35">
      <c r="A43" s="54"/>
      <c r="B43" s="58" t="s">
        <v>41</v>
      </c>
      <c r="C43" s="59" t="s">
        <v>41</v>
      </c>
      <c r="D43" s="63">
        <f t="shared" si="6"/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</row>
    <row r="44" spans="1:14" ht="33" customHeight="1" thickBot="1" x14ac:dyDescent="0.35">
      <c r="A44" s="54"/>
      <c r="B44" s="58" t="s">
        <v>42</v>
      </c>
      <c r="C44" s="59" t="s">
        <v>42</v>
      </c>
      <c r="D44" s="63">
        <f t="shared" si="6"/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0</v>
      </c>
      <c r="N44" s="55">
        <v>0</v>
      </c>
    </row>
    <row r="45" spans="1:14" ht="15" thickBot="1" x14ac:dyDescent="0.35">
      <c r="A45" s="54"/>
      <c r="B45" s="58" t="s">
        <v>39</v>
      </c>
      <c r="C45" s="59" t="s">
        <v>39</v>
      </c>
      <c r="D45" s="63">
        <f t="shared" si="6"/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5">
        <v>0</v>
      </c>
    </row>
    <row r="46" spans="1:14" ht="15" thickBot="1" x14ac:dyDescent="0.35">
      <c r="A46" s="54"/>
      <c r="B46" s="58" t="s">
        <v>36</v>
      </c>
      <c r="C46" s="59" t="s">
        <v>36</v>
      </c>
      <c r="D46" s="63">
        <f t="shared" si="6"/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</row>
    <row r="47" spans="1:14" ht="15" thickBot="1" x14ac:dyDescent="0.35">
      <c r="A47" s="54"/>
      <c r="B47" s="58" t="s">
        <v>40</v>
      </c>
      <c r="C47" s="59" t="s">
        <v>40</v>
      </c>
      <c r="D47" s="63">
        <f t="shared" si="6"/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>
        <v>0</v>
      </c>
      <c r="N47" s="55">
        <v>0</v>
      </c>
    </row>
    <row r="48" spans="1:14" ht="15" thickBot="1" x14ac:dyDescent="0.35">
      <c r="A48" s="54"/>
      <c r="B48" s="58" t="s">
        <v>60</v>
      </c>
      <c r="C48" s="59" t="s">
        <v>60</v>
      </c>
      <c r="D48" s="63">
        <f t="shared" si="6"/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</row>
    <row r="49" spans="1:14" ht="15" thickBot="1" x14ac:dyDescent="0.35">
      <c r="A49" s="54"/>
      <c r="B49" s="58" t="s">
        <v>58</v>
      </c>
      <c r="C49" s="59" t="s">
        <v>58</v>
      </c>
      <c r="D49" s="63">
        <f t="shared" si="6"/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</row>
    <row r="50" spans="1:14" ht="15" thickBot="1" x14ac:dyDescent="0.35">
      <c r="A50" s="54"/>
      <c r="B50" s="58" t="s">
        <v>57</v>
      </c>
      <c r="C50" s="59" t="s">
        <v>57</v>
      </c>
      <c r="D50" s="63">
        <f t="shared" si="6"/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0</v>
      </c>
    </row>
    <row r="51" spans="1:14" ht="15" thickBot="1" x14ac:dyDescent="0.35">
      <c r="A51" s="54"/>
      <c r="B51" s="58" t="s">
        <v>44</v>
      </c>
      <c r="C51" s="59" t="s">
        <v>44</v>
      </c>
      <c r="D51" s="63">
        <f t="shared" si="6"/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</row>
    <row r="52" spans="1:14" ht="15" thickBot="1" x14ac:dyDescent="0.35">
      <c r="A52" s="54"/>
      <c r="B52" s="58" t="s">
        <v>45</v>
      </c>
      <c r="C52" s="59" t="s">
        <v>45</v>
      </c>
      <c r="D52" s="63">
        <f t="shared" si="6"/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>
        <v>0</v>
      </c>
    </row>
    <row r="53" spans="1:14" ht="15" thickBot="1" x14ac:dyDescent="0.35">
      <c r="A53" s="54"/>
      <c r="B53" s="58" t="s">
        <v>47</v>
      </c>
      <c r="C53" s="59" t="s">
        <v>47</v>
      </c>
      <c r="D53" s="63">
        <f t="shared" si="6"/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0</v>
      </c>
    </row>
    <row r="54" spans="1:14" ht="15" thickBot="1" x14ac:dyDescent="0.35">
      <c r="A54" s="54"/>
      <c r="B54" s="58" t="s">
        <v>48</v>
      </c>
      <c r="C54" s="59" t="s">
        <v>48</v>
      </c>
      <c r="D54" s="63">
        <f t="shared" si="6"/>
        <v>0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55">
        <v>0</v>
      </c>
      <c r="L54" s="55">
        <v>0</v>
      </c>
      <c r="M54" s="55">
        <v>0</v>
      </c>
      <c r="N54" s="55">
        <v>0</v>
      </c>
    </row>
    <row r="55" spans="1:14" ht="15" thickBot="1" x14ac:dyDescent="0.35">
      <c r="A55" s="54"/>
      <c r="B55" s="58" t="s">
        <v>49</v>
      </c>
      <c r="C55" s="59" t="s">
        <v>49</v>
      </c>
      <c r="D55" s="63">
        <f t="shared" si="6"/>
        <v>0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>
        <v>0</v>
      </c>
      <c r="N55" s="55">
        <v>0</v>
      </c>
    </row>
    <row r="56" spans="1:14" ht="15" thickBot="1" x14ac:dyDescent="0.35">
      <c r="A56" s="54"/>
      <c r="B56" s="58" t="s">
        <v>35</v>
      </c>
      <c r="C56" s="59" t="s">
        <v>35</v>
      </c>
      <c r="D56" s="63">
        <f t="shared" si="6"/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</row>
    <row r="57" spans="1:14" ht="15" thickBot="1" x14ac:dyDescent="0.35">
      <c r="A57" s="54"/>
      <c r="B57" s="58" t="s">
        <v>54</v>
      </c>
      <c r="C57" s="59" t="s">
        <v>54</v>
      </c>
      <c r="D57" s="63">
        <f t="shared" si="6"/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</row>
    <row r="58" spans="1:14" ht="15" thickBot="1" x14ac:dyDescent="0.35">
      <c r="A58" s="54"/>
      <c r="B58" s="58" t="s">
        <v>32</v>
      </c>
      <c r="C58" s="59" t="s">
        <v>32</v>
      </c>
      <c r="D58" s="63">
        <f t="shared" si="6"/>
        <v>0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</row>
    <row r="59" spans="1:14" ht="31.2" customHeight="1" thickBot="1" x14ac:dyDescent="0.35">
      <c r="A59" s="54"/>
      <c r="B59" s="58" t="s">
        <v>52</v>
      </c>
      <c r="C59" s="59" t="s">
        <v>52</v>
      </c>
      <c r="D59" s="63">
        <f t="shared" si="6"/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</row>
    <row r="60" spans="1:14" ht="15" thickBot="1" x14ac:dyDescent="0.35">
      <c r="A60" s="54"/>
      <c r="B60" s="58" t="s">
        <v>51</v>
      </c>
      <c r="C60" s="59" t="s">
        <v>51</v>
      </c>
      <c r="D60" s="63">
        <f t="shared" si="6"/>
        <v>0</v>
      </c>
      <c r="E60" s="55">
        <v>0</v>
      </c>
      <c r="F60" s="55">
        <v>0</v>
      </c>
      <c r="G60" s="55">
        <v>0</v>
      </c>
      <c r="H60" s="55">
        <v>0</v>
      </c>
      <c r="I60" s="55">
        <v>0</v>
      </c>
      <c r="J60" s="55">
        <v>0</v>
      </c>
      <c r="K60" s="55">
        <v>0</v>
      </c>
      <c r="L60" s="55">
        <v>0</v>
      </c>
      <c r="M60" s="55">
        <v>0</v>
      </c>
      <c r="N60" s="55">
        <v>0</v>
      </c>
    </row>
    <row r="61" spans="1:14" ht="15" thickBot="1" x14ac:dyDescent="0.35">
      <c r="A61" s="54"/>
      <c r="B61" s="60" t="s">
        <v>53</v>
      </c>
      <c r="C61" s="61" t="s">
        <v>53</v>
      </c>
      <c r="D61" s="63">
        <f t="shared" si="6"/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55">
        <v>0</v>
      </c>
      <c r="N61" s="55">
        <v>0</v>
      </c>
    </row>
    <row r="62" spans="1:14" ht="15" thickBot="1" x14ac:dyDescent="0.35">
      <c r="A62" s="54"/>
      <c r="B62" s="58" t="s">
        <v>31</v>
      </c>
      <c r="C62" s="59" t="s">
        <v>31</v>
      </c>
      <c r="D62" s="63">
        <f t="shared" si="6"/>
        <v>0</v>
      </c>
      <c r="E62" s="55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</row>
    <row r="63" spans="1:14" ht="15" thickBot="1" x14ac:dyDescent="0.35">
      <c r="A63" s="54"/>
      <c r="B63" s="58" t="s">
        <v>55</v>
      </c>
      <c r="C63" s="59" t="s">
        <v>55</v>
      </c>
      <c r="D63" s="63">
        <f t="shared" si="6"/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</row>
    <row r="64" spans="1:14" ht="15" thickBot="1" x14ac:dyDescent="0.35">
      <c r="A64" s="54"/>
      <c r="B64" s="58" t="s">
        <v>46</v>
      </c>
      <c r="C64" s="59" t="s">
        <v>46</v>
      </c>
      <c r="D64" s="63">
        <f t="shared" si="6"/>
        <v>0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55">
        <v>0</v>
      </c>
      <c r="N64" s="55">
        <v>0</v>
      </c>
    </row>
    <row r="65" spans="1:14" ht="15" thickBot="1" x14ac:dyDescent="0.35">
      <c r="A65" s="54"/>
      <c r="B65" s="58" t="s">
        <v>50</v>
      </c>
      <c r="C65" s="59" t="s">
        <v>50</v>
      </c>
      <c r="D65" s="63">
        <f t="shared" si="6"/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</row>
    <row r="66" spans="1:14" ht="15" thickBot="1" x14ac:dyDescent="0.35">
      <c r="A66" s="54"/>
      <c r="B66" s="58" t="s">
        <v>56</v>
      </c>
      <c r="C66" s="59" t="s">
        <v>56</v>
      </c>
      <c r="D66" s="63">
        <f t="shared" si="6"/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</row>
    <row r="67" spans="1:14" ht="10.199999999999999" customHeight="1" x14ac:dyDescent="0.3">
      <c r="A67" s="32" t="str">
        <f>IFERROR(VLOOKUP(#REF!,[1]!T_Listado_Personal_KDE[#Data],3,FALSE),"")</f>
        <v/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</row>
    <row r="68" spans="1:14" s="21" customFormat="1" ht="25.8" customHeight="1" thickBot="1" x14ac:dyDescent="0.35">
      <c r="A68" s="52" t="s">
        <v>176</v>
      </c>
      <c r="B68" s="51" t="s">
        <v>177</v>
      </c>
      <c r="C68" s="51"/>
      <c r="D68" s="64">
        <f>SUM(E68:N68)</f>
        <v>0</v>
      </c>
      <c r="E68" s="65">
        <f>SUM(E69)</f>
        <v>0</v>
      </c>
      <c r="F68" s="65">
        <f t="shared" ref="F68:N68" si="7">SUM(F69)</f>
        <v>0</v>
      </c>
      <c r="G68" s="65">
        <f t="shared" si="7"/>
        <v>0</v>
      </c>
      <c r="H68" s="65">
        <f t="shared" si="7"/>
        <v>0</v>
      </c>
      <c r="I68" s="65">
        <f t="shared" si="7"/>
        <v>0</v>
      </c>
      <c r="J68" s="65">
        <f t="shared" si="7"/>
        <v>0</v>
      </c>
      <c r="K68" s="65">
        <f t="shared" si="7"/>
        <v>0</v>
      </c>
      <c r="L68" s="65">
        <f t="shared" si="7"/>
        <v>0</v>
      </c>
      <c r="M68" s="65">
        <f t="shared" si="7"/>
        <v>0</v>
      </c>
      <c r="N68" s="65">
        <f t="shared" si="7"/>
        <v>0</v>
      </c>
    </row>
    <row r="69" spans="1:14" ht="15" thickBot="1" x14ac:dyDescent="0.35">
      <c r="A69" s="56"/>
      <c r="B69" s="58" t="s">
        <v>178</v>
      </c>
      <c r="C69" s="59"/>
      <c r="D69" s="63">
        <f t="shared" ref="D69" si="8">SUM(E69:N69)</f>
        <v>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0</v>
      </c>
      <c r="N69" s="55">
        <v>0</v>
      </c>
    </row>
    <row r="70" spans="1:14" ht="10.199999999999999" customHeight="1" x14ac:dyDescent="0.3">
      <c r="A70" s="32" t="str">
        <f>IFERROR(VLOOKUP(#REF!,[1]!T_Listado_Personal_KDE[#Data],3,FALSE),"")</f>
        <v/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</row>
    <row r="71" spans="1:14" ht="21.6" customHeight="1" x14ac:dyDescent="0.3">
      <c r="A71" s="49">
        <v>2</v>
      </c>
      <c r="B71" s="50" t="s">
        <v>61</v>
      </c>
      <c r="C71" s="50"/>
      <c r="D71" s="50"/>
      <c r="E71" s="48">
        <f>(E73+E79+E87)</f>
        <v>0</v>
      </c>
      <c r="F71" s="48">
        <f t="shared" ref="F71:N71" si="9">(F73+F79+F87)</f>
        <v>0</v>
      </c>
      <c r="G71" s="48">
        <f t="shared" si="9"/>
        <v>0</v>
      </c>
      <c r="H71" s="48">
        <f t="shared" si="9"/>
        <v>0</v>
      </c>
      <c r="I71" s="48">
        <f t="shared" si="9"/>
        <v>0</v>
      </c>
      <c r="J71" s="48">
        <f t="shared" si="9"/>
        <v>1785.95</v>
      </c>
      <c r="K71" s="48">
        <f t="shared" si="9"/>
        <v>618.36</v>
      </c>
      <c r="L71" s="48">
        <f t="shared" si="9"/>
        <v>0</v>
      </c>
      <c r="M71" s="48">
        <f t="shared" si="9"/>
        <v>0</v>
      </c>
      <c r="N71" s="48">
        <f t="shared" si="9"/>
        <v>0</v>
      </c>
    </row>
    <row r="72" spans="1:14" ht="10.199999999999999" customHeight="1" x14ac:dyDescent="0.3">
      <c r="A72" s="32" t="str">
        <f>IFERROR(VLOOKUP(#REF!,[1]!T_Listado_Personal_KDE[#Data],3,FALSE),"")</f>
        <v/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</row>
    <row r="73" spans="1:14" s="21" customFormat="1" ht="25.8" customHeight="1" thickBot="1" x14ac:dyDescent="0.35">
      <c r="A73" s="52" t="s">
        <v>179</v>
      </c>
      <c r="B73" s="51" t="s">
        <v>180</v>
      </c>
      <c r="C73" s="51"/>
      <c r="D73" s="64">
        <f>SUM(E73:N73)</f>
        <v>2085.9499999999998</v>
      </c>
      <c r="E73" s="65">
        <f>SUM(E74:E77)</f>
        <v>0</v>
      </c>
      <c r="F73" s="65">
        <f t="shared" ref="F73:N73" si="10">SUM(F74:F77)</f>
        <v>0</v>
      </c>
      <c r="G73" s="65">
        <f t="shared" si="10"/>
        <v>0</v>
      </c>
      <c r="H73" s="65">
        <f t="shared" si="10"/>
        <v>0</v>
      </c>
      <c r="I73" s="65">
        <f t="shared" si="10"/>
        <v>0</v>
      </c>
      <c r="J73" s="65">
        <f t="shared" si="10"/>
        <v>1785.95</v>
      </c>
      <c r="K73" s="65">
        <f t="shared" si="10"/>
        <v>300</v>
      </c>
      <c r="L73" s="65">
        <f t="shared" si="10"/>
        <v>0</v>
      </c>
      <c r="M73" s="65">
        <f t="shared" si="10"/>
        <v>0</v>
      </c>
      <c r="N73" s="65">
        <f t="shared" si="10"/>
        <v>0</v>
      </c>
    </row>
    <row r="74" spans="1:14" ht="15" thickBot="1" x14ac:dyDescent="0.35">
      <c r="A74" s="53"/>
      <c r="B74" s="58" t="s">
        <v>182</v>
      </c>
      <c r="C74" s="59"/>
      <c r="D74" s="63">
        <f t="shared" ref="D74:D77" si="11">SUM(E74:N74)</f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</row>
    <row r="75" spans="1:14" ht="15" thickBot="1" x14ac:dyDescent="0.35">
      <c r="A75" s="54"/>
      <c r="B75" s="58" t="s">
        <v>181</v>
      </c>
      <c r="C75" s="59"/>
      <c r="D75" s="63">
        <f t="shared" si="11"/>
        <v>300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300</v>
      </c>
      <c r="L75" s="55">
        <v>0</v>
      </c>
      <c r="M75" s="55">
        <v>0</v>
      </c>
      <c r="N75" s="55">
        <v>0</v>
      </c>
    </row>
    <row r="76" spans="1:14" ht="15" thickBot="1" x14ac:dyDescent="0.35">
      <c r="A76" s="54"/>
      <c r="B76" s="58" t="s">
        <v>63</v>
      </c>
      <c r="C76" s="59"/>
      <c r="D76" s="63">
        <f t="shared" si="11"/>
        <v>1785.95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1785.95</v>
      </c>
      <c r="K76" s="55">
        <v>0</v>
      </c>
      <c r="L76" s="55">
        <v>0</v>
      </c>
      <c r="M76" s="55">
        <v>0</v>
      </c>
      <c r="N76" s="55">
        <v>0</v>
      </c>
    </row>
    <row r="77" spans="1:14" ht="15" thickBot="1" x14ac:dyDescent="0.35">
      <c r="A77" s="54"/>
      <c r="B77" s="58" t="s">
        <v>66</v>
      </c>
      <c r="C77" s="59"/>
      <c r="D77" s="63">
        <f t="shared" si="11"/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</row>
    <row r="78" spans="1:14" ht="10.199999999999999" customHeight="1" x14ac:dyDescent="0.3">
      <c r="A78" s="32" t="str">
        <f>IFERROR(VLOOKUP(#REF!,[1]!T_Listado_Personal_KDE[#Data],3,FALSE),"")</f>
        <v/>
      </c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</row>
    <row r="79" spans="1:14" s="21" customFormat="1" ht="25.8" customHeight="1" thickBot="1" x14ac:dyDescent="0.35">
      <c r="A79" s="52" t="s">
        <v>183</v>
      </c>
      <c r="B79" s="51" t="s">
        <v>67</v>
      </c>
      <c r="C79" s="51"/>
      <c r="D79" s="64">
        <f>SUM(E79:N79)</f>
        <v>318.36</v>
      </c>
      <c r="E79" s="65">
        <f>SUM(E80:E85)</f>
        <v>0</v>
      </c>
      <c r="F79" s="65">
        <f t="shared" ref="F79" si="12">SUM(F80:F85)</f>
        <v>0</v>
      </c>
      <c r="G79" s="65">
        <f>SUM(G80:G85)</f>
        <v>0</v>
      </c>
      <c r="H79" s="65">
        <f t="shared" ref="H79:N79" si="13">SUM(H80:H85)</f>
        <v>0</v>
      </c>
      <c r="I79" s="65">
        <f t="shared" si="13"/>
        <v>0</v>
      </c>
      <c r="J79" s="65">
        <f t="shared" si="13"/>
        <v>0</v>
      </c>
      <c r="K79" s="65">
        <f t="shared" si="13"/>
        <v>318.36</v>
      </c>
      <c r="L79" s="65">
        <f t="shared" si="13"/>
        <v>0</v>
      </c>
      <c r="M79" s="65">
        <f t="shared" si="13"/>
        <v>0</v>
      </c>
      <c r="N79" s="65">
        <f t="shared" si="13"/>
        <v>0</v>
      </c>
    </row>
    <row r="80" spans="1:14" ht="15" thickBot="1" x14ac:dyDescent="0.35">
      <c r="A80" s="53"/>
      <c r="B80" s="58" t="s">
        <v>72</v>
      </c>
      <c r="C80" s="59" t="s">
        <v>72</v>
      </c>
      <c r="D80" s="63">
        <f t="shared" ref="D80:D85" si="14">SUM(E80:N80)</f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</row>
    <row r="81" spans="1:14" ht="15" thickBot="1" x14ac:dyDescent="0.35">
      <c r="A81" s="54"/>
      <c r="B81" s="58" t="s">
        <v>74</v>
      </c>
      <c r="C81" s="59" t="s">
        <v>74</v>
      </c>
      <c r="D81" s="63">
        <f t="shared" si="14"/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</row>
    <row r="82" spans="1:14" ht="15" thickBot="1" x14ac:dyDescent="0.35">
      <c r="A82" s="54"/>
      <c r="B82" s="58" t="s">
        <v>69</v>
      </c>
      <c r="C82" s="59" t="s">
        <v>69</v>
      </c>
      <c r="D82" s="63">
        <f t="shared" si="14"/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</row>
    <row r="83" spans="1:14" ht="15" thickBot="1" x14ac:dyDescent="0.35">
      <c r="A83" s="54"/>
      <c r="B83" s="58" t="s">
        <v>68</v>
      </c>
      <c r="C83" s="59" t="s">
        <v>68</v>
      </c>
      <c r="D83" s="63">
        <f t="shared" si="14"/>
        <v>318.36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318.36</v>
      </c>
      <c r="L83" s="55">
        <v>0</v>
      </c>
      <c r="M83" s="55">
        <v>0</v>
      </c>
      <c r="N83" s="55">
        <v>0</v>
      </c>
    </row>
    <row r="84" spans="1:14" ht="15" thickBot="1" x14ac:dyDescent="0.35">
      <c r="A84" s="54"/>
      <c r="B84" s="58" t="s">
        <v>70</v>
      </c>
      <c r="C84" s="59" t="s">
        <v>70</v>
      </c>
      <c r="D84" s="63">
        <f t="shared" si="14"/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</row>
    <row r="85" spans="1:14" ht="15" thickBot="1" x14ac:dyDescent="0.35">
      <c r="A85" s="54"/>
      <c r="B85" s="58" t="s">
        <v>71</v>
      </c>
      <c r="C85" s="59" t="s">
        <v>71</v>
      </c>
      <c r="D85" s="63">
        <f t="shared" si="14"/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  <c r="L85" s="55">
        <v>0</v>
      </c>
      <c r="M85" s="55">
        <v>0</v>
      </c>
      <c r="N85" s="55">
        <v>0</v>
      </c>
    </row>
    <row r="86" spans="1:14" ht="10.199999999999999" customHeight="1" x14ac:dyDescent="0.3">
      <c r="A86" s="32" t="str">
        <f>IFERROR(VLOOKUP(#REF!,[1]!T_Listado_Personal_KDE[#Data],3,FALSE),"")</f>
        <v/>
      </c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  <row r="87" spans="1:14" s="21" customFormat="1" ht="25.8" customHeight="1" thickBot="1" x14ac:dyDescent="0.35">
      <c r="A87" s="52" t="s">
        <v>184</v>
      </c>
      <c r="B87" s="51" t="s">
        <v>185</v>
      </c>
      <c r="C87" s="51"/>
      <c r="D87" s="64">
        <f>SUM(E87:N87)</f>
        <v>0</v>
      </c>
      <c r="E87" s="65">
        <f>SUM(E88:E92)</f>
        <v>0</v>
      </c>
      <c r="F87" s="65">
        <f>SUM(F88:F92)</f>
        <v>0</v>
      </c>
      <c r="G87" s="65">
        <f t="shared" ref="G87:N87" si="15">SUM(G88:G92)</f>
        <v>0</v>
      </c>
      <c r="H87" s="65">
        <f t="shared" si="15"/>
        <v>0</v>
      </c>
      <c r="I87" s="65">
        <f t="shared" si="15"/>
        <v>0</v>
      </c>
      <c r="J87" s="65">
        <f t="shared" si="15"/>
        <v>0</v>
      </c>
      <c r="K87" s="65">
        <f t="shared" si="15"/>
        <v>0</v>
      </c>
      <c r="L87" s="65">
        <f t="shared" si="15"/>
        <v>0</v>
      </c>
      <c r="M87" s="65">
        <f t="shared" si="15"/>
        <v>0</v>
      </c>
      <c r="N87" s="65">
        <f t="shared" si="15"/>
        <v>0</v>
      </c>
    </row>
    <row r="88" spans="1:14" ht="15" thickBot="1" x14ac:dyDescent="0.35">
      <c r="A88" s="53"/>
      <c r="B88" s="58" t="s">
        <v>76</v>
      </c>
      <c r="C88" s="59" t="s">
        <v>76</v>
      </c>
      <c r="D88" s="63">
        <f t="shared" ref="D88:D92" si="16">SUM(E88:N88)</f>
        <v>0</v>
      </c>
      <c r="E88" s="55">
        <v>0</v>
      </c>
      <c r="F88" s="55">
        <v>0</v>
      </c>
      <c r="G88" s="55">
        <v>0</v>
      </c>
      <c r="H88" s="55">
        <v>0</v>
      </c>
      <c r="I88" s="55">
        <v>0</v>
      </c>
      <c r="J88" s="55">
        <v>0</v>
      </c>
      <c r="K88" s="55">
        <v>0</v>
      </c>
      <c r="L88" s="55">
        <v>0</v>
      </c>
      <c r="M88" s="55">
        <v>0</v>
      </c>
      <c r="N88" s="55">
        <v>0</v>
      </c>
    </row>
    <row r="89" spans="1:14" ht="15" thickBot="1" x14ac:dyDescent="0.35">
      <c r="A89" s="54"/>
      <c r="B89" s="58" t="s">
        <v>77</v>
      </c>
      <c r="C89" s="59" t="s">
        <v>77</v>
      </c>
      <c r="D89" s="63">
        <f t="shared" si="16"/>
        <v>0</v>
      </c>
      <c r="E89" s="55">
        <v>0</v>
      </c>
      <c r="F89" s="55">
        <v>0</v>
      </c>
      <c r="G89" s="55">
        <v>0</v>
      </c>
      <c r="H89" s="55">
        <v>0</v>
      </c>
      <c r="I89" s="55">
        <v>0</v>
      </c>
      <c r="J89" s="55">
        <v>0</v>
      </c>
      <c r="K89" s="55">
        <v>0</v>
      </c>
      <c r="L89" s="55">
        <v>0</v>
      </c>
      <c r="M89" s="55">
        <v>0</v>
      </c>
      <c r="N89" s="55">
        <v>0</v>
      </c>
    </row>
    <row r="90" spans="1:14" ht="15" thickBot="1" x14ac:dyDescent="0.35">
      <c r="A90" s="54"/>
      <c r="B90" s="58" t="s">
        <v>80</v>
      </c>
      <c r="C90" s="59" t="s">
        <v>80</v>
      </c>
      <c r="D90" s="63">
        <f t="shared" si="16"/>
        <v>0</v>
      </c>
      <c r="E90" s="55">
        <v>0</v>
      </c>
      <c r="F90" s="55">
        <v>0</v>
      </c>
      <c r="G90" s="55">
        <v>0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55">
        <v>0</v>
      </c>
      <c r="N90" s="55">
        <v>0</v>
      </c>
    </row>
    <row r="91" spans="1:14" ht="15" thickBot="1" x14ac:dyDescent="0.35">
      <c r="A91" s="54"/>
      <c r="B91" s="58" t="s">
        <v>79</v>
      </c>
      <c r="C91" s="59" t="s">
        <v>79</v>
      </c>
      <c r="D91" s="63">
        <f t="shared" si="16"/>
        <v>0</v>
      </c>
      <c r="E91" s="55">
        <v>0</v>
      </c>
      <c r="F91" s="55">
        <v>0</v>
      </c>
      <c r="G91" s="55">
        <v>0</v>
      </c>
      <c r="H91" s="55">
        <v>0</v>
      </c>
      <c r="I91" s="55">
        <v>0</v>
      </c>
      <c r="J91" s="55">
        <v>0</v>
      </c>
      <c r="K91" s="55">
        <v>0</v>
      </c>
      <c r="L91" s="55">
        <v>0</v>
      </c>
      <c r="M91" s="55">
        <v>0</v>
      </c>
      <c r="N91" s="55">
        <v>0</v>
      </c>
    </row>
    <row r="92" spans="1:14" ht="15" thickBot="1" x14ac:dyDescent="0.35">
      <c r="A92" s="54"/>
      <c r="B92" s="58" t="s">
        <v>78</v>
      </c>
      <c r="C92" s="59" t="s">
        <v>78</v>
      </c>
      <c r="D92" s="63">
        <f t="shared" si="16"/>
        <v>0</v>
      </c>
      <c r="E92" s="55">
        <v>0</v>
      </c>
      <c r="F92" s="55">
        <v>0</v>
      </c>
      <c r="G92" s="55">
        <v>0</v>
      </c>
      <c r="H92" s="55">
        <v>0</v>
      </c>
      <c r="I92" s="55">
        <v>0</v>
      </c>
      <c r="J92" s="55">
        <v>0</v>
      </c>
      <c r="K92" s="55">
        <v>0</v>
      </c>
      <c r="L92" s="55">
        <v>0</v>
      </c>
      <c r="M92" s="55">
        <v>0</v>
      </c>
      <c r="N92" s="55">
        <v>0</v>
      </c>
    </row>
    <row r="93" spans="1:14" ht="10.199999999999999" customHeight="1" x14ac:dyDescent="0.3">
      <c r="A93" s="32" t="str">
        <f>IFERROR(VLOOKUP(#REF!,[1]!T_Listado_Personal_KDE[#Data],3,FALSE),"")</f>
        <v/>
      </c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</row>
    <row r="94" spans="1:14" ht="21.6" customHeight="1" x14ac:dyDescent="0.3">
      <c r="A94" s="49">
        <v>3</v>
      </c>
      <c r="B94" s="50" t="s">
        <v>186</v>
      </c>
      <c r="C94" s="50"/>
      <c r="D94" s="50"/>
      <c r="E94" s="48">
        <f>(E96+E103+E107+E115)</f>
        <v>0</v>
      </c>
      <c r="F94" s="48">
        <f t="shared" ref="F94:N94" si="17">(F96+F103+F107+F115)</f>
        <v>0</v>
      </c>
      <c r="G94" s="48">
        <f t="shared" si="17"/>
        <v>0</v>
      </c>
      <c r="H94" s="48">
        <f t="shared" si="17"/>
        <v>0</v>
      </c>
      <c r="I94" s="48">
        <f t="shared" si="17"/>
        <v>1049.3899999999999</v>
      </c>
      <c r="J94" s="48">
        <f t="shared" si="17"/>
        <v>0</v>
      </c>
      <c r="K94" s="48">
        <f t="shared" si="17"/>
        <v>181.55</v>
      </c>
      <c r="L94" s="48">
        <f t="shared" si="17"/>
        <v>0</v>
      </c>
      <c r="M94" s="48">
        <f t="shared" si="17"/>
        <v>0</v>
      </c>
      <c r="N94" s="48">
        <f t="shared" si="17"/>
        <v>0</v>
      </c>
    </row>
    <row r="95" spans="1:14" ht="10.199999999999999" customHeight="1" x14ac:dyDescent="0.3">
      <c r="A95" s="32" t="str">
        <f>IFERROR(VLOOKUP(#REF!,[1]!T_Listado_Personal_KDE[#Data],3,FALSE),"")</f>
        <v/>
      </c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</row>
    <row r="96" spans="1:14" s="21" customFormat="1" ht="25.8" customHeight="1" thickBot="1" x14ac:dyDescent="0.35">
      <c r="A96" s="52" t="s">
        <v>187</v>
      </c>
      <c r="B96" s="51" t="s">
        <v>146</v>
      </c>
      <c r="C96" s="51"/>
      <c r="D96" s="64">
        <f>SUM(E96:N96)</f>
        <v>790.94</v>
      </c>
      <c r="E96" s="65">
        <f>SUM(E97:E101)</f>
        <v>0</v>
      </c>
      <c r="F96" s="65">
        <f>SUM(F97:F101)</f>
        <v>0</v>
      </c>
      <c r="G96" s="65">
        <f t="shared" ref="G96:N96" si="18">SUM(G97:G101)</f>
        <v>0</v>
      </c>
      <c r="H96" s="65">
        <f t="shared" si="18"/>
        <v>0</v>
      </c>
      <c r="I96" s="65">
        <f t="shared" si="18"/>
        <v>609.39</v>
      </c>
      <c r="J96" s="65">
        <f t="shared" si="18"/>
        <v>0</v>
      </c>
      <c r="K96" s="65">
        <f t="shared" si="18"/>
        <v>181.55</v>
      </c>
      <c r="L96" s="65">
        <f t="shared" si="18"/>
        <v>0</v>
      </c>
      <c r="M96" s="65">
        <f t="shared" si="18"/>
        <v>0</v>
      </c>
      <c r="N96" s="65">
        <f t="shared" si="18"/>
        <v>0</v>
      </c>
    </row>
    <row r="97" spans="1:14" ht="15" thickBot="1" x14ac:dyDescent="0.35">
      <c r="A97" s="56"/>
      <c r="B97" s="58" t="s">
        <v>189</v>
      </c>
      <c r="C97" s="59" t="s">
        <v>132</v>
      </c>
      <c r="D97" s="63">
        <f>SUM(E97:N97)</f>
        <v>0</v>
      </c>
      <c r="E97" s="55">
        <v>0</v>
      </c>
      <c r="F97" s="55">
        <v>0</v>
      </c>
      <c r="G97" s="55">
        <v>0</v>
      </c>
      <c r="H97" s="55">
        <v>0</v>
      </c>
      <c r="I97" s="55">
        <v>0</v>
      </c>
      <c r="J97" s="55">
        <v>0</v>
      </c>
      <c r="K97" s="55">
        <v>0</v>
      </c>
      <c r="L97" s="55">
        <v>0</v>
      </c>
      <c r="M97" s="55">
        <v>0</v>
      </c>
      <c r="N97" s="55">
        <v>0</v>
      </c>
    </row>
    <row r="98" spans="1:14" ht="15" thickBot="1" x14ac:dyDescent="0.35">
      <c r="A98" s="57"/>
      <c r="B98" s="58" t="s">
        <v>190</v>
      </c>
      <c r="C98" s="59" t="s">
        <v>133</v>
      </c>
      <c r="D98" s="63">
        <f t="shared" ref="D98:D101" si="19">SUM(E98:N98)</f>
        <v>0</v>
      </c>
      <c r="E98" s="55">
        <v>0</v>
      </c>
      <c r="F98" s="55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</row>
    <row r="99" spans="1:14" ht="15" thickBot="1" x14ac:dyDescent="0.35">
      <c r="A99" s="57"/>
      <c r="B99" s="58" t="s">
        <v>188</v>
      </c>
      <c r="C99" s="59" t="s">
        <v>131</v>
      </c>
      <c r="D99" s="63">
        <f t="shared" si="19"/>
        <v>670.93999999999994</v>
      </c>
      <c r="E99" s="55">
        <v>0</v>
      </c>
      <c r="F99" s="55">
        <v>0</v>
      </c>
      <c r="G99" s="55">
        <v>0</v>
      </c>
      <c r="H99" s="55">
        <v>0</v>
      </c>
      <c r="I99" s="55">
        <v>609.39</v>
      </c>
      <c r="J99" s="55">
        <v>0</v>
      </c>
      <c r="K99" s="55">
        <v>61.55</v>
      </c>
      <c r="L99" s="55">
        <v>0</v>
      </c>
      <c r="M99" s="55">
        <v>0</v>
      </c>
      <c r="N99" s="55">
        <v>0</v>
      </c>
    </row>
    <row r="100" spans="1:14" ht="15" thickBot="1" x14ac:dyDescent="0.35">
      <c r="A100" s="57"/>
      <c r="B100" s="58" t="s">
        <v>134</v>
      </c>
      <c r="C100" s="59" t="s">
        <v>134</v>
      </c>
      <c r="D100" s="63">
        <f t="shared" si="19"/>
        <v>0</v>
      </c>
      <c r="E100" s="55">
        <v>0</v>
      </c>
      <c r="F100" s="55">
        <v>0</v>
      </c>
      <c r="G100" s="55">
        <v>0</v>
      </c>
      <c r="H100" s="55">
        <v>0</v>
      </c>
      <c r="I100" s="55">
        <v>0</v>
      </c>
      <c r="J100" s="55">
        <v>0</v>
      </c>
      <c r="K100" s="55">
        <v>0</v>
      </c>
      <c r="L100" s="55">
        <v>0</v>
      </c>
      <c r="M100" s="55">
        <v>0</v>
      </c>
      <c r="N100" s="55">
        <v>0</v>
      </c>
    </row>
    <row r="101" spans="1:14" ht="27.6" customHeight="1" thickBot="1" x14ac:dyDescent="0.35">
      <c r="A101" s="57"/>
      <c r="B101" s="60" t="s">
        <v>135</v>
      </c>
      <c r="C101" s="61" t="s">
        <v>135</v>
      </c>
      <c r="D101" s="63">
        <f t="shared" si="19"/>
        <v>120</v>
      </c>
      <c r="E101" s="55">
        <v>0</v>
      </c>
      <c r="F101" s="55">
        <v>0</v>
      </c>
      <c r="G101" s="55">
        <v>0</v>
      </c>
      <c r="H101" s="55">
        <v>0</v>
      </c>
      <c r="I101" s="55">
        <v>0</v>
      </c>
      <c r="J101" s="55">
        <v>0</v>
      </c>
      <c r="K101" s="55">
        <v>120</v>
      </c>
      <c r="L101" s="55">
        <v>0</v>
      </c>
      <c r="M101" s="55">
        <v>0</v>
      </c>
      <c r="N101" s="55">
        <v>0</v>
      </c>
    </row>
    <row r="102" spans="1:14" ht="10.199999999999999" customHeight="1" x14ac:dyDescent="0.3">
      <c r="A102" s="32" t="str">
        <f>IFERROR(VLOOKUP(#REF!,[1]!T_Listado_Personal_KDE[#Data],3,FALSE),"")</f>
        <v/>
      </c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</row>
    <row r="103" spans="1:14" s="21" customFormat="1" ht="25.8" customHeight="1" thickBot="1" x14ac:dyDescent="0.35">
      <c r="A103" s="52" t="s">
        <v>191</v>
      </c>
      <c r="B103" s="51" t="s">
        <v>147</v>
      </c>
      <c r="C103" s="51"/>
      <c r="D103" s="64">
        <f>SUM(E103:N103)</f>
        <v>140</v>
      </c>
      <c r="E103" s="65">
        <f>SUM(E104:E105)</f>
        <v>0</v>
      </c>
      <c r="F103" s="65">
        <f t="shared" ref="F103:N103" si="20">SUM(F104:F105)</f>
        <v>0</v>
      </c>
      <c r="G103" s="65">
        <f t="shared" si="20"/>
        <v>0</v>
      </c>
      <c r="H103" s="65">
        <f t="shared" si="20"/>
        <v>0</v>
      </c>
      <c r="I103" s="65">
        <f t="shared" si="20"/>
        <v>140</v>
      </c>
      <c r="J103" s="65">
        <f t="shared" si="20"/>
        <v>0</v>
      </c>
      <c r="K103" s="65">
        <f t="shared" si="20"/>
        <v>0</v>
      </c>
      <c r="L103" s="65">
        <f t="shared" si="20"/>
        <v>0</v>
      </c>
      <c r="M103" s="65">
        <f t="shared" si="20"/>
        <v>0</v>
      </c>
      <c r="N103" s="65">
        <f t="shared" si="20"/>
        <v>0</v>
      </c>
    </row>
    <row r="104" spans="1:14" ht="15" thickBot="1" x14ac:dyDescent="0.35">
      <c r="A104" s="53"/>
      <c r="B104" s="58" t="s">
        <v>136</v>
      </c>
      <c r="C104" s="59" t="s">
        <v>68</v>
      </c>
      <c r="D104" s="63">
        <f>SUM(E104:N104)</f>
        <v>140</v>
      </c>
      <c r="E104" s="55">
        <v>0</v>
      </c>
      <c r="F104" s="55">
        <v>0</v>
      </c>
      <c r="G104" s="55">
        <v>0</v>
      </c>
      <c r="H104" s="55">
        <v>0</v>
      </c>
      <c r="I104" s="55">
        <v>140</v>
      </c>
      <c r="J104" s="55">
        <v>0</v>
      </c>
      <c r="K104" s="55">
        <v>0</v>
      </c>
      <c r="L104" s="55">
        <v>0</v>
      </c>
      <c r="M104" s="55">
        <v>0</v>
      </c>
      <c r="N104" s="55">
        <v>0</v>
      </c>
    </row>
    <row r="105" spans="1:14" ht="15" thickBot="1" x14ac:dyDescent="0.35">
      <c r="A105" s="54"/>
      <c r="B105" s="58" t="s">
        <v>192</v>
      </c>
      <c r="C105" s="59" t="s">
        <v>69</v>
      </c>
      <c r="D105" s="63">
        <f>SUM(E105:N105)</f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>
        <v>0</v>
      </c>
      <c r="N105" s="55">
        <v>0</v>
      </c>
    </row>
    <row r="106" spans="1:14" ht="10.199999999999999" customHeight="1" x14ac:dyDescent="0.3">
      <c r="A106" s="32" t="str">
        <f>IFERROR(VLOOKUP(#REF!,[1]!T_Listado_Personal_KDE[#Data],3,FALSE),"")</f>
        <v/>
      </c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</row>
    <row r="107" spans="1:14" s="21" customFormat="1" ht="25.8" customHeight="1" thickBot="1" x14ac:dyDescent="0.35">
      <c r="A107" s="52" t="s">
        <v>193</v>
      </c>
      <c r="B107" s="51" t="s">
        <v>148</v>
      </c>
      <c r="C107" s="51"/>
      <c r="D107" s="64">
        <f>SUM(E107:N107)</f>
        <v>0</v>
      </c>
      <c r="E107" s="65">
        <f>SUM(E108:E113)</f>
        <v>0</v>
      </c>
      <c r="F107" s="65">
        <f t="shared" ref="F107:N107" si="21">SUM(F108:F113)</f>
        <v>0</v>
      </c>
      <c r="G107" s="65">
        <f t="shared" si="21"/>
        <v>0</v>
      </c>
      <c r="H107" s="65">
        <f t="shared" si="21"/>
        <v>0</v>
      </c>
      <c r="I107" s="65">
        <f t="shared" si="21"/>
        <v>0</v>
      </c>
      <c r="J107" s="65">
        <f t="shared" si="21"/>
        <v>0</v>
      </c>
      <c r="K107" s="65">
        <f t="shared" si="21"/>
        <v>0</v>
      </c>
      <c r="L107" s="65">
        <f t="shared" si="21"/>
        <v>0</v>
      </c>
      <c r="M107" s="65">
        <f t="shared" si="21"/>
        <v>0</v>
      </c>
      <c r="N107" s="65">
        <f t="shared" si="21"/>
        <v>0</v>
      </c>
    </row>
    <row r="108" spans="1:14" ht="15" thickBot="1" x14ac:dyDescent="0.35">
      <c r="A108" s="53"/>
      <c r="B108" s="58" t="s">
        <v>81</v>
      </c>
      <c r="C108" s="59" t="s">
        <v>79</v>
      </c>
      <c r="D108" s="63">
        <f>SUM(E108:N108)</f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</row>
    <row r="109" spans="1:14" ht="15" thickBot="1" x14ac:dyDescent="0.35">
      <c r="A109" s="54"/>
      <c r="B109" s="58" t="s">
        <v>140</v>
      </c>
      <c r="C109" s="59" t="s">
        <v>76</v>
      </c>
      <c r="D109" s="63">
        <f t="shared" ref="D109:D113" si="22">SUM(E109:N109)</f>
        <v>0</v>
      </c>
      <c r="E109" s="55">
        <v>0</v>
      </c>
      <c r="F109" s="55">
        <v>0</v>
      </c>
      <c r="G109" s="55">
        <v>0</v>
      </c>
      <c r="H109" s="55">
        <v>0</v>
      </c>
      <c r="I109" s="55">
        <v>0</v>
      </c>
      <c r="J109" s="55">
        <v>0</v>
      </c>
      <c r="K109" s="55">
        <v>0</v>
      </c>
      <c r="L109" s="55">
        <v>0</v>
      </c>
      <c r="M109" s="55">
        <v>0</v>
      </c>
      <c r="N109" s="55">
        <v>0</v>
      </c>
    </row>
    <row r="110" spans="1:14" ht="15" thickBot="1" x14ac:dyDescent="0.35">
      <c r="A110" s="54"/>
      <c r="B110" s="58" t="s">
        <v>139</v>
      </c>
      <c r="C110" s="59" t="s">
        <v>77</v>
      </c>
      <c r="D110" s="63">
        <f t="shared" si="22"/>
        <v>0</v>
      </c>
      <c r="E110" s="55">
        <v>0</v>
      </c>
      <c r="F110" s="55">
        <v>0</v>
      </c>
      <c r="G110" s="55">
        <v>0</v>
      </c>
      <c r="H110" s="55">
        <v>0</v>
      </c>
      <c r="I110" s="55">
        <v>0</v>
      </c>
      <c r="J110" s="55">
        <v>0</v>
      </c>
      <c r="K110" s="55">
        <v>0</v>
      </c>
      <c r="L110" s="55">
        <v>0</v>
      </c>
      <c r="M110" s="55">
        <v>0</v>
      </c>
      <c r="N110" s="55">
        <v>0</v>
      </c>
    </row>
    <row r="111" spans="1:14" ht="15" thickBot="1" x14ac:dyDescent="0.35">
      <c r="A111" s="54"/>
      <c r="B111" s="58" t="s">
        <v>194</v>
      </c>
      <c r="C111" s="59" t="s">
        <v>78</v>
      </c>
      <c r="D111" s="63">
        <f t="shared" si="22"/>
        <v>0</v>
      </c>
      <c r="E111" s="55">
        <v>0</v>
      </c>
      <c r="F111" s="55">
        <v>0</v>
      </c>
      <c r="G111" s="55">
        <v>0</v>
      </c>
      <c r="H111" s="55">
        <v>0</v>
      </c>
      <c r="I111" s="55">
        <v>0</v>
      </c>
      <c r="J111" s="55">
        <v>0</v>
      </c>
      <c r="K111" s="55">
        <v>0</v>
      </c>
      <c r="L111" s="55">
        <v>0</v>
      </c>
      <c r="M111" s="55">
        <v>0</v>
      </c>
      <c r="N111" s="55">
        <v>0</v>
      </c>
    </row>
    <row r="112" spans="1:14" ht="15" thickBot="1" x14ac:dyDescent="0.35">
      <c r="A112" s="54"/>
      <c r="B112" s="58" t="s">
        <v>195</v>
      </c>
      <c r="C112" s="59" t="s">
        <v>80</v>
      </c>
      <c r="D112" s="63">
        <f t="shared" si="22"/>
        <v>0</v>
      </c>
      <c r="E112" s="55">
        <v>0</v>
      </c>
      <c r="F112" s="55">
        <v>0</v>
      </c>
      <c r="G112" s="55">
        <v>0</v>
      </c>
      <c r="H112" s="55">
        <v>0</v>
      </c>
      <c r="I112" s="55">
        <v>0</v>
      </c>
      <c r="J112" s="55">
        <v>0</v>
      </c>
      <c r="K112" s="55">
        <v>0</v>
      </c>
      <c r="L112" s="55">
        <v>0</v>
      </c>
      <c r="M112" s="55">
        <v>0</v>
      </c>
      <c r="N112" s="55">
        <v>0</v>
      </c>
    </row>
    <row r="113" spans="1:14" ht="15" thickBot="1" x14ac:dyDescent="0.35">
      <c r="B113" s="58" t="s">
        <v>196</v>
      </c>
      <c r="C113" s="59" t="s">
        <v>80</v>
      </c>
      <c r="D113" s="63">
        <f t="shared" si="22"/>
        <v>0</v>
      </c>
      <c r="E113" s="55">
        <v>0</v>
      </c>
      <c r="F113" s="55">
        <v>0</v>
      </c>
      <c r="G113" s="55">
        <v>0</v>
      </c>
      <c r="H113" s="55">
        <v>0</v>
      </c>
      <c r="I113" s="55">
        <v>0</v>
      </c>
      <c r="J113" s="55">
        <v>0</v>
      </c>
      <c r="K113" s="55">
        <v>0</v>
      </c>
      <c r="L113" s="55">
        <v>0</v>
      </c>
      <c r="M113" s="55">
        <v>0</v>
      </c>
      <c r="N113" s="55">
        <v>0</v>
      </c>
    </row>
    <row r="114" spans="1:14" ht="10.199999999999999" customHeight="1" x14ac:dyDescent="0.3">
      <c r="A114" s="32" t="str">
        <f>IFERROR(VLOOKUP(#REF!,[1]!T_Listado_Personal_KDE[#Data],3,FALSE),"")</f>
        <v/>
      </c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</row>
    <row r="115" spans="1:14" s="21" customFormat="1" ht="25.8" customHeight="1" thickBot="1" x14ac:dyDescent="0.35">
      <c r="A115" s="52" t="s">
        <v>197</v>
      </c>
      <c r="B115" s="51" t="s">
        <v>198</v>
      </c>
      <c r="C115" s="51"/>
      <c r="D115" s="64">
        <f>SUM(E115:N115)</f>
        <v>300</v>
      </c>
      <c r="E115" s="65">
        <f>SUM(E116:E127)</f>
        <v>0</v>
      </c>
      <c r="F115" s="65">
        <f t="shared" ref="F115:N115" si="23">SUM(F116:F127)</f>
        <v>0</v>
      </c>
      <c r="G115" s="65">
        <f t="shared" si="23"/>
        <v>0</v>
      </c>
      <c r="H115" s="65">
        <f t="shared" si="23"/>
        <v>0</v>
      </c>
      <c r="I115" s="65">
        <f t="shared" si="23"/>
        <v>300</v>
      </c>
      <c r="J115" s="65">
        <f t="shared" si="23"/>
        <v>0</v>
      </c>
      <c r="K115" s="65">
        <f t="shared" si="23"/>
        <v>0</v>
      </c>
      <c r="L115" s="65">
        <f t="shared" si="23"/>
        <v>0</v>
      </c>
      <c r="M115" s="65">
        <f t="shared" si="23"/>
        <v>0</v>
      </c>
      <c r="N115" s="65">
        <f t="shared" si="23"/>
        <v>0</v>
      </c>
    </row>
    <row r="116" spans="1:14" ht="15" thickBot="1" x14ac:dyDescent="0.35">
      <c r="A116" s="53"/>
      <c r="B116" s="58" t="s">
        <v>87</v>
      </c>
      <c r="C116" s="59" t="s">
        <v>80</v>
      </c>
      <c r="D116" s="63">
        <f t="shared" ref="D116:D127" si="24">SUM(E116:N116)</f>
        <v>0</v>
      </c>
      <c r="E116" s="55">
        <v>0</v>
      </c>
      <c r="F116" s="55">
        <v>0</v>
      </c>
      <c r="G116" s="55">
        <v>0</v>
      </c>
      <c r="H116" s="55">
        <v>0</v>
      </c>
      <c r="I116" s="55">
        <v>0</v>
      </c>
      <c r="J116" s="55">
        <v>0</v>
      </c>
      <c r="K116" s="55">
        <v>0</v>
      </c>
      <c r="L116" s="55">
        <v>0</v>
      </c>
      <c r="M116" s="55">
        <v>0</v>
      </c>
      <c r="N116" s="55">
        <v>0</v>
      </c>
    </row>
    <row r="117" spans="1:14" ht="15" thickBot="1" x14ac:dyDescent="0.35">
      <c r="A117" s="54"/>
      <c r="B117" s="58" t="s">
        <v>90</v>
      </c>
      <c r="C117" s="59" t="s">
        <v>80</v>
      </c>
      <c r="D117" s="63">
        <f t="shared" si="24"/>
        <v>0</v>
      </c>
      <c r="E117" s="55">
        <v>0</v>
      </c>
      <c r="F117" s="55">
        <v>0</v>
      </c>
      <c r="G117" s="55">
        <v>0</v>
      </c>
      <c r="H117" s="55">
        <v>0</v>
      </c>
      <c r="I117" s="55">
        <v>0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</row>
    <row r="118" spans="1:14" ht="15" thickBot="1" x14ac:dyDescent="0.35">
      <c r="A118" s="54"/>
      <c r="B118" s="58" t="s">
        <v>201</v>
      </c>
      <c r="C118" s="59" t="s">
        <v>78</v>
      </c>
      <c r="D118" s="63">
        <f t="shared" si="24"/>
        <v>0</v>
      </c>
      <c r="E118" s="55">
        <v>0</v>
      </c>
      <c r="F118" s="55">
        <v>0</v>
      </c>
      <c r="G118" s="55">
        <v>0</v>
      </c>
      <c r="H118" s="55">
        <v>0</v>
      </c>
      <c r="I118" s="55">
        <v>0</v>
      </c>
      <c r="J118" s="55">
        <v>0</v>
      </c>
      <c r="K118" s="55">
        <v>0</v>
      </c>
      <c r="L118" s="55">
        <v>0</v>
      </c>
      <c r="M118" s="55">
        <v>0</v>
      </c>
      <c r="N118" s="55">
        <v>0</v>
      </c>
    </row>
    <row r="119" spans="1:14" ht="15" thickBot="1" x14ac:dyDescent="0.35">
      <c r="A119" s="54"/>
      <c r="B119" s="58" t="s">
        <v>86</v>
      </c>
      <c r="C119" s="59" t="s">
        <v>80</v>
      </c>
      <c r="D119" s="63">
        <f t="shared" si="24"/>
        <v>0</v>
      </c>
      <c r="E119" s="55">
        <v>0</v>
      </c>
      <c r="F119" s="55">
        <v>0</v>
      </c>
      <c r="G119" s="55">
        <v>0</v>
      </c>
      <c r="H119" s="55">
        <v>0</v>
      </c>
      <c r="I119" s="55">
        <v>0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</row>
    <row r="120" spans="1:14" ht="15" thickBot="1" x14ac:dyDescent="0.35">
      <c r="A120" s="54"/>
      <c r="B120" s="58" t="s">
        <v>88</v>
      </c>
      <c r="C120" s="59" t="s">
        <v>80</v>
      </c>
      <c r="D120" s="63">
        <f t="shared" si="24"/>
        <v>0</v>
      </c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5">
        <v>0</v>
      </c>
      <c r="N120" s="55">
        <v>0</v>
      </c>
    </row>
    <row r="121" spans="1:14" ht="15" thickBot="1" x14ac:dyDescent="0.35">
      <c r="B121" s="58" t="s">
        <v>89</v>
      </c>
      <c r="C121" s="59" t="s">
        <v>80</v>
      </c>
      <c r="D121" s="63">
        <f t="shared" si="24"/>
        <v>0</v>
      </c>
      <c r="E121" s="55">
        <v>0</v>
      </c>
      <c r="F121" s="55">
        <v>0</v>
      </c>
      <c r="G121" s="55">
        <v>0</v>
      </c>
      <c r="H121" s="55">
        <v>0</v>
      </c>
      <c r="I121" s="55">
        <v>0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</row>
    <row r="122" spans="1:14" ht="15" thickBot="1" x14ac:dyDescent="0.35">
      <c r="B122" s="58" t="s">
        <v>202</v>
      </c>
      <c r="C122" s="59" t="s">
        <v>80</v>
      </c>
      <c r="D122" s="63">
        <f t="shared" si="24"/>
        <v>0</v>
      </c>
      <c r="E122" s="55">
        <v>0</v>
      </c>
      <c r="F122" s="55">
        <v>0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5">
        <v>0</v>
      </c>
      <c r="M122" s="55">
        <v>0</v>
      </c>
      <c r="N122" s="55">
        <v>0</v>
      </c>
    </row>
    <row r="123" spans="1:14" ht="15" thickBot="1" x14ac:dyDescent="0.35">
      <c r="B123" s="58" t="s">
        <v>200</v>
      </c>
      <c r="C123" s="59" t="s">
        <v>77</v>
      </c>
      <c r="D123" s="63">
        <f t="shared" si="24"/>
        <v>0</v>
      </c>
      <c r="E123" s="55">
        <v>0</v>
      </c>
      <c r="F123" s="55">
        <v>0</v>
      </c>
      <c r="G123" s="55">
        <v>0</v>
      </c>
      <c r="H123" s="55">
        <v>0</v>
      </c>
      <c r="I123" s="55">
        <v>0</v>
      </c>
      <c r="J123" s="55">
        <v>0</v>
      </c>
      <c r="K123" s="55">
        <v>0</v>
      </c>
      <c r="L123" s="55">
        <v>0</v>
      </c>
      <c r="M123" s="55">
        <v>0</v>
      </c>
      <c r="N123" s="55">
        <v>0</v>
      </c>
    </row>
    <row r="124" spans="1:14" ht="15" thickBot="1" x14ac:dyDescent="0.35">
      <c r="B124" s="58" t="s">
        <v>84</v>
      </c>
      <c r="C124" s="59" t="s">
        <v>79</v>
      </c>
      <c r="D124" s="63">
        <f t="shared" si="24"/>
        <v>0</v>
      </c>
      <c r="E124" s="55">
        <v>0</v>
      </c>
      <c r="F124" s="55">
        <v>0</v>
      </c>
      <c r="G124" s="55">
        <v>0</v>
      </c>
      <c r="H124" s="55">
        <v>0</v>
      </c>
      <c r="I124" s="55">
        <v>0</v>
      </c>
      <c r="J124" s="55">
        <v>0</v>
      </c>
      <c r="K124" s="55">
        <v>0</v>
      </c>
      <c r="L124" s="55">
        <v>0</v>
      </c>
      <c r="M124" s="55">
        <v>0</v>
      </c>
      <c r="N124" s="55">
        <v>0</v>
      </c>
    </row>
    <row r="125" spans="1:14" ht="15" thickBot="1" x14ac:dyDescent="0.35">
      <c r="B125" s="58" t="s">
        <v>199</v>
      </c>
      <c r="C125" s="59" t="s">
        <v>76</v>
      </c>
      <c r="D125" s="63">
        <f t="shared" si="24"/>
        <v>0</v>
      </c>
      <c r="E125" s="55">
        <v>0</v>
      </c>
      <c r="F125" s="55">
        <v>0</v>
      </c>
      <c r="G125" s="55">
        <v>0</v>
      </c>
      <c r="H125" s="55">
        <v>0</v>
      </c>
      <c r="I125" s="55">
        <v>0</v>
      </c>
      <c r="J125" s="55">
        <v>0</v>
      </c>
      <c r="K125" s="55">
        <v>0</v>
      </c>
      <c r="L125" s="55">
        <v>0</v>
      </c>
      <c r="M125" s="55">
        <v>0</v>
      </c>
      <c r="N125" s="55">
        <v>0</v>
      </c>
    </row>
    <row r="126" spans="1:14" ht="15" thickBot="1" x14ac:dyDescent="0.35">
      <c r="B126" s="58" t="s">
        <v>83</v>
      </c>
      <c r="C126" s="59" t="s">
        <v>80</v>
      </c>
      <c r="D126" s="63">
        <f t="shared" si="24"/>
        <v>300</v>
      </c>
      <c r="E126" s="55">
        <v>0</v>
      </c>
      <c r="F126" s="55">
        <v>0</v>
      </c>
      <c r="G126" s="55">
        <v>0</v>
      </c>
      <c r="H126" s="55">
        <v>0</v>
      </c>
      <c r="I126" s="55">
        <v>300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</row>
    <row r="127" spans="1:14" ht="15" thickBot="1" x14ac:dyDescent="0.35">
      <c r="B127" s="58" t="s">
        <v>85</v>
      </c>
      <c r="C127" s="59" t="s">
        <v>80</v>
      </c>
      <c r="D127" s="63">
        <f t="shared" si="24"/>
        <v>0</v>
      </c>
      <c r="E127" s="55">
        <v>0</v>
      </c>
      <c r="F127" s="55">
        <v>0</v>
      </c>
      <c r="G127" s="55">
        <v>0</v>
      </c>
      <c r="H127" s="55">
        <v>0</v>
      </c>
      <c r="I127" s="55">
        <v>0</v>
      </c>
      <c r="J127" s="55">
        <v>0</v>
      </c>
      <c r="K127" s="55">
        <v>0</v>
      </c>
      <c r="L127" s="55">
        <v>0</v>
      </c>
      <c r="M127" s="55">
        <v>0</v>
      </c>
      <c r="N127" s="55">
        <v>0</v>
      </c>
    </row>
    <row r="128" spans="1:14" ht="10.199999999999999" customHeight="1" x14ac:dyDescent="0.3">
      <c r="A128" s="32" t="str">
        <f>IFERROR(VLOOKUP(#REF!,[1]!T_Listado_Personal_KDE[#Data],3,FALSE),"")</f>
        <v/>
      </c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</row>
    <row r="129" spans="1:14" ht="21.6" customHeight="1" x14ac:dyDescent="0.3">
      <c r="A129" s="49">
        <v>4</v>
      </c>
      <c r="B129" s="50" t="s">
        <v>203</v>
      </c>
      <c r="C129" s="50"/>
      <c r="D129" s="50"/>
      <c r="E129" s="48">
        <f>(E131+E141)</f>
        <v>0</v>
      </c>
      <c r="F129" s="48">
        <f t="shared" ref="F129:N129" si="25">(F131+F141)</f>
        <v>0</v>
      </c>
      <c r="G129" s="48">
        <f t="shared" si="25"/>
        <v>0</v>
      </c>
      <c r="H129" s="48">
        <f t="shared" si="25"/>
        <v>0</v>
      </c>
      <c r="I129" s="48">
        <f t="shared" si="25"/>
        <v>0</v>
      </c>
      <c r="J129" s="48">
        <f t="shared" si="25"/>
        <v>0</v>
      </c>
      <c r="K129" s="48">
        <f t="shared" si="25"/>
        <v>0</v>
      </c>
      <c r="L129" s="48">
        <f t="shared" si="25"/>
        <v>0</v>
      </c>
      <c r="M129" s="48">
        <f t="shared" si="25"/>
        <v>0</v>
      </c>
      <c r="N129" s="48">
        <f t="shared" si="25"/>
        <v>0</v>
      </c>
    </row>
    <row r="130" spans="1:14" ht="10.199999999999999" customHeight="1" x14ac:dyDescent="0.3">
      <c r="A130" s="32" t="str">
        <f>IFERROR(VLOOKUP(#REF!,[1]!T_Listado_Personal_KDE[#Data],3,FALSE),"")</f>
        <v/>
      </c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</row>
    <row r="131" spans="1:14" s="21" customFormat="1" ht="25.8" customHeight="1" thickBot="1" x14ac:dyDescent="0.35">
      <c r="A131" s="52" t="s">
        <v>204</v>
      </c>
      <c r="B131" s="51" t="s">
        <v>205</v>
      </c>
      <c r="C131" s="51"/>
      <c r="D131" s="64">
        <f>SUM(E131:N131)</f>
        <v>0</v>
      </c>
      <c r="E131" s="65">
        <f>SUM(E132:E139)</f>
        <v>0</v>
      </c>
      <c r="F131" s="65">
        <f t="shared" ref="F131:N131" si="26">SUM(F132:F139)</f>
        <v>0</v>
      </c>
      <c r="G131" s="65">
        <f t="shared" si="26"/>
        <v>0</v>
      </c>
      <c r="H131" s="65">
        <f t="shared" si="26"/>
        <v>0</v>
      </c>
      <c r="I131" s="65">
        <f t="shared" si="26"/>
        <v>0</v>
      </c>
      <c r="J131" s="65">
        <f t="shared" si="26"/>
        <v>0</v>
      </c>
      <c r="K131" s="65">
        <f t="shared" si="26"/>
        <v>0</v>
      </c>
      <c r="L131" s="65">
        <f t="shared" si="26"/>
        <v>0</v>
      </c>
      <c r="M131" s="65">
        <f t="shared" si="26"/>
        <v>0</v>
      </c>
      <c r="N131" s="65">
        <f t="shared" si="26"/>
        <v>0</v>
      </c>
    </row>
    <row r="132" spans="1:14" ht="15" thickBot="1" x14ac:dyDescent="0.35">
      <c r="A132" s="53"/>
      <c r="B132" s="58" t="s">
        <v>93</v>
      </c>
      <c r="C132" s="59" t="s">
        <v>93</v>
      </c>
      <c r="D132" s="63">
        <f>SUM(E132:N132)</f>
        <v>0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55">
        <v>0</v>
      </c>
      <c r="K132" s="55">
        <v>0</v>
      </c>
      <c r="L132" s="55">
        <v>0</v>
      </c>
      <c r="M132" s="55">
        <v>0</v>
      </c>
      <c r="N132" s="55">
        <v>0</v>
      </c>
    </row>
    <row r="133" spans="1:14" ht="15" thickBot="1" x14ac:dyDescent="0.35">
      <c r="A133" s="54"/>
      <c r="B133" s="58" t="s">
        <v>94</v>
      </c>
      <c r="C133" s="59" t="s">
        <v>94</v>
      </c>
      <c r="D133" s="63">
        <f t="shared" ref="D133:D139" si="27">SUM(E133:N133)</f>
        <v>0</v>
      </c>
      <c r="E133" s="55">
        <v>0</v>
      </c>
      <c r="F133" s="55">
        <v>0</v>
      </c>
      <c r="G133" s="55">
        <v>0</v>
      </c>
      <c r="H133" s="55">
        <v>0</v>
      </c>
      <c r="I133" s="55">
        <v>0</v>
      </c>
      <c r="J133" s="55">
        <v>0</v>
      </c>
      <c r="K133" s="55">
        <v>0</v>
      </c>
      <c r="L133" s="55">
        <v>0</v>
      </c>
      <c r="M133" s="55">
        <v>0</v>
      </c>
      <c r="N133" s="55">
        <v>0</v>
      </c>
    </row>
    <row r="134" spans="1:14" ht="15" thickBot="1" x14ac:dyDescent="0.35">
      <c r="A134" s="54"/>
      <c r="B134" s="58" t="s">
        <v>95</v>
      </c>
      <c r="C134" s="59" t="s">
        <v>95</v>
      </c>
      <c r="D134" s="63">
        <f t="shared" si="27"/>
        <v>0</v>
      </c>
      <c r="E134" s="55">
        <v>0</v>
      </c>
      <c r="F134" s="55">
        <v>0</v>
      </c>
      <c r="G134" s="55">
        <v>0</v>
      </c>
      <c r="H134" s="55">
        <v>0</v>
      </c>
      <c r="I134" s="55">
        <v>0</v>
      </c>
      <c r="J134" s="55">
        <v>0</v>
      </c>
      <c r="K134" s="55">
        <v>0</v>
      </c>
      <c r="L134" s="55">
        <v>0</v>
      </c>
      <c r="M134" s="55">
        <v>0</v>
      </c>
      <c r="N134" s="55">
        <v>0</v>
      </c>
    </row>
    <row r="135" spans="1:14" ht="15" thickBot="1" x14ac:dyDescent="0.35">
      <c r="A135" s="54"/>
      <c r="B135" s="58" t="s">
        <v>96</v>
      </c>
      <c r="C135" s="59" t="s">
        <v>96</v>
      </c>
      <c r="D135" s="63">
        <f t="shared" si="27"/>
        <v>0</v>
      </c>
      <c r="E135" s="55">
        <v>0</v>
      </c>
      <c r="F135" s="55">
        <v>0</v>
      </c>
      <c r="G135" s="55">
        <v>0</v>
      </c>
      <c r="H135" s="55">
        <v>0</v>
      </c>
      <c r="I135" s="55">
        <v>0</v>
      </c>
      <c r="J135" s="55">
        <v>0</v>
      </c>
      <c r="K135" s="55">
        <v>0</v>
      </c>
      <c r="L135" s="55">
        <v>0</v>
      </c>
      <c r="M135" s="55">
        <v>0</v>
      </c>
      <c r="N135" s="55">
        <v>0</v>
      </c>
    </row>
    <row r="136" spans="1:14" ht="15" thickBot="1" x14ac:dyDescent="0.35">
      <c r="A136" s="54"/>
      <c r="B136" s="58" t="s">
        <v>97</v>
      </c>
      <c r="C136" s="59" t="s">
        <v>97</v>
      </c>
      <c r="D136" s="63">
        <f t="shared" si="27"/>
        <v>0</v>
      </c>
      <c r="E136" s="55">
        <v>0</v>
      </c>
      <c r="F136" s="55">
        <v>0</v>
      </c>
      <c r="G136" s="55">
        <v>0</v>
      </c>
      <c r="H136" s="55">
        <v>0</v>
      </c>
      <c r="I136" s="55">
        <v>0</v>
      </c>
      <c r="J136" s="55">
        <v>0</v>
      </c>
      <c r="K136" s="55">
        <v>0</v>
      </c>
      <c r="L136" s="55">
        <v>0</v>
      </c>
      <c r="M136" s="55">
        <v>0</v>
      </c>
      <c r="N136" s="55">
        <v>0</v>
      </c>
    </row>
    <row r="137" spans="1:14" ht="15" thickBot="1" x14ac:dyDescent="0.35">
      <c r="A137" s="54"/>
      <c r="B137" s="58" t="s">
        <v>98</v>
      </c>
      <c r="C137" s="59" t="s">
        <v>98</v>
      </c>
      <c r="D137" s="63">
        <f t="shared" si="27"/>
        <v>0</v>
      </c>
      <c r="E137" s="55">
        <v>0</v>
      </c>
      <c r="F137" s="55">
        <v>0</v>
      </c>
      <c r="G137" s="55">
        <v>0</v>
      </c>
      <c r="H137" s="55">
        <v>0</v>
      </c>
      <c r="I137" s="55">
        <v>0</v>
      </c>
      <c r="J137" s="55">
        <v>0</v>
      </c>
      <c r="K137" s="55">
        <v>0</v>
      </c>
      <c r="L137" s="55">
        <v>0</v>
      </c>
      <c r="M137" s="55">
        <v>0</v>
      </c>
      <c r="N137" s="55">
        <v>0</v>
      </c>
    </row>
    <row r="138" spans="1:14" ht="15" thickBot="1" x14ac:dyDescent="0.35">
      <c r="A138" s="54"/>
      <c r="B138" s="58" t="s">
        <v>99</v>
      </c>
      <c r="C138" s="59" t="s">
        <v>99</v>
      </c>
      <c r="D138" s="63">
        <f t="shared" si="27"/>
        <v>0</v>
      </c>
      <c r="E138" s="55">
        <v>0</v>
      </c>
      <c r="F138" s="55">
        <v>0</v>
      </c>
      <c r="G138" s="55">
        <v>0</v>
      </c>
      <c r="H138" s="55">
        <v>0</v>
      </c>
      <c r="I138" s="55">
        <v>0</v>
      </c>
      <c r="J138" s="55">
        <v>0</v>
      </c>
      <c r="K138" s="55">
        <v>0</v>
      </c>
      <c r="L138" s="55">
        <v>0</v>
      </c>
      <c r="M138" s="55">
        <v>0</v>
      </c>
      <c r="N138" s="55">
        <v>0</v>
      </c>
    </row>
    <row r="139" spans="1:14" ht="15" thickBot="1" x14ac:dyDescent="0.35">
      <c r="A139" s="54"/>
      <c r="B139" s="58" t="s">
        <v>100</v>
      </c>
      <c r="C139" s="59" t="s">
        <v>100</v>
      </c>
      <c r="D139" s="63">
        <f t="shared" si="27"/>
        <v>0</v>
      </c>
      <c r="E139" s="55">
        <v>0</v>
      </c>
      <c r="F139" s="55">
        <v>0</v>
      </c>
      <c r="G139" s="55">
        <v>0</v>
      </c>
      <c r="H139" s="55">
        <v>0</v>
      </c>
      <c r="I139" s="55">
        <v>0</v>
      </c>
      <c r="J139" s="55">
        <v>0</v>
      </c>
      <c r="K139" s="55">
        <v>0</v>
      </c>
      <c r="L139" s="55">
        <v>0</v>
      </c>
      <c r="M139" s="55">
        <v>0</v>
      </c>
      <c r="N139" s="55">
        <v>0</v>
      </c>
    </row>
    <row r="140" spans="1:14" ht="10.199999999999999" customHeight="1" x14ac:dyDescent="0.3">
      <c r="A140" s="32" t="str">
        <f>IFERROR(VLOOKUP(#REF!,[1]!T_Listado_Personal_KDE[#Data],3,FALSE),"")</f>
        <v/>
      </c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</row>
    <row r="141" spans="1:14" s="21" customFormat="1" ht="25.8" customHeight="1" thickBot="1" x14ac:dyDescent="0.35">
      <c r="A141" s="52" t="s">
        <v>206</v>
      </c>
      <c r="B141" s="51" t="s">
        <v>101</v>
      </c>
      <c r="C141" s="51"/>
      <c r="D141" s="64">
        <f>SUM(E141:N141)</f>
        <v>0</v>
      </c>
      <c r="E141" s="65">
        <f>SUM(E142:E149)</f>
        <v>0</v>
      </c>
      <c r="F141" s="65">
        <f t="shared" ref="F141:N141" si="28">SUM(F142:F149)</f>
        <v>0</v>
      </c>
      <c r="G141" s="65">
        <f t="shared" si="28"/>
        <v>0</v>
      </c>
      <c r="H141" s="65">
        <f t="shared" si="28"/>
        <v>0</v>
      </c>
      <c r="I141" s="65">
        <f t="shared" si="28"/>
        <v>0</v>
      </c>
      <c r="J141" s="65">
        <f t="shared" si="28"/>
        <v>0</v>
      </c>
      <c r="K141" s="65">
        <f t="shared" si="28"/>
        <v>0</v>
      </c>
      <c r="L141" s="65">
        <f t="shared" si="28"/>
        <v>0</v>
      </c>
      <c r="M141" s="65">
        <f t="shared" si="28"/>
        <v>0</v>
      </c>
      <c r="N141" s="65">
        <f t="shared" si="28"/>
        <v>0</v>
      </c>
    </row>
    <row r="142" spans="1:14" ht="15" thickBot="1" x14ac:dyDescent="0.35">
      <c r="A142" s="53"/>
      <c r="B142" s="58" t="s">
        <v>102</v>
      </c>
      <c r="C142" s="59" t="s">
        <v>102</v>
      </c>
      <c r="D142" s="63">
        <f>SUM(E142:N142)</f>
        <v>0</v>
      </c>
      <c r="E142" s="55">
        <v>0</v>
      </c>
      <c r="F142" s="55">
        <v>0</v>
      </c>
      <c r="G142" s="55">
        <v>0</v>
      </c>
      <c r="H142" s="55">
        <v>0</v>
      </c>
      <c r="I142" s="55">
        <v>0</v>
      </c>
      <c r="J142" s="55">
        <v>0</v>
      </c>
      <c r="K142" s="55">
        <v>0</v>
      </c>
      <c r="L142" s="55">
        <v>0</v>
      </c>
      <c r="M142" s="55">
        <v>0</v>
      </c>
      <c r="N142" s="55">
        <v>0</v>
      </c>
    </row>
    <row r="143" spans="1:14" ht="15" thickBot="1" x14ac:dyDescent="0.35">
      <c r="A143" s="54"/>
      <c r="B143" s="58" t="s">
        <v>103</v>
      </c>
      <c r="C143" s="59" t="s">
        <v>103</v>
      </c>
      <c r="D143" s="63">
        <f t="shared" ref="D143:D149" si="29">SUM(E143:N143)</f>
        <v>0</v>
      </c>
      <c r="E143" s="55">
        <v>0</v>
      </c>
      <c r="F143" s="55">
        <v>0</v>
      </c>
      <c r="G143" s="55">
        <v>0</v>
      </c>
      <c r="H143" s="55">
        <v>0</v>
      </c>
      <c r="I143" s="55">
        <v>0</v>
      </c>
      <c r="J143" s="55">
        <v>0</v>
      </c>
      <c r="K143" s="55">
        <v>0</v>
      </c>
      <c r="L143" s="55">
        <v>0</v>
      </c>
      <c r="M143" s="55">
        <v>0</v>
      </c>
      <c r="N143" s="55">
        <v>0</v>
      </c>
    </row>
    <row r="144" spans="1:14" ht="15" thickBot="1" x14ac:dyDescent="0.35">
      <c r="A144" s="54"/>
      <c r="B144" s="58" t="s">
        <v>104</v>
      </c>
      <c r="C144" s="59" t="s">
        <v>104</v>
      </c>
      <c r="D144" s="63">
        <f t="shared" si="29"/>
        <v>0</v>
      </c>
      <c r="E144" s="55">
        <v>0</v>
      </c>
      <c r="F144" s="55">
        <v>0</v>
      </c>
      <c r="G144" s="55">
        <v>0</v>
      </c>
      <c r="H144" s="55">
        <v>0</v>
      </c>
      <c r="I144" s="55">
        <v>0</v>
      </c>
      <c r="J144" s="55">
        <v>0</v>
      </c>
      <c r="K144" s="55">
        <v>0</v>
      </c>
      <c r="L144" s="55">
        <v>0</v>
      </c>
      <c r="M144" s="55">
        <v>0</v>
      </c>
      <c r="N144" s="55">
        <v>0</v>
      </c>
    </row>
    <row r="145" spans="1:14" ht="15" thickBot="1" x14ac:dyDescent="0.35">
      <c r="A145" s="54"/>
      <c r="B145" s="58" t="s">
        <v>105</v>
      </c>
      <c r="C145" s="59" t="s">
        <v>105</v>
      </c>
      <c r="D145" s="63">
        <f t="shared" si="29"/>
        <v>0</v>
      </c>
      <c r="E145" s="55">
        <v>0</v>
      </c>
      <c r="F145" s="55">
        <v>0</v>
      </c>
      <c r="G145" s="55">
        <v>0</v>
      </c>
      <c r="H145" s="55">
        <v>0</v>
      </c>
      <c r="I145" s="55">
        <v>0</v>
      </c>
      <c r="J145" s="55">
        <v>0</v>
      </c>
      <c r="K145" s="55">
        <v>0</v>
      </c>
      <c r="L145" s="55">
        <v>0</v>
      </c>
      <c r="M145" s="55">
        <v>0</v>
      </c>
      <c r="N145" s="55">
        <v>0</v>
      </c>
    </row>
    <row r="146" spans="1:14" ht="15" thickBot="1" x14ac:dyDescent="0.35">
      <c r="A146" s="54"/>
      <c r="B146" s="58" t="s">
        <v>106</v>
      </c>
      <c r="C146" s="59" t="s">
        <v>106</v>
      </c>
      <c r="D146" s="63">
        <f t="shared" si="29"/>
        <v>0</v>
      </c>
      <c r="E146" s="55">
        <v>0</v>
      </c>
      <c r="F146" s="55">
        <v>0</v>
      </c>
      <c r="G146" s="55">
        <v>0</v>
      </c>
      <c r="H146" s="55">
        <v>0</v>
      </c>
      <c r="I146" s="55">
        <v>0</v>
      </c>
      <c r="J146" s="55">
        <v>0</v>
      </c>
      <c r="K146" s="55">
        <v>0</v>
      </c>
      <c r="L146" s="55">
        <v>0</v>
      </c>
      <c r="M146" s="55">
        <v>0</v>
      </c>
      <c r="N146" s="55">
        <v>0</v>
      </c>
    </row>
    <row r="147" spans="1:14" ht="15" thickBot="1" x14ac:dyDescent="0.35">
      <c r="A147" s="54"/>
      <c r="B147" s="58" t="s">
        <v>107</v>
      </c>
      <c r="C147" s="59" t="s">
        <v>107</v>
      </c>
      <c r="D147" s="63">
        <f t="shared" si="29"/>
        <v>0</v>
      </c>
      <c r="E147" s="55">
        <v>0</v>
      </c>
      <c r="F147" s="55">
        <v>0</v>
      </c>
      <c r="G147" s="55">
        <v>0</v>
      </c>
      <c r="H147" s="55">
        <v>0</v>
      </c>
      <c r="I147" s="55">
        <v>0</v>
      </c>
      <c r="J147" s="55">
        <v>0</v>
      </c>
      <c r="K147" s="55">
        <v>0</v>
      </c>
      <c r="L147" s="55">
        <v>0</v>
      </c>
      <c r="M147" s="55">
        <v>0</v>
      </c>
      <c r="N147" s="55">
        <v>0</v>
      </c>
    </row>
    <row r="148" spans="1:14" ht="15" thickBot="1" x14ac:dyDescent="0.35">
      <c r="A148" s="54"/>
      <c r="B148" s="58" t="s">
        <v>108</v>
      </c>
      <c r="C148" s="59" t="s">
        <v>108</v>
      </c>
      <c r="D148" s="63">
        <f t="shared" si="29"/>
        <v>0</v>
      </c>
      <c r="E148" s="55">
        <v>0</v>
      </c>
      <c r="F148" s="55">
        <v>0</v>
      </c>
      <c r="G148" s="55">
        <v>0</v>
      </c>
      <c r="H148" s="55">
        <v>0</v>
      </c>
      <c r="I148" s="55">
        <v>0</v>
      </c>
      <c r="J148" s="55">
        <v>0</v>
      </c>
      <c r="K148" s="55">
        <v>0</v>
      </c>
      <c r="L148" s="55">
        <v>0</v>
      </c>
      <c r="M148" s="55">
        <v>0</v>
      </c>
      <c r="N148" s="55">
        <v>0</v>
      </c>
    </row>
    <row r="149" spans="1:14" ht="15" thickBot="1" x14ac:dyDescent="0.35">
      <c r="A149" s="54"/>
      <c r="B149" s="58" t="s">
        <v>109</v>
      </c>
      <c r="C149" s="59" t="s">
        <v>109</v>
      </c>
      <c r="D149" s="63">
        <f t="shared" si="29"/>
        <v>0</v>
      </c>
      <c r="E149" s="55">
        <v>0</v>
      </c>
      <c r="F149" s="55">
        <v>0</v>
      </c>
      <c r="G149" s="55">
        <v>0</v>
      </c>
      <c r="H149" s="55">
        <v>0</v>
      </c>
      <c r="I149" s="55">
        <v>0</v>
      </c>
      <c r="J149" s="55">
        <v>0</v>
      </c>
      <c r="K149" s="55">
        <v>0</v>
      </c>
      <c r="L149" s="55">
        <v>0</v>
      </c>
      <c r="M149" s="55">
        <v>0</v>
      </c>
      <c r="N149" s="55">
        <v>0</v>
      </c>
    </row>
    <row r="150" spans="1:14" ht="10.199999999999999" customHeight="1" x14ac:dyDescent="0.3">
      <c r="A150" s="32" t="str">
        <f>IFERROR(VLOOKUP(#REF!,[1]!T_Listado_Personal_KDE[#Data],3,FALSE),"")</f>
        <v/>
      </c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</row>
    <row r="151" spans="1:14" ht="21.6" customHeight="1" x14ac:dyDescent="0.3">
      <c r="A151" s="49">
        <v>5</v>
      </c>
      <c r="B151" s="50" t="s">
        <v>207</v>
      </c>
      <c r="C151" s="50"/>
      <c r="D151" s="50"/>
      <c r="E151" s="48">
        <v>0</v>
      </c>
      <c r="F151" s="48">
        <v>0</v>
      </c>
      <c r="G151" s="48">
        <v>0</v>
      </c>
      <c r="H151" s="48">
        <f>H153</f>
        <v>0</v>
      </c>
      <c r="I151" s="48">
        <f t="shared" ref="I151:N151" si="30">I153</f>
        <v>0</v>
      </c>
      <c r="J151" s="48">
        <f t="shared" si="30"/>
        <v>345</v>
      </c>
      <c r="K151" s="48">
        <f t="shared" si="30"/>
        <v>2328.48</v>
      </c>
      <c r="L151" s="48">
        <f t="shared" si="30"/>
        <v>1300</v>
      </c>
      <c r="M151" s="48">
        <f t="shared" si="30"/>
        <v>700</v>
      </c>
      <c r="N151" s="48">
        <f t="shared" si="30"/>
        <v>0</v>
      </c>
    </row>
    <row r="152" spans="1:14" ht="10.199999999999999" customHeight="1" x14ac:dyDescent="0.3">
      <c r="A152" s="32" t="str">
        <f>IFERROR(VLOOKUP(#REF!,[1]!T_Listado_Personal_KDE[#Data],3,FALSE),"")</f>
        <v/>
      </c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</row>
    <row r="153" spans="1:14" s="21" customFormat="1" ht="25.8" customHeight="1" thickBot="1" x14ac:dyDescent="0.35">
      <c r="A153" s="52" t="s">
        <v>208</v>
      </c>
      <c r="B153" s="51" t="s">
        <v>207</v>
      </c>
      <c r="C153" s="51"/>
      <c r="D153" s="64">
        <f>SUM($E$153:$N$153)</f>
        <v>4673.4799999999996</v>
      </c>
      <c r="E153" s="65">
        <f>SUM(E154:E161)</f>
        <v>0</v>
      </c>
      <c r="F153" s="65">
        <f t="shared" ref="F153:N153" si="31">SUM(F154:F161)</f>
        <v>0</v>
      </c>
      <c r="G153" s="65">
        <f t="shared" si="31"/>
        <v>0</v>
      </c>
      <c r="H153" s="65">
        <f t="shared" si="31"/>
        <v>0</v>
      </c>
      <c r="I153" s="65">
        <f t="shared" si="31"/>
        <v>0</v>
      </c>
      <c r="J153" s="65">
        <f t="shared" si="31"/>
        <v>345</v>
      </c>
      <c r="K153" s="65">
        <f>SUM(K154:K161)</f>
        <v>2328.48</v>
      </c>
      <c r="L153" s="65">
        <f t="shared" si="31"/>
        <v>1300</v>
      </c>
      <c r="M153" s="65">
        <f t="shared" si="31"/>
        <v>700</v>
      </c>
      <c r="N153" s="65">
        <f t="shared" si="31"/>
        <v>0</v>
      </c>
    </row>
    <row r="154" spans="1:14" ht="15" thickBot="1" x14ac:dyDescent="0.35">
      <c r="A154" s="53"/>
      <c r="B154" s="58" t="s">
        <v>111</v>
      </c>
      <c r="C154" s="59" t="s">
        <v>111</v>
      </c>
      <c r="D154" s="63">
        <f>SUM(E154:N154)</f>
        <v>0</v>
      </c>
      <c r="E154" s="55">
        <v>0</v>
      </c>
      <c r="F154" s="55">
        <v>0</v>
      </c>
      <c r="G154" s="55">
        <v>0</v>
      </c>
      <c r="H154" s="55">
        <v>0</v>
      </c>
      <c r="I154" s="55">
        <v>0</v>
      </c>
      <c r="J154" s="55">
        <v>0</v>
      </c>
      <c r="K154" s="55">
        <v>0</v>
      </c>
      <c r="L154" s="55">
        <v>0</v>
      </c>
      <c r="M154" s="55">
        <v>0</v>
      </c>
      <c r="N154" s="55">
        <v>0</v>
      </c>
    </row>
    <row r="155" spans="1:14" ht="15" thickBot="1" x14ac:dyDescent="0.35">
      <c r="A155" s="54"/>
      <c r="B155" s="58" t="s">
        <v>112</v>
      </c>
      <c r="C155" s="59" t="s">
        <v>112</v>
      </c>
      <c r="D155" s="63">
        <f t="shared" ref="D155:D161" si="32">SUM(E155:N155)</f>
        <v>690</v>
      </c>
      <c r="E155" s="55">
        <v>0</v>
      </c>
      <c r="F155" s="55">
        <v>0</v>
      </c>
      <c r="G155" s="55">
        <v>0</v>
      </c>
      <c r="H155" s="55">
        <v>0</v>
      </c>
      <c r="I155" s="55">
        <v>0</v>
      </c>
      <c r="J155" s="55">
        <v>345</v>
      </c>
      <c r="K155" s="55">
        <v>345</v>
      </c>
      <c r="L155" s="55">
        <v>0</v>
      </c>
      <c r="M155" s="55">
        <v>0</v>
      </c>
      <c r="N155" s="55">
        <v>0</v>
      </c>
    </row>
    <row r="156" spans="1:14" ht="15" thickBot="1" x14ac:dyDescent="0.35">
      <c r="A156" s="54"/>
      <c r="B156" s="58" t="s">
        <v>113</v>
      </c>
      <c r="C156" s="59" t="s">
        <v>113</v>
      </c>
      <c r="D156" s="63">
        <f t="shared" si="32"/>
        <v>0</v>
      </c>
      <c r="E156" s="55">
        <v>0</v>
      </c>
      <c r="F156" s="55">
        <v>0</v>
      </c>
      <c r="G156" s="55">
        <v>0</v>
      </c>
      <c r="H156" s="55">
        <v>0</v>
      </c>
      <c r="I156" s="55">
        <v>0</v>
      </c>
      <c r="J156" s="55">
        <v>0</v>
      </c>
      <c r="K156" s="55">
        <v>0</v>
      </c>
      <c r="L156" s="55">
        <v>0</v>
      </c>
      <c r="M156" s="55">
        <v>0</v>
      </c>
      <c r="N156" s="55">
        <v>0</v>
      </c>
    </row>
    <row r="157" spans="1:14" ht="28.8" customHeight="1" thickBot="1" x14ac:dyDescent="0.35">
      <c r="A157" s="54"/>
      <c r="B157" s="60" t="s">
        <v>114</v>
      </c>
      <c r="C157" s="61" t="s">
        <v>114</v>
      </c>
      <c r="D157" s="63">
        <f t="shared" si="32"/>
        <v>0</v>
      </c>
      <c r="E157" s="55">
        <v>0</v>
      </c>
      <c r="F157" s="55">
        <v>0</v>
      </c>
      <c r="G157" s="55">
        <v>0</v>
      </c>
      <c r="H157" s="55">
        <v>0</v>
      </c>
      <c r="I157" s="55">
        <v>0</v>
      </c>
      <c r="J157" s="55">
        <v>0</v>
      </c>
      <c r="K157" s="55">
        <v>0</v>
      </c>
      <c r="L157" s="55">
        <v>0</v>
      </c>
      <c r="M157" s="55">
        <v>0</v>
      </c>
      <c r="N157" s="55">
        <v>0</v>
      </c>
    </row>
    <row r="158" spans="1:14" ht="30.6" customHeight="1" thickBot="1" x14ac:dyDescent="0.35">
      <c r="A158" s="54"/>
      <c r="B158" s="60" t="s">
        <v>115</v>
      </c>
      <c r="C158" s="61" t="s">
        <v>115</v>
      </c>
      <c r="D158" s="63">
        <f t="shared" si="32"/>
        <v>0</v>
      </c>
      <c r="E158" s="55">
        <v>0</v>
      </c>
      <c r="F158" s="55">
        <v>0</v>
      </c>
      <c r="G158" s="55">
        <v>0</v>
      </c>
      <c r="H158" s="55">
        <v>0</v>
      </c>
      <c r="I158" s="55">
        <v>0</v>
      </c>
      <c r="J158" s="55">
        <v>0</v>
      </c>
      <c r="K158" s="55">
        <v>0</v>
      </c>
      <c r="L158" s="55">
        <v>0</v>
      </c>
      <c r="M158" s="55">
        <v>0</v>
      </c>
      <c r="N158" s="55">
        <v>0</v>
      </c>
    </row>
    <row r="159" spans="1:14" ht="15" thickBot="1" x14ac:dyDescent="0.35">
      <c r="A159" s="54"/>
      <c r="B159" s="58" t="s">
        <v>116</v>
      </c>
      <c r="C159" s="59" t="s">
        <v>116</v>
      </c>
      <c r="D159" s="63">
        <f t="shared" si="32"/>
        <v>1983.48</v>
      </c>
      <c r="E159" s="55">
        <v>0</v>
      </c>
      <c r="F159" s="55">
        <v>0</v>
      </c>
      <c r="G159" s="55">
        <v>0</v>
      </c>
      <c r="H159" s="55">
        <v>0</v>
      </c>
      <c r="I159" s="55">
        <v>0</v>
      </c>
      <c r="J159" s="55">
        <v>0</v>
      </c>
      <c r="K159" s="55">
        <v>1983.48</v>
      </c>
      <c r="L159" s="55">
        <v>0</v>
      </c>
      <c r="M159" s="55">
        <v>0</v>
      </c>
      <c r="N159" s="55">
        <v>0</v>
      </c>
    </row>
    <row r="160" spans="1:14" ht="15" thickBot="1" x14ac:dyDescent="0.35">
      <c r="A160" s="54"/>
      <c r="B160" s="58" t="s">
        <v>117</v>
      </c>
      <c r="C160" s="59" t="s">
        <v>117</v>
      </c>
      <c r="D160" s="63">
        <f t="shared" si="32"/>
        <v>2000</v>
      </c>
      <c r="E160" s="55">
        <v>0</v>
      </c>
      <c r="F160" s="55">
        <v>0</v>
      </c>
      <c r="G160" s="55">
        <v>0</v>
      </c>
      <c r="H160" s="55">
        <v>0</v>
      </c>
      <c r="I160" s="55">
        <v>0</v>
      </c>
      <c r="J160" s="55">
        <v>0</v>
      </c>
      <c r="K160" s="55">
        <v>0</v>
      </c>
      <c r="L160" s="55">
        <v>1300</v>
      </c>
      <c r="M160" s="55">
        <v>700</v>
      </c>
      <c r="N160" s="55">
        <v>0</v>
      </c>
    </row>
    <row r="161" spans="1:14" ht="15" thickBot="1" x14ac:dyDescent="0.35">
      <c r="A161" s="54"/>
      <c r="B161" s="58" t="s">
        <v>118</v>
      </c>
      <c r="C161" s="59" t="s">
        <v>118</v>
      </c>
      <c r="D161" s="63">
        <f t="shared" si="32"/>
        <v>0</v>
      </c>
      <c r="E161" s="55">
        <v>0</v>
      </c>
      <c r="F161" s="55">
        <v>0</v>
      </c>
      <c r="G161" s="55">
        <v>0</v>
      </c>
      <c r="H161" s="55">
        <v>0</v>
      </c>
      <c r="I161" s="55">
        <v>0</v>
      </c>
      <c r="J161" s="55">
        <v>0</v>
      </c>
      <c r="K161" s="55">
        <v>0</v>
      </c>
      <c r="L161" s="55">
        <v>0</v>
      </c>
      <c r="M161" s="55">
        <v>0</v>
      </c>
      <c r="N161" s="55">
        <v>0</v>
      </c>
    </row>
    <row r="162" spans="1:14" ht="10.199999999999999" customHeight="1" x14ac:dyDescent="0.3">
      <c r="A162" s="32" t="str">
        <f>IFERROR(VLOOKUP(#REF!,[1]!T_Listado_Personal_KDE[#Data],3,FALSE),"")</f>
        <v/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</row>
  </sheetData>
  <mergeCells count="170">
    <mergeCell ref="B159:C159"/>
    <mergeCell ref="B160:C160"/>
    <mergeCell ref="B161:C161"/>
    <mergeCell ref="A162:N162"/>
    <mergeCell ref="A150:N150"/>
    <mergeCell ref="B151:D151"/>
    <mergeCell ref="A152:N152"/>
    <mergeCell ref="B153:C153"/>
    <mergeCell ref="A154:A161"/>
    <mergeCell ref="B154:C154"/>
    <mergeCell ref="B155:C155"/>
    <mergeCell ref="B156:C156"/>
    <mergeCell ref="B157:C157"/>
    <mergeCell ref="B158:C158"/>
    <mergeCell ref="A142:A149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36:C136"/>
    <mergeCell ref="B137:C137"/>
    <mergeCell ref="B138:C138"/>
    <mergeCell ref="B139:C139"/>
    <mergeCell ref="A140:N140"/>
    <mergeCell ref="B141:C141"/>
    <mergeCell ref="B127:C127"/>
    <mergeCell ref="A128:N128"/>
    <mergeCell ref="B129:D129"/>
    <mergeCell ref="A130:N130"/>
    <mergeCell ref="B131:C131"/>
    <mergeCell ref="A132:A139"/>
    <mergeCell ref="B132:C132"/>
    <mergeCell ref="B133:C133"/>
    <mergeCell ref="B134:C134"/>
    <mergeCell ref="B135:C135"/>
    <mergeCell ref="B121:C121"/>
    <mergeCell ref="B122:C122"/>
    <mergeCell ref="B123:C123"/>
    <mergeCell ref="B124:C124"/>
    <mergeCell ref="B125:C125"/>
    <mergeCell ref="B126:C126"/>
    <mergeCell ref="B113:C113"/>
    <mergeCell ref="A114:N114"/>
    <mergeCell ref="B115:C115"/>
    <mergeCell ref="A116:A120"/>
    <mergeCell ref="B116:C116"/>
    <mergeCell ref="B117:C117"/>
    <mergeCell ref="B118:C118"/>
    <mergeCell ref="B119:C119"/>
    <mergeCell ref="B120:C120"/>
    <mergeCell ref="A106:N106"/>
    <mergeCell ref="B107:C107"/>
    <mergeCell ref="A108:A112"/>
    <mergeCell ref="B108:C108"/>
    <mergeCell ref="B109:C109"/>
    <mergeCell ref="B110:C110"/>
    <mergeCell ref="B111:C111"/>
    <mergeCell ref="B112:C112"/>
    <mergeCell ref="B99:C99"/>
    <mergeCell ref="B100:C100"/>
    <mergeCell ref="B101:C101"/>
    <mergeCell ref="A102:N102"/>
    <mergeCell ref="B103:C103"/>
    <mergeCell ref="A104:A105"/>
    <mergeCell ref="B104:C104"/>
    <mergeCell ref="B105:C105"/>
    <mergeCell ref="A93:N93"/>
    <mergeCell ref="B94:D94"/>
    <mergeCell ref="A95:N95"/>
    <mergeCell ref="B96:C96"/>
    <mergeCell ref="B97:C97"/>
    <mergeCell ref="B98:C98"/>
    <mergeCell ref="A86:N86"/>
    <mergeCell ref="B87:C87"/>
    <mergeCell ref="A88:A92"/>
    <mergeCell ref="B88:C88"/>
    <mergeCell ref="B89:C89"/>
    <mergeCell ref="B90:C90"/>
    <mergeCell ref="B91:C91"/>
    <mergeCell ref="B92:C92"/>
    <mergeCell ref="A78:N78"/>
    <mergeCell ref="B79:C79"/>
    <mergeCell ref="A80:A85"/>
    <mergeCell ref="B80:C80"/>
    <mergeCell ref="B81:C81"/>
    <mergeCell ref="B82:C82"/>
    <mergeCell ref="B83:C83"/>
    <mergeCell ref="B84:C84"/>
    <mergeCell ref="B85:C85"/>
    <mergeCell ref="A70:N70"/>
    <mergeCell ref="B71:D71"/>
    <mergeCell ref="A72:N72"/>
    <mergeCell ref="B73:C73"/>
    <mergeCell ref="A74:A77"/>
    <mergeCell ref="B74:C74"/>
    <mergeCell ref="B75:C75"/>
    <mergeCell ref="B76:C76"/>
    <mergeCell ref="B77:C77"/>
    <mergeCell ref="B64:C64"/>
    <mergeCell ref="B65:C65"/>
    <mergeCell ref="B66:C66"/>
    <mergeCell ref="A67:N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A25:N25"/>
    <mergeCell ref="B26:C26"/>
    <mergeCell ref="A27:A66"/>
    <mergeCell ref="B27:C27"/>
    <mergeCell ref="B28:C28"/>
    <mergeCell ref="B29:C29"/>
    <mergeCell ref="B30:C30"/>
    <mergeCell ref="B31:C31"/>
    <mergeCell ref="B32:C32"/>
    <mergeCell ref="B33:C33"/>
    <mergeCell ref="B19:C19"/>
    <mergeCell ref="B20:C20"/>
    <mergeCell ref="B21:C21"/>
    <mergeCell ref="B22:C22"/>
    <mergeCell ref="B23:C23"/>
    <mergeCell ref="B24:C24"/>
    <mergeCell ref="B10:D10"/>
    <mergeCell ref="A11:N11"/>
    <mergeCell ref="B12:C12"/>
    <mergeCell ref="A13:A24"/>
    <mergeCell ref="B13:C13"/>
    <mergeCell ref="B14:C14"/>
    <mergeCell ref="B15:C15"/>
    <mergeCell ref="B16:C16"/>
    <mergeCell ref="B17:C17"/>
    <mergeCell ref="B18:C18"/>
    <mergeCell ref="A1:D5"/>
    <mergeCell ref="M1:N5"/>
    <mergeCell ref="A6:N6"/>
    <mergeCell ref="A7:D7"/>
    <mergeCell ref="A8:C8"/>
    <mergeCell ref="A9:N9"/>
  </mergeCells>
  <conditionalFormatting sqref="E8:N8">
    <cfRule type="colorScale" priority="15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2 D26 D68 D73 D79 D87 D96 D103 D107 D115 D131 D141 D153">
    <cfRule type="colorScale" priority="14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3:D24">
    <cfRule type="colorScale" priority="13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27:D66">
    <cfRule type="colorScale" priority="12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69">
    <cfRule type="colorScale" priority="11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74:D77">
    <cfRule type="colorScale" priority="10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80:D85">
    <cfRule type="colorScale" priority="9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88:D92">
    <cfRule type="colorScale" priority="8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97:D101">
    <cfRule type="colorScale" priority="7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04:D105">
    <cfRule type="colorScale" priority="6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08:D113">
    <cfRule type="colorScale" priority="5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16:D127">
    <cfRule type="colorScale" priority="4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32:D139">
    <cfRule type="colorScale" priority="3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42:D149">
    <cfRule type="colorScale" priority="2">
      <colorScale>
        <cfvo type="min"/>
        <cfvo type="percentile" val="50"/>
        <cfvo type="max"/>
        <color rgb="FF000066"/>
        <color rgb="FF8C5CC7"/>
        <color rgb="FFCA61B6"/>
      </colorScale>
    </cfRule>
  </conditionalFormatting>
  <conditionalFormatting sqref="D154:D161">
    <cfRule type="colorScale" priority="1">
      <colorScale>
        <cfvo type="min"/>
        <cfvo type="percentile" val="50"/>
        <cfvo type="max"/>
        <color rgb="FF000066"/>
        <color rgb="FF8C5CC7"/>
        <color rgb="FFCA61B6"/>
      </colorScale>
    </cfRule>
  </conditionalFormatting>
  <pageMargins left="0.7" right="0.7" top="0.75" bottom="0.75" header="0.3" footer="0.3"/>
  <pageSetup scale="34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C1D60-9968-463D-A75B-66992CCEA94E}">
  <dimension ref="A1:G402"/>
  <sheetViews>
    <sheetView workbookViewId="0">
      <selection activeCell="F11" sqref="F11"/>
    </sheetView>
  </sheetViews>
  <sheetFormatPr baseColWidth="10" defaultRowHeight="14.4" x14ac:dyDescent="0.3"/>
  <cols>
    <col min="3" max="3" width="28.6640625" customWidth="1"/>
    <col min="4" max="4" width="40.21875" customWidth="1"/>
    <col min="5" max="5" width="22.33203125" customWidth="1"/>
    <col min="6" max="6" width="21.5546875" customWidth="1"/>
    <col min="7" max="7" width="17.5546875" customWidth="1"/>
  </cols>
  <sheetData>
    <row r="1" spans="1:7" s="15" customFormat="1" ht="30" customHeight="1" x14ac:dyDescent="0.25">
      <c r="A1" s="18"/>
      <c r="B1" s="18"/>
      <c r="C1" s="19"/>
      <c r="D1" s="19"/>
      <c r="E1" s="19"/>
      <c r="F1" s="3" t="s">
        <v>129</v>
      </c>
      <c r="G1" s="3"/>
    </row>
    <row r="2" spans="1:7" s="15" customFormat="1" ht="69" customHeight="1" x14ac:dyDescent="0.25">
      <c r="A2" s="18"/>
      <c r="B2" s="18"/>
      <c r="C2" s="19"/>
      <c r="D2" s="19"/>
      <c r="E2" s="19"/>
      <c r="F2" s="3"/>
      <c r="G2" s="3"/>
    </row>
    <row r="3" spans="1:7" ht="27.6" customHeight="1" x14ac:dyDescent="0.3">
      <c r="A3" s="16" t="s">
        <v>120</v>
      </c>
      <c r="B3" s="16" t="s">
        <v>121</v>
      </c>
      <c r="C3" s="17" t="s">
        <v>122</v>
      </c>
      <c r="D3" s="17" t="s">
        <v>123</v>
      </c>
      <c r="E3" s="17" t="s">
        <v>125</v>
      </c>
      <c r="F3" s="17" t="s">
        <v>126</v>
      </c>
      <c r="G3" s="17" t="s">
        <v>127</v>
      </c>
    </row>
    <row r="4" spans="1:7" x14ac:dyDescent="0.3">
      <c r="A4" s="69">
        <v>45352</v>
      </c>
      <c r="B4" s="70">
        <f>MONTH(A4)</f>
        <v>3</v>
      </c>
      <c r="C4" s="70" t="s">
        <v>1</v>
      </c>
      <c r="D4" s="70" t="s">
        <v>209</v>
      </c>
      <c r="E4" s="71">
        <f>MAR.2024!K12</f>
        <v>892</v>
      </c>
      <c r="F4" s="71"/>
      <c r="G4" s="71">
        <f>E4-F4</f>
        <v>892</v>
      </c>
    </row>
    <row r="5" spans="1:7" x14ac:dyDescent="0.3">
      <c r="A5" s="69">
        <v>45352</v>
      </c>
      <c r="B5" s="70">
        <f t="shared" ref="B5:B27" si="0">MONTH(A5)</f>
        <v>3</v>
      </c>
      <c r="C5" s="70" t="s">
        <v>7</v>
      </c>
      <c r="D5" s="70" t="s">
        <v>209</v>
      </c>
      <c r="E5" s="71">
        <f>MAR.2024!J12</f>
        <v>1400</v>
      </c>
      <c r="F5" s="71"/>
      <c r="G5" s="71">
        <f t="shared" ref="G5:G44" si="1">E5-F5</f>
        <v>1400</v>
      </c>
    </row>
    <row r="6" spans="1:7" x14ac:dyDescent="0.3">
      <c r="A6" s="69">
        <v>45352</v>
      </c>
      <c r="B6" s="70">
        <f t="shared" si="0"/>
        <v>3</v>
      </c>
      <c r="C6" s="70" t="s">
        <v>3</v>
      </c>
      <c r="D6" s="70" t="s">
        <v>209</v>
      </c>
      <c r="E6" s="71">
        <f>MAR.2024!I12</f>
        <v>43400</v>
      </c>
      <c r="F6" s="71"/>
      <c r="G6" s="71">
        <f t="shared" si="1"/>
        <v>43400</v>
      </c>
    </row>
    <row r="7" spans="1:7" x14ac:dyDescent="0.3">
      <c r="A7" s="69">
        <v>45352</v>
      </c>
      <c r="B7" s="70">
        <f t="shared" si="0"/>
        <v>3</v>
      </c>
      <c r="C7" s="70" t="s">
        <v>2</v>
      </c>
      <c r="D7" s="70" t="s">
        <v>21</v>
      </c>
      <c r="E7" s="71">
        <f>MAR.2024!L26</f>
        <v>525</v>
      </c>
      <c r="F7" s="71"/>
      <c r="G7" s="71">
        <f t="shared" si="1"/>
        <v>525</v>
      </c>
    </row>
    <row r="8" spans="1:7" x14ac:dyDescent="0.3">
      <c r="A8" s="69">
        <v>45352</v>
      </c>
      <c r="B8" s="70">
        <f t="shared" si="0"/>
        <v>3</v>
      </c>
      <c r="C8" s="70" t="s">
        <v>1</v>
      </c>
      <c r="D8" s="70" t="s">
        <v>21</v>
      </c>
      <c r="E8" s="71">
        <f>MAR.2024!K26</f>
        <v>2130</v>
      </c>
      <c r="F8" s="71"/>
      <c r="G8" s="71">
        <f t="shared" si="1"/>
        <v>2130</v>
      </c>
    </row>
    <row r="9" spans="1:7" x14ac:dyDescent="0.3">
      <c r="A9" s="69">
        <v>45352</v>
      </c>
      <c r="B9" s="70">
        <f t="shared" si="0"/>
        <v>3</v>
      </c>
      <c r="C9" s="70" t="s">
        <v>7</v>
      </c>
      <c r="D9" s="70" t="s">
        <v>21</v>
      </c>
      <c r="E9" s="71">
        <f>MAR.2024!J26</f>
        <v>2090</v>
      </c>
      <c r="F9" s="71"/>
      <c r="G9" s="71">
        <f t="shared" si="1"/>
        <v>2090</v>
      </c>
    </row>
    <row r="10" spans="1:7" x14ac:dyDescent="0.3">
      <c r="A10" s="69">
        <v>45352</v>
      </c>
      <c r="B10" s="70">
        <f t="shared" si="0"/>
        <v>3</v>
      </c>
      <c r="C10" s="70" t="s">
        <v>1</v>
      </c>
      <c r="D10" s="70" t="s">
        <v>62</v>
      </c>
      <c r="E10" s="71">
        <f>MAR.2024!K73</f>
        <v>200</v>
      </c>
      <c r="F10" s="71"/>
      <c r="G10" s="71">
        <f t="shared" si="1"/>
        <v>200</v>
      </c>
    </row>
    <row r="11" spans="1:7" x14ac:dyDescent="0.3">
      <c r="A11" s="69">
        <v>45352</v>
      </c>
      <c r="B11" s="70">
        <f t="shared" si="0"/>
        <v>3</v>
      </c>
      <c r="C11" s="70" t="s">
        <v>7</v>
      </c>
      <c r="D11" s="70" t="s">
        <v>62</v>
      </c>
      <c r="E11" s="71">
        <f>MAR.2024!J73</f>
        <v>500</v>
      </c>
      <c r="F11" s="71"/>
      <c r="G11" s="71">
        <f t="shared" si="1"/>
        <v>500</v>
      </c>
    </row>
    <row r="12" spans="1:7" x14ac:dyDescent="0.3">
      <c r="A12" s="69">
        <v>45352</v>
      </c>
      <c r="B12" s="70">
        <f t="shared" si="0"/>
        <v>3</v>
      </c>
      <c r="C12" s="70" t="s">
        <v>1</v>
      </c>
      <c r="D12" s="70" t="s">
        <v>67</v>
      </c>
      <c r="E12" s="71">
        <f>MAR.2024!K79</f>
        <v>300</v>
      </c>
      <c r="F12" s="71"/>
      <c r="G12" s="71">
        <f t="shared" si="1"/>
        <v>300</v>
      </c>
    </row>
    <row r="13" spans="1:7" x14ac:dyDescent="0.3">
      <c r="A13" s="69">
        <v>45352</v>
      </c>
      <c r="B13" s="70">
        <f t="shared" si="0"/>
        <v>3</v>
      </c>
      <c r="C13" s="70" t="s">
        <v>7</v>
      </c>
      <c r="D13" s="70" t="s">
        <v>67</v>
      </c>
      <c r="E13" s="71">
        <f>MAR.2024!J79</f>
        <v>300</v>
      </c>
      <c r="F13" s="71"/>
      <c r="G13" s="71">
        <f t="shared" si="1"/>
        <v>300</v>
      </c>
    </row>
    <row r="14" spans="1:7" x14ac:dyDescent="0.3">
      <c r="A14" s="69">
        <v>45352</v>
      </c>
      <c r="B14" s="70">
        <f t="shared" si="0"/>
        <v>3</v>
      </c>
      <c r="C14" s="70" t="s">
        <v>7</v>
      </c>
      <c r="D14" s="70" t="s">
        <v>75</v>
      </c>
      <c r="E14" s="71">
        <f>MAR.2024!J87</f>
        <v>500</v>
      </c>
      <c r="F14" s="71"/>
      <c r="G14" s="71">
        <f t="shared" si="1"/>
        <v>500</v>
      </c>
    </row>
    <row r="15" spans="1:7" x14ac:dyDescent="0.3">
      <c r="A15" s="69">
        <v>45352</v>
      </c>
      <c r="B15" s="70">
        <f t="shared" si="0"/>
        <v>3</v>
      </c>
      <c r="C15" s="70" t="s">
        <v>2</v>
      </c>
      <c r="D15" s="70" t="s">
        <v>146</v>
      </c>
      <c r="E15" s="71">
        <f>MAR.2024!L96</f>
        <v>162.69999999999999</v>
      </c>
      <c r="F15" s="71"/>
      <c r="G15" s="71">
        <f t="shared" si="1"/>
        <v>162.69999999999999</v>
      </c>
    </row>
    <row r="16" spans="1:7" x14ac:dyDescent="0.3">
      <c r="A16" s="69">
        <v>45352</v>
      </c>
      <c r="B16" s="70">
        <f t="shared" si="0"/>
        <v>3</v>
      </c>
      <c r="C16" s="70" t="s">
        <v>1</v>
      </c>
      <c r="D16" s="70" t="s">
        <v>146</v>
      </c>
      <c r="E16" s="71">
        <f>MAR.2024!K96</f>
        <v>1154.8499999999999</v>
      </c>
      <c r="F16" s="71"/>
      <c r="G16" s="71">
        <f t="shared" si="1"/>
        <v>1154.8499999999999</v>
      </c>
    </row>
    <row r="17" spans="1:7" x14ac:dyDescent="0.3">
      <c r="A17" s="69">
        <v>45352</v>
      </c>
      <c r="B17" s="70">
        <f t="shared" si="0"/>
        <v>3</v>
      </c>
      <c r="C17" s="70" t="s">
        <v>7</v>
      </c>
      <c r="D17" s="70" t="s">
        <v>146</v>
      </c>
      <c r="E17" s="71">
        <f>MAR.2024!J96</f>
        <v>525.4</v>
      </c>
      <c r="F17" s="71"/>
      <c r="G17" s="71">
        <f t="shared" si="1"/>
        <v>525.4</v>
      </c>
    </row>
    <row r="18" spans="1:7" x14ac:dyDescent="0.3">
      <c r="A18" s="69">
        <v>45352</v>
      </c>
      <c r="B18" s="70">
        <f t="shared" si="0"/>
        <v>3</v>
      </c>
      <c r="C18" s="70" t="s">
        <v>3</v>
      </c>
      <c r="D18" s="70" t="s">
        <v>146</v>
      </c>
      <c r="E18" s="71">
        <f>MAR.2024!I96</f>
        <v>2033.75</v>
      </c>
      <c r="F18" s="71"/>
      <c r="G18" s="71">
        <f t="shared" si="1"/>
        <v>2033.75</v>
      </c>
    </row>
    <row r="19" spans="1:7" x14ac:dyDescent="0.3">
      <c r="A19" s="69">
        <v>45352</v>
      </c>
      <c r="B19" s="70">
        <f t="shared" si="0"/>
        <v>3</v>
      </c>
      <c r="C19" s="70" t="s">
        <v>1</v>
      </c>
      <c r="D19" s="70" t="s">
        <v>147</v>
      </c>
      <c r="E19" s="71">
        <f>MAR.2024!K103</f>
        <v>500</v>
      </c>
      <c r="F19" s="71"/>
      <c r="G19" s="71">
        <f t="shared" si="1"/>
        <v>500</v>
      </c>
    </row>
    <row r="20" spans="1:7" x14ac:dyDescent="0.3">
      <c r="A20" s="69">
        <v>45352</v>
      </c>
      <c r="B20" s="70">
        <f t="shared" si="0"/>
        <v>3</v>
      </c>
      <c r="C20" s="70" t="s">
        <v>2</v>
      </c>
      <c r="D20" s="70" t="s">
        <v>148</v>
      </c>
      <c r="E20" s="71">
        <f>MAR.2024!L107</f>
        <v>2417.6</v>
      </c>
      <c r="F20" s="71"/>
      <c r="G20" s="71">
        <f t="shared" si="1"/>
        <v>2417.6</v>
      </c>
    </row>
    <row r="21" spans="1:7" x14ac:dyDescent="0.3">
      <c r="A21" s="69">
        <v>45352</v>
      </c>
      <c r="B21" s="70">
        <f t="shared" si="0"/>
        <v>3</v>
      </c>
      <c r="C21" s="70" t="s">
        <v>1</v>
      </c>
      <c r="D21" s="70" t="s">
        <v>148</v>
      </c>
      <c r="E21" s="71">
        <f>MAR.2024!K107</f>
        <v>392.6</v>
      </c>
      <c r="F21" s="71"/>
      <c r="G21" s="71">
        <f t="shared" si="1"/>
        <v>392.6</v>
      </c>
    </row>
    <row r="22" spans="1:7" x14ac:dyDescent="0.3">
      <c r="A22" s="69">
        <v>45352</v>
      </c>
      <c r="B22" s="70">
        <f t="shared" si="0"/>
        <v>3</v>
      </c>
      <c r="C22" s="70" t="s">
        <v>7</v>
      </c>
      <c r="D22" s="70" t="s">
        <v>148</v>
      </c>
      <c r="E22" s="71">
        <f>MAR.2024!J107</f>
        <v>78.52</v>
      </c>
      <c r="F22" s="71"/>
      <c r="G22" s="71">
        <f t="shared" si="1"/>
        <v>78.52</v>
      </c>
    </row>
    <row r="23" spans="1:7" x14ac:dyDescent="0.3">
      <c r="A23" s="69">
        <v>45352</v>
      </c>
      <c r="B23" s="70">
        <f t="shared" si="0"/>
        <v>3</v>
      </c>
      <c r="C23" s="70" t="s">
        <v>3</v>
      </c>
      <c r="D23" s="70" t="s">
        <v>148</v>
      </c>
      <c r="E23" s="71">
        <f>MAR.2024!I107</f>
        <v>937.8</v>
      </c>
      <c r="F23" s="71"/>
      <c r="G23" s="71">
        <f t="shared" si="1"/>
        <v>937.8</v>
      </c>
    </row>
    <row r="24" spans="1:7" x14ac:dyDescent="0.3">
      <c r="A24" s="69">
        <v>45352</v>
      </c>
      <c r="B24" s="70">
        <f t="shared" si="0"/>
        <v>3</v>
      </c>
      <c r="C24" s="70" t="s">
        <v>3</v>
      </c>
      <c r="D24" s="70" t="s">
        <v>82</v>
      </c>
      <c r="E24" s="71">
        <f>MAR.2024!I115</f>
        <v>2798</v>
      </c>
      <c r="F24" s="71"/>
      <c r="G24" s="71">
        <f t="shared" si="1"/>
        <v>2798</v>
      </c>
    </row>
    <row r="25" spans="1:7" x14ac:dyDescent="0.3">
      <c r="A25" s="69">
        <v>45352</v>
      </c>
      <c r="B25" s="70">
        <f t="shared" si="0"/>
        <v>3</v>
      </c>
      <c r="C25" s="70" t="s">
        <v>3</v>
      </c>
      <c r="D25" s="70" t="s">
        <v>92</v>
      </c>
      <c r="E25" s="71">
        <f>MAR.2024!J129</f>
        <v>500</v>
      </c>
      <c r="F25" s="71"/>
      <c r="G25" s="71">
        <f t="shared" si="1"/>
        <v>500</v>
      </c>
    </row>
    <row r="26" spans="1:7" x14ac:dyDescent="0.3">
      <c r="A26" s="69">
        <v>45352</v>
      </c>
      <c r="B26" s="70">
        <f t="shared" si="0"/>
        <v>3</v>
      </c>
      <c r="C26" s="70" t="s">
        <v>1</v>
      </c>
      <c r="D26" s="70" t="s">
        <v>110</v>
      </c>
      <c r="E26" s="71">
        <f>MAR.2024!K153</f>
        <v>1000</v>
      </c>
      <c r="F26" s="71"/>
      <c r="G26" s="71">
        <f t="shared" si="1"/>
        <v>1000</v>
      </c>
    </row>
    <row r="27" spans="1:7" x14ac:dyDescent="0.3">
      <c r="A27" s="69">
        <v>45352</v>
      </c>
      <c r="B27" s="70">
        <f t="shared" si="0"/>
        <v>3</v>
      </c>
      <c r="C27" s="70" t="s">
        <v>7</v>
      </c>
      <c r="D27" s="70" t="s">
        <v>110</v>
      </c>
      <c r="E27" s="71">
        <f>MAR.2024!J153</f>
        <v>1000</v>
      </c>
      <c r="F27" s="71"/>
      <c r="G27" s="71">
        <f t="shared" si="1"/>
        <v>1000</v>
      </c>
    </row>
    <row r="28" spans="1:7" x14ac:dyDescent="0.3">
      <c r="A28" s="72">
        <v>45383</v>
      </c>
      <c r="B28" s="73">
        <f>MONTH(A28)</f>
        <v>4</v>
      </c>
      <c r="C28" s="73" t="s">
        <v>1</v>
      </c>
      <c r="D28" s="73" t="s">
        <v>209</v>
      </c>
      <c r="E28" s="74">
        <f>ABR.2024!K12</f>
        <v>2999</v>
      </c>
      <c r="F28" s="74">
        <v>30</v>
      </c>
      <c r="G28" s="74">
        <f t="shared" si="1"/>
        <v>2969</v>
      </c>
    </row>
    <row r="29" spans="1:7" x14ac:dyDescent="0.3">
      <c r="A29" s="72">
        <v>45383</v>
      </c>
      <c r="B29" s="73">
        <f t="shared" ref="B29:B91" si="2">MONTH(A29)</f>
        <v>4</v>
      </c>
      <c r="C29" s="73" t="s">
        <v>7</v>
      </c>
      <c r="D29" s="73" t="s">
        <v>62</v>
      </c>
      <c r="E29" s="74">
        <f>ABR.2024!J73</f>
        <v>1785.95</v>
      </c>
      <c r="F29" s="74"/>
      <c r="G29" s="74">
        <f t="shared" si="1"/>
        <v>1785.95</v>
      </c>
    </row>
    <row r="30" spans="1:7" x14ac:dyDescent="0.3">
      <c r="A30" s="72">
        <v>45383</v>
      </c>
      <c r="B30" s="73">
        <f t="shared" si="2"/>
        <v>4</v>
      </c>
      <c r="C30" s="73" t="s">
        <v>1</v>
      </c>
      <c r="D30" s="73" t="s">
        <v>62</v>
      </c>
      <c r="E30" s="74">
        <f>ABR.2024!K73</f>
        <v>300</v>
      </c>
      <c r="F30" s="74"/>
      <c r="G30" s="74">
        <f t="shared" si="1"/>
        <v>300</v>
      </c>
    </row>
    <row r="31" spans="1:7" x14ac:dyDescent="0.3">
      <c r="A31" s="72">
        <v>45383</v>
      </c>
      <c r="B31" s="73">
        <f t="shared" si="2"/>
        <v>4</v>
      </c>
      <c r="C31" s="73" t="s">
        <v>1</v>
      </c>
      <c r="D31" s="73" t="s">
        <v>67</v>
      </c>
      <c r="E31" s="74">
        <f>ABR.2024!K79</f>
        <v>318.36</v>
      </c>
      <c r="F31" s="74"/>
      <c r="G31" s="74">
        <f t="shared" si="1"/>
        <v>318.36</v>
      </c>
    </row>
    <row r="32" spans="1:7" x14ac:dyDescent="0.3">
      <c r="A32" s="72">
        <v>45383</v>
      </c>
      <c r="B32" s="73">
        <f t="shared" si="2"/>
        <v>4</v>
      </c>
      <c r="C32" s="73" t="s">
        <v>3</v>
      </c>
      <c r="D32" s="73" t="s">
        <v>146</v>
      </c>
      <c r="E32" s="74">
        <f>ABR.2024!I96</f>
        <v>609.39</v>
      </c>
      <c r="F32" s="74"/>
      <c r="G32" s="74">
        <f t="shared" si="1"/>
        <v>609.39</v>
      </c>
    </row>
    <row r="33" spans="1:7" x14ac:dyDescent="0.3">
      <c r="A33" s="72">
        <v>45383</v>
      </c>
      <c r="B33" s="73">
        <f t="shared" si="2"/>
        <v>4</v>
      </c>
      <c r="C33" s="73" t="s">
        <v>1</v>
      </c>
      <c r="D33" s="73" t="s">
        <v>146</v>
      </c>
      <c r="E33" s="74">
        <f>ABR.2024!K96</f>
        <v>181.55</v>
      </c>
      <c r="F33" s="74"/>
      <c r="G33" s="74">
        <f t="shared" si="1"/>
        <v>181.55</v>
      </c>
    </row>
    <row r="34" spans="1:7" x14ac:dyDescent="0.3">
      <c r="A34" s="72">
        <v>45383</v>
      </c>
      <c r="B34" s="73">
        <f t="shared" si="2"/>
        <v>4</v>
      </c>
      <c r="C34" s="73" t="s">
        <v>3</v>
      </c>
      <c r="D34" s="73" t="s">
        <v>147</v>
      </c>
      <c r="E34" s="74">
        <f>ABR.2024!I103</f>
        <v>140</v>
      </c>
      <c r="F34" s="74"/>
      <c r="G34" s="74">
        <f t="shared" si="1"/>
        <v>140</v>
      </c>
    </row>
    <row r="35" spans="1:7" x14ac:dyDescent="0.3">
      <c r="A35" s="72">
        <v>45383</v>
      </c>
      <c r="B35" s="73">
        <f t="shared" si="2"/>
        <v>4</v>
      </c>
      <c r="C35" s="73" t="s">
        <v>3</v>
      </c>
      <c r="D35" s="73" t="s">
        <v>82</v>
      </c>
      <c r="E35" s="74">
        <f>ABR.2024!I115</f>
        <v>300</v>
      </c>
      <c r="F35" s="74"/>
      <c r="G35" s="74">
        <f t="shared" si="1"/>
        <v>300</v>
      </c>
    </row>
    <row r="36" spans="1:7" x14ac:dyDescent="0.3">
      <c r="A36" s="72">
        <v>45383</v>
      </c>
      <c r="B36" s="73">
        <f t="shared" si="2"/>
        <v>4</v>
      </c>
      <c r="C36" s="73" t="s">
        <v>7</v>
      </c>
      <c r="D36" s="73" t="s">
        <v>110</v>
      </c>
      <c r="E36" s="74">
        <f>ABR.2024!J153</f>
        <v>345</v>
      </c>
      <c r="F36" s="74"/>
      <c r="G36" s="74">
        <f t="shared" si="1"/>
        <v>345</v>
      </c>
    </row>
    <row r="37" spans="1:7" x14ac:dyDescent="0.3">
      <c r="A37" s="72">
        <v>45383</v>
      </c>
      <c r="B37" s="73">
        <f t="shared" si="2"/>
        <v>4</v>
      </c>
      <c r="C37" s="73" t="s">
        <v>1</v>
      </c>
      <c r="D37" s="73" t="s">
        <v>110</v>
      </c>
      <c r="E37" s="74">
        <f>ABR.2024!K153</f>
        <v>2328.48</v>
      </c>
      <c r="F37" s="74"/>
      <c r="G37" s="74">
        <f t="shared" si="1"/>
        <v>2328.48</v>
      </c>
    </row>
    <row r="38" spans="1:7" x14ac:dyDescent="0.3">
      <c r="A38" s="72">
        <v>45383</v>
      </c>
      <c r="B38" s="73">
        <f t="shared" si="2"/>
        <v>4</v>
      </c>
      <c r="C38" s="73" t="s">
        <v>2</v>
      </c>
      <c r="D38" s="73" t="s">
        <v>110</v>
      </c>
      <c r="E38" s="74">
        <f>ABR.2024!L153</f>
        <v>1300</v>
      </c>
      <c r="F38" s="74"/>
      <c r="G38" s="74">
        <f t="shared" si="1"/>
        <v>1300</v>
      </c>
    </row>
    <row r="39" spans="1:7" x14ac:dyDescent="0.3">
      <c r="A39" s="72">
        <v>45383</v>
      </c>
      <c r="B39" s="73">
        <f t="shared" si="2"/>
        <v>4</v>
      </c>
      <c r="C39" s="73" t="s">
        <v>167</v>
      </c>
      <c r="D39" s="73" t="s">
        <v>110</v>
      </c>
      <c r="E39" s="74">
        <f>ABR.2024!M153</f>
        <v>700</v>
      </c>
      <c r="F39" s="74"/>
      <c r="G39" s="74">
        <f t="shared" si="1"/>
        <v>700</v>
      </c>
    </row>
    <row r="40" spans="1:7" x14ac:dyDescent="0.3">
      <c r="A40" s="20"/>
      <c r="B40" s="20">
        <f t="shared" si="2"/>
        <v>1</v>
      </c>
      <c r="C40" s="20"/>
      <c r="D40" s="20" t="str">
        <f>IFERROR(VLOOKUP(#REF!,Tabla1[#All],2,FALSE),"")</f>
        <v/>
      </c>
      <c r="E40" s="23"/>
      <c r="F40" s="23"/>
      <c r="G40" s="71">
        <f t="shared" si="1"/>
        <v>0</v>
      </c>
    </row>
    <row r="41" spans="1:7" x14ac:dyDescent="0.3">
      <c r="A41" s="20"/>
      <c r="B41" s="20">
        <f t="shared" si="2"/>
        <v>1</v>
      </c>
      <c r="C41" s="20"/>
      <c r="D41" s="20" t="str">
        <f>IFERROR(VLOOKUP(#REF!,Tabla1[#All],2,FALSE),"")</f>
        <v/>
      </c>
      <c r="E41" s="23"/>
      <c r="F41" s="23"/>
      <c r="G41" s="71">
        <f t="shared" si="1"/>
        <v>0</v>
      </c>
    </row>
    <row r="42" spans="1:7" x14ac:dyDescent="0.3">
      <c r="A42" s="20"/>
      <c r="B42" s="20">
        <f t="shared" si="2"/>
        <v>1</v>
      </c>
      <c r="C42" s="20"/>
      <c r="D42" s="20" t="str">
        <f>IFERROR(VLOOKUP(#REF!,Tabla1[#All],2,FALSE),"")</f>
        <v/>
      </c>
      <c r="E42" s="23"/>
      <c r="F42" s="23"/>
      <c r="G42" s="71">
        <f t="shared" si="1"/>
        <v>0</v>
      </c>
    </row>
    <row r="43" spans="1:7" x14ac:dyDescent="0.3">
      <c r="A43" s="20"/>
      <c r="B43" s="20">
        <f t="shared" si="2"/>
        <v>1</v>
      </c>
      <c r="C43" s="20"/>
      <c r="D43" s="20" t="str">
        <f>IFERROR(VLOOKUP(#REF!,Tabla1[#All],2,FALSE),"")</f>
        <v/>
      </c>
      <c r="E43" s="23"/>
      <c r="F43" s="23"/>
      <c r="G43" s="71">
        <f t="shared" si="1"/>
        <v>0</v>
      </c>
    </row>
    <row r="44" spans="1:7" x14ac:dyDescent="0.3">
      <c r="A44" s="20"/>
      <c r="B44" s="20">
        <f t="shared" si="2"/>
        <v>1</v>
      </c>
      <c r="C44" s="20"/>
      <c r="D44" s="20" t="str">
        <f>IFERROR(VLOOKUP(#REF!,Tabla1[#All],2,FALSE),"")</f>
        <v/>
      </c>
      <c r="E44" s="23"/>
      <c r="F44" s="23"/>
      <c r="G44" s="71">
        <f t="shared" si="1"/>
        <v>0</v>
      </c>
    </row>
    <row r="45" spans="1:7" x14ac:dyDescent="0.3">
      <c r="A45" s="20"/>
      <c r="B45" s="20">
        <f t="shared" si="2"/>
        <v>1</v>
      </c>
      <c r="C45" s="20"/>
      <c r="D45" s="20" t="str">
        <f>IFERROR(VLOOKUP(#REF!,Tabla1[#All],2,FALSE),"")</f>
        <v/>
      </c>
      <c r="E45" s="23"/>
      <c r="F45" s="23"/>
      <c r="G45" s="23">
        <f t="shared" ref="G29:G91" si="3">E45-F45</f>
        <v>0</v>
      </c>
    </row>
    <row r="46" spans="1:7" x14ac:dyDescent="0.3">
      <c r="A46" s="20"/>
      <c r="B46" s="20">
        <f t="shared" si="2"/>
        <v>1</v>
      </c>
      <c r="C46" s="20"/>
      <c r="D46" s="20" t="str">
        <f>IFERROR(VLOOKUP(#REF!,Tabla1[#All],2,FALSE),"")</f>
        <v/>
      </c>
      <c r="E46" s="23"/>
      <c r="F46" s="23"/>
      <c r="G46" s="23">
        <f t="shared" si="3"/>
        <v>0</v>
      </c>
    </row>
    <row r="47" spans="1:7" x14ac:dyDescent="0.3">
      <c r="A47" s="20"/>
      <c r="B47" s="20">
        <f t="shared" si="2"/>
        <v>1</v>
      </c>
      <c r="C47" s="20"/>
      <c r="D47" s="20" t="str">
        <f>IFERROR(VLOOKUP(#REF!,Tabla1[#All],2,FALSE),"")</f>
        <v/>
      </c>
      <c r="E47" s="23"/>
      <c r="F47" s="23"/>
      <c r="G47" s="23">
        <f t="shared" si="3"/>
        <v>0</v>
      </c>
    </row>
    <row r="48" spans="1:7" x14ac:dyDescent="0.3">
      <c r="A48" s="20"/>
      <c r="B48" s="20">
        <f t="shared" si="2"/>
        <v>1</v>
      </c>
      <c r="C48" s="20"/>
      <c r="D48" s="20" t="str">
        <f>IFERROR(VLOOKUP(#REF!,Tabla1[#All],2,FALSE),"")</f>
        <v/>
      </c>
      <c r="E48" s="23"/>
      <c r="F48" s="23"/>
      <c r="G48" s="23">
        <f t="shared" si="3"/>
        <v>0</v>
      </c>
    </row>
    <row r="49" spans="1:7" x14ac:dyDescent="0.3">
      <c r="A49" s="20"/>
      <c r="B49" s="20">
        <f t="shared" si="2"/>
        <v>1</v>
      </c>
      <c r="C49" s="20"/>
      <c r="D49" s="20" t="str">
        <f>IFERROR(VLOOKUP(#REF!,Tabla1[#All],2,FALSE),"")</f>
        <v/>
      </c>
      <c r="E49" s="23"/>
      <c r="F49" s="23"/>
      <c r="G49" s="23">
        <f t="shared" si="3"/>
        <v>0</v>
      </c>
    </row>
    <row r="50" spans="1:7" x14ac:dyDescent="0.3">
      <c r="A50" s="20"/>
      <c r="B50" s="20">
        <f t="shared" si="2"/>
        <v>1</v>
      </c>
      <c r="C50" s="20"/>
      <c r="D50" s="20" t="str">
        <f>IFERROR(VLOOKUP(#REF!,Tabla1[#All],2,FALSE),"")</f>
        <v/>
      </c>
      <c r="E50" s="23"/>
      <c r="F50" s="23"/>
      <c r="G50" s="23">
        <f t="shared" si="3"/>
        <v>0</v>
      </c>
    </row>
    <row r="51" spans="1:7" x14ac:dyDescent="0.3">
      <c r="A51" s="20"/>
      <c r="B51" s="20">
        <f t="shared" si="2"/>
        <v>1</v>
      </c>
      <c r="C51" s="20"/>
      <c r="D51" s="20" t="str">
        <f>IFERROR(VLOOKUP(#REF!,Tabla1[#All],2,FALSE),"")</f>
        <v/>
      </c>
      <c r="E51" s="23"/>
      <c r="F51" s="23"/>
      <c r="G51" s="23">
        <f t="shared" si="3"/>
        <v>0</v>
      </c>
    </row>
    <row r="52" spans="1:7" x14ac:dyDescent="0.3">
      <c r="A52" s="20"/>
      <c r="B52" s="20">
        <f t="shared" si="2"/>
        <v>1</v>
      </c>
      <c r="C52" s="20"/>
      <c r="D52" s="20" t="str">
        <f>IFERROR(VLOOKUP(#REF!,Tabla1[#All],2,FALSE),"")</f>
        <v/>
      </c>
      <c r="E52" s="23"/>
      <c r="F52" s="23"/>
      <c r="G52" s="23">
        <f t="shared" si="3"/>
        <v>0</v>
      </c>
    </row>
    <row r="53" spans="1:7" x14ac:dyDescent="0.3">
      <c r="A53" s="20"/>
      <c r="B53" s="20">
        <f t="shared" si="2"/>
        <v>1</v>
      </c>
      <c r="C53" s="20"/>
      <c r="D53" s="20" t="str">
        <f>IFERROR(VLOOKUP(#REF!,Tabla1[#All],2,FALSE),"")</f>
        <v/>
      </c>
      <c r="E53" s="23"/>
      <c r="F53" s="23"/>
      <c r="G53" s="23">
        <f t="shared" si="3"/>
        <v>0</v>
      </c>
    </row>
    <row r="54" spans="1:7" x14ac:dyDescent="0.3">
      <c r="A54" s="20"/>
      <c r="B54" s="20">
        <f t="shared" si="2"/>
        <v>1</v>
      </c>
      <c r="C54" s="20"/>
      <c r="D54" s="20" t="str">
        <f>IFERROR(VLOOKUP(#REF!,Tabla1[#All],2,FALSE),"")</f>
        <v/>
      </c>
      <c r="E54" s="23"/>
      <c r="F54" s="23"/>
      <c r="G54" s="23">
        <f t="shared" si="3"/>
        <v>0</v>
      </c>
    </row>
    <row r="55" spans="1:7" x14ac:dyDescent="0.3">
      <c r="A55" s="20"/>
      <c r="B55" s="20">
        <f t="shared" si="2"/>
        <v>1</v>
      </c>
      <c r="C55" s="20"/>
      <c r="D55" s="20" t="str">
        <f>IFERROR(VLOOKUP(#REF!,Tabla1[#All],2,FALSE),"")</f>
        <v/>
      </c>
      <c r="E55" s="23"/>
      <c r="F55" s="23"/>
      <c r="G55" s="23">
        <f t="shared" si="3"/>
        <v>0</v>
      </c>
    </row>
    <row r="56" spans="1:7" x14ac:dyDescent="0.3">
      <c r="A56" s="20"/>
      <c r="B56" s="20">
        <f t="shared" si="2"/>
        <v>1</v>
      </c>
      <c r="C56" s="20"/>
      <c r="D56" s="20" t="str">
        <f>IFERROR(VLOOKUP(#REF!,Tabla1[#All],2,FALSE),"")</f>
        <v/>
      </c>
      <c r="E56" s="23"/>
      <c r="F56" s="23"/>
      <c r="G56" s="23">
        <f t="shared" si="3"/>
        <v>0</v>
      </c>
    </row>
    <row r="57" spans="1:7" x14ac:dyDescent="0.3">
      <c r="A57" s="20"/>
      <c r="B57" s="20">
        <f t="shared" si="2"/>
        <v>1</v>
      </c>
      <c r="C57" s="20"/>
      <c r="D57" s="20" t="str">
        <f>IFERROR(VLOOKUP(#REF!,Tabla1[#All],2,FALSE),"")</f>
        <v/>
      </c>
      <c r="E57" s="23"/>
      <c r="F57" s="23"/>
      <c r="G57" s="23">
        <f t="shared" si="3"/>
        <v>0</v>
      </c>
    </row>
    <row r="58" spans="1:7" x14ac:dyDescent="0.3">
      <c r="A58" s="20"/>
      <c r="B58" s="20">
        <f t="shared" si="2"/>
        <v>1</v>
      </c>
      <c r="C58" s="20"/>
      <c r="D58" s="20" t="str">
        <f>IFERROR(VLOOKUP(#REF!,Tabla1[#All],2,FALSE),"")</f>
        <v/>
      </c>
      <c r="E58" s="23"/>
      <c r="F58" s="23"/>
      <c r="G58" s="23">
        <f t="shared" si="3"/>
        <v>0</v>
      </c>
    </row>
    <row r="59" spans="1:7" x14ac:dyDescent="0.3">
      <c r="A59" s="20"/>
      <c r="B59" s="20">
        <f t="shared" si="2"/>
        <v>1</v>
      </c>
      <c r="C59" s="20"/>
      <c r="D59" s="20" t="str">
        <f>IFERROR(VLOOKUP(#REF!,Tabla1[#All],2,FALSE),"")</f>
        <v/>
      </c>
      <c r="E59" s="23"/>
      <c r="F59" s="23"/>
      <c r="G59" s="23">
        <f t="shared" si="3"/>
        <v>0</v>
      </c>
    </row>
    <row r="60" spans="1:7" x14ac:dyDescent="0.3">
      <c r="A60" s="20"/>
      <c r="B60" s="20">
        <f t="shared" si="2"/>
        <v>1</v>
      </c>
      <c r="C60" s="20"/>
      <c r="D60" s="20" t="str">
        <f>IFERROR(VLOOKUP(#REF!,Tabla1[#All],2,FALSE),"")</f>
        <v/>
      </c>
      <c r="E60" s="23"/>
      <c r="F60" s="23"/>
      <c r="G60" s="23">
        <f t="shared" si="3"/>
        <v>0</v>
      </c>
    </row>
    <row r="61" spans="1:7" x14ac:dyDescent="0.3">
      <c r="A61" s="20"/>
      <c r="B61" s="20">
        <f t="shared" si="2"/>
        <v>1</v>
      </c>
      <c r="C61" s="20"/>
      <c r="D61" s="20" t="str">
        <f>IFERROR(VLOOKUP(#REF!,Tabla1[#All],2,FALSE),"")</f>
        <v/>
      </c>
      <c r="E61" s="23"/>
      <c r="F61" s="23"/>
      <c r="G61" s="23">
        <f t="shared" si="3"/>
        <v>0</v>
      </c>
    </row>
    <row r="62" spans="1:7" x14ac:dyDescent="0.3">
      <c r="A62" s="20"/>
      <c r="B62" s="20">
        <f t="shared" si="2"/>
        <v>1</v>
      </c>
      <c r="C62" s="20"/>
      <c r="D62" s="20" t="str">
        <f>IFERROR(VLOOKUP(#REF!,Tabla1[#All],2,FALSE),"")</f>
        <v/>
      </c>
      <c r="E62" s="23"/>
      <c r="F62" s="23"/>
      <c r="G62" s="23">
        <f t="shared" si="3"/>
        <v>0</v>
      </c>
    </row>
    <row r="63" spans="1:7" x14ac:dyDescent="0.3">
      <c r="A63" s="20"/>
      <c r="B63" s="20">
        <f t="shared" si="2"/>
        <v>1</v>
      </c>
      <c r="C63" s="20"/>
      <c r="D63" s="20" t="str">
        <f>IFERROR(VLOOKUP(#REF!,Tabla1[#All],2,FALSE),"")</f>
        <v/>
      </c>
      <c r="E63" s="23"/>
      <c r="F63" s="23"/>
      <c r="G63" s="23">
        <f t="shared" si="3"/>
        <v>0</v>
      </c>
    </row>
    <row r="64" spans="1:7" x14ac:dyDescent="0.3">
      <c r="A64" s="20"/>
      <c r="B64" s="20">
        <f t="shared" si="2"/>
        <v>1</v>
      </c>
      <c r="C64" s="20"/>
      <c r="D64" s="20" t="str">
        <f>IFERROR(VLOOKUP(#REF!,Tabla1[#All],2,FALSE),"")</f>
        <v/>
      </c>
      <c r="E64" s="23"/>
      <c r="F64" s="23"/>
      <c r="G64" s="23">
        <f t="shared" si="3"/>
        <v>0</v>
      </c>
    </row>
    <row r="65" spans="1:7" x14ac:dyDescent="0.3">
      <c r="A65" s="20"/>
      <c r="B65" s="20">
        <f t="shared" si="2"/>
        <v>1</v>
      </c>
      <c r="C65" s="20"/>
      <c r="D65" s="20" t="str">
        <f>IFERROR(VLOOKUP(#REF!,Tabla1[#All],2,FALSE),"")</f>
        <v/>
      </c>
      <c r="E65" s="23"/>
      <c r="F65" s="23"/>
      <c r="G65" s="23">
        <f t="shared" si="3"/>
        <v>0</v>
      </c>
    </row>
    <row r="66" spans="1:7" x14ac:dyDescent="0.3">
      <c r="A66" s="20"/>
      <c r="B66" s="20">
        <f t="shared" si="2"/>
        <v>1</v>
      </c>
      <c r="C66" s="20"/>
      <c r="D66" s="20" t="str">
        <f>IFERROR(VLOOKUP(#REF!,Tabla1[#All],2,FALSE),"")</f>
        <v/>
      </c>
      <c r="E66" s="23"/>
      <c r="F66" s="23"/>
      <c r="G66" s="23">
        <f t="shared" si="3"/>
        <v>0</v>
      </c>
    </row>
    <row r="67" spans="1:7" x14ac:dyDescent="0.3">
      <c r="A67" s="20"/>
      <c r="B67" s="20">
        <f t="shared" si="2"/>
        <v>1</v>
      </c>
      <c r="C67" s="20"/>
      <c r="D67" s="20" t="str">
        <f>IFERROR(VLOOKUP(#REF!,Tabla1[#All],2,FALSE),"")</f>
        <v/>
      </c>
      <c r="E67" s="23"/>
      <c r="F67" s="23"/>
      <c r="G67" s="23">
        <f t="shared" si="3"/>
        <v>0</v>
      </c>
    </row>
    <row r="68" spans="1:7" x14ac:dyDescent="0.3">
      <c r="A68" s="20"/>
      <c r="B68" s="20">
        <f t="shared" si="2"/>
        <v>1</v>
      </c>
      <c r="C68" s="20"/>
      <c r="D68" s="20" t="str">
        <f>IFERROR(VLOOKUP(#REF!,Tabla1[#All],2,FALSE),"")</f>
        <v/>
      </c>
      <c r="E68" s="23"/>
      <c r="F68" s="23"/>
      <c r="G68" s="23">
        <f t="shared" si="3"/>
        <v>0</v>
      </c>
    </row>
    <row r="69" spans="1:7" x14ac:dyDescent="0.3">
      <c r="A69" s="20"/>
      <c r="B69" s="20">
        <f t="shared" si="2"/>
        <v>1</v>
      </c>
      <c r="C69" s="20"/>
      <c r="D69" s="20" t="str">
        <f>IFERROR(VLOOKUP(#REF!,Tabla1[#All],2,FALSE),"")</f>
        <v/>
      </c>
      <c r="E69" s="23"/>
      <c r="F69" s="23"/>
      <c r="G69" s="23">
        <f t="shared" si="3"/>
        <v>0</v>
      </c>
    </row>
    <row r="70" spans="1:7" x14ac:dyDescent="0.3">
      <c r="A70" s="20"/>
      <c r="B70" s="20">
        <f t="shared" si="2"/>
        <v>1</v>
      </c>
      <c r="C70" s="20"/>
      <c r="D70" s="20" t="str">
        <f>IFERROR(VLOOKUP(#REF!,Tabla1[#All],2,FALSE),"")</f>
        <v/>
      </c>
      <c r="E70" s="23"/>
      <c r="F70" s="23"/>
      <c r="G70" s="23">
        <f t="shared" si="3"/>
        <v>0</v>
      </c>
    </row>
    <row r="71" spans="1:7" x14ac:dyDescent="0.3">
      <c r="A71" s="20"/>
      <c r="B71" s="20">
        <f t="shared" si="2"/>
        <v>1</v>
      </c>
      <c r="C71" s="20"/>
      <c r="D71" s="20" t="str">
        <f>IFERROR(VLOOKUP(#REF!,Tabla1[#All],2,FALSE),"")</f>
        <v/>
      </c>
      <c r="E71" s="23"/>
      <c r="F71" s="23"/>
      <c r="G71" s="23">
        <f t="shared" si="3"/>
        <v>0</v>
      </c>
    </row>
    <row r="72" spans="1:7" x14ac:dyDescent="0.3">
      <c r="A72" s="20"/>
      <c r="B72" s="20">
        <f t="shared" si="2"/>
        <v>1</v>
      </c>
      <c r="C72" s="20"/>
      <c r="D72" s="20" t="str">
        <f>IFERROR(VLOOKUP(#REF!,Tabla1[#All],2,FALSE),"")</f>
        <v/>
      </c>
      <c r="E72" s="23"/>
      <c r="F72" s="23"/>
      <c r="G72" s="23">
        <f t="shared" si="3"/>
        <v>0</v>
      </c>
    </row>
    <row r="73" spans="1:7" x14ac:dyDescent="0.3">
      <c r="A73" s="20"/>
      <c r="B73" s="20">
        <f t="shared" si="2"/>
        <v>1</v>
      </c>
      <c r="C73" s="20"/>
      <c r="D73" s="20" t="str">
        <f>IFERROR(VLOOKUP(#REF!,Tabla1[#All],2,FALSE),"")</f>
        <v/>
      </c>
      <c r="E73" s="23"/>
      <c r="F73" s="23"/>
      <c r="G73" s="23">
        <f t="shared" si="3"/>
        <v>0</v>
      </c>
    </row>
    <row r="74" spans="1:7" x14ac:dyDescent="0.3">
      <c r="A74" s="20"/>
      <c r="B74" s="20">
        <f t="shared" si="2"/>
        <v>1</v>
      </c>
      <c r="C74" s="20"/>
      <c r="D74" s="20" t="str">
        <f>IFERROR(VLOOKUP(#REF!,Tabla1[#All],2,FALSE),"")</f>
        <v/>
      </c>
      <c r="E74" s="23"/>
      <c r="F74" s="23"/>
      <c r="G74" s="23">
        <f t="shared" si="3"/>
        <v>0</v>
      </c>
    </row>
    <row r="75" spans="1:7" x14ac:dyDescent="0.3">
      <c r="A75" s="20"/>
      <c r="B75" s="20">
        <f t="shared" si="2"/>
        <v>1</v>
      </c>
      <c r="C75" s="20"/>
      <c r="D75" s="20" t="str">
        <f>IFERROR(VLOOKUP(#REF!,Tabla1[#All],2,FALSE),"")</f>
        <v/>
      </c>
      <c r="E75" s="23"/>
      <c r="F75" s="23"/>
      <c r="G75" s="23">
        <f t="shared" si="3"/>
        <v>0</v>
      </c>
    </row>
    <row r="76" spans="1:7" x14ac:dyDescent="0.3">
      <c r="A76" s="20"/>
      <c r="B76" s="20">
        <f t="shared" si="2"/>
        <v>1</v>
      </c>
      <c r="C76" s="20"/>
      <c r="D76" s="20" t="str">
        <f>IFERROR(VLOOKUP(#REF!,Tabla1[#All],2,FALSE),"")</f>
        <v/>
      </c>
      <c r="E76" s="23"/>
      <c r="F76" s="23"/>
      <c r="G76" s="23">
        <f t="shared" si="3"/>
        <v>0</v>
      </c>
    </row>
    <row r="77" spans="1:7" x14ac:dyDescent="0.3">
      <c r="A77" s="20"/>
      <c r="B77" s="20">
        <f t="shared" si="2"/>
        <v>1</v>
      </c>
      <c r="C77" s="20"/>
      <c r="D77" s="20" t="str">
        <f>IFERROR(VLOOKUP(#REF!,Tabla1[#All],2,FALSE),"")</f>
        <v/>
      </c>
      <c r="E77" s="23"/>
      <c r="F77" s="23"/>
      <c r="G77" s="23">
        <f t="shared" si="3"/>
        <v>0</v>
      </c>
    </row>
    <row r="78" spans="1:7" x14ac:dyDescent="0.3">
      <c r="A78" s="20"/>
      <c r="B78" s="20">
        <f t="shared" si="2"/>
        <v>1</v>
      </c>
      <c r="C78" s="20"/>
      <c r="D78" s="20" t="str">
        <f>IFERROR(VLOOKUP(#REF!,Tabla1[#All],2,FALSE),"")</f>
        <v/>
      </c>
      <c r="E78" s="23"/>
      <c r="F78" s="23"/>
      <c r="G78" s="23">
        <f t="shared" si="3"/>
        <v>0</v>
      </c>
    </row>
    <row r="79" spans="1:7" x14ac:dyDescent="0.3">
      <c r="A79" s="20"/>
      <c r="B79" s="20">
        <f t="shared" si="2"/>
        <v>1</v>
      </c>
      <c r="C79" s="20"/>
      <c r="D79" s="20" t="str">
        <f>IFERROR(VLOOKUP(#REF!,Tabla1[#All],2,FALSE),"")</f>
        <v/>
      </c>
      <c r="E79" s="23"/>
      <c r="F79" s="23"/>
      <c r="G79" s="23">
        <f t="shared" si="3"/>
        <v>0</v>
      </c>
    </row>
    <row r="80" spans="1:7" x14ac:dyDescent="0.3">
      <c r="A80" s="20"/>
      <c r="B80" s="20">
        <f t="shared" si="2"/>
        <v>1</v>
      </c>
      <c r="C80" s="20"/>
      <c r="D80" s="20" t="str">
        <f>IFERROR(VLOOKUP(#REF!,Tabla1[#All],2,FALSE),"")</f>
        <v/>
      </c>
      <c r="E80" s="23"/>
      <c r="F80" s="23"/>
      <c r="G80" s="23">
        <f t="shared" si="3"/>
        <v>0</v>
      </c>
    </row>
    <row r="81" spans="1:7" x14ac:dyDescent="0.3">
      <c r="A81" s="20"/>
      <c r="B81" s="20">
        <f t="shared" si="2"/>
        <v>1</v>
      </c>
      <c r="C81" s="20"/>
      <c r="D81" s="20" t="str">
        <f>IFERROR(VLOOKUP(#REF!,Tabla1[#All],2,FALSE),"")</f>
        <v/>
      </c>
      <c r="E81" s="23"/>
      <c r="F81" s="23"/>
      <c r="G81" s="23">
        <f t="shared" si="3"/>
        <v>0</v>
      </c>
    </row>
    <row r="82" spans="1:7" x14ac:dyDescent="0.3">
      <c r="A82" s="20"/>
      <c r="B82" s="20">
        <f t="shared" si="2"/>
        <v>1</v>
      </c>
      <c r="C82" s="20"/>
      <c r="D82" s="20" t="str">
        <f>IFERROR(VLOOKUP(#REF!,Tabla1[#All],2,FALSE),"")</f>
        <v/>
      </c>
      <c r="E82" s="23"/>
      <c r="F82" s="23"/>
      <c r="G82" s="23">
        <f t="shared" si="3"/>
        <v>0</v>
      </c>
    </row>
    <row r="83" spans="1:7" x14ac:dyDescent="0.3">
      <c r="A83" s="20"/>
      <c r="B83" s="20">
        <f t="shared" si="2"/>
        <v>1</v>
      </c>
      <c r="C83" s="20"/>
      <c r="D83" s="20" t="str">
        <f>IFERROR(VLOOKUP(#REF!,Tabla1[#All],2,FALSE),"")</f>
        <v/>
      </c>
      <c r="E83" s="23"/>
      <c r="F83" s="23"/>
      <c r="G83" s="23">
        <f t="shared" si="3"/>
        <v>0</v>
      </c>
    </row>
    <row r="84" spans="1:7" x14ac:dyDescent="0.3">
      <c r="A84" s="20"/>
      <c r="B84" s="20">
        <f t="shared" si="2"/>
        <v>1</v>
      </c>
      <c r="C84" s="20"/>
      <c r="D84" s="20" t="str">
        <f>IFERROR(VLOOKUP(#REF!,Tabla1[#All],2,FALSE),"")</f>
        <v/>
      </c>
      <c r="E84" s="23"/>
      <c r="F84" s="23"/>
      <c r="G84" s="23">
        <f t="shared" si="3"/>
        <v>0</v>
      </c>
    </row>
    <row r="85" spans="1:7" x14ac:dyDescent="0.3">
      <c r="A85" s="20"/>
      <c r="B85" s="20">
        <f t="shared" si="2"/>
        <v>1</v>
      </c>
      <c r="C85" s="20"/>
      <c r="D85" s="20" t="str">
        <f>IFERROR(VLOOKUP(#REF!,Tabla1[#All],2,FALSE),"")</f>
        <v/>
      </c>
      <c r="E85" s="23"/>
      <c r="F85" s="23"/>
      <c r="G85" s="23">
        <f t="shared" si="3"/>
        <v>0</v>
      </c>
    </row>
    <row r="86" spans="1:7" x14ac:dyDescent="0.3">
      <c r="A86" s="20"/>
      <c r="B86" s="20">
        <f t="shared" si="2"/>
        <v>1</v>
      </c>
      <c r="C86" s="20"/>
      <c r="D86" s="20" t="str">
        <f>IFERROR(VLOOKUP(#REF!,Tabla1[#All],2,FALSE),"")</f>
        <v/>
      </c>
      <c r="E86" s="23"/>
      <c r="F86" s="23"/>
      <c r="G86" s="23">
        <f t="shared" si="3"/>
        <v>0</v>
      </c>
    </row>
    <row r="87" spans="1:7" x14ac:dyDescent="0.3">
      <c r="A87" s="20"/>
      <c r="B87" s="20">
        <f t="shared" si="2"/>
        <v>1</v>
      </c>
      <c r="C87" s="20"/>
      <c r="D87" s="20" t="str">
        <f>IFERROR(VLOOKUP(#REF!,Tabla1[#All],2,FALSE),"")</f>
        <v/>
      </c>
      <c r="E87" s="23"/>
      <c r="F87" s="23"/>
      <c r="G87" s="23">
        <f t="shared" si="3"/>
        <v>0</v>
      </c>
    </row>
    <row r="88" spans="1:7" x14ac:dyDescent="0.3">
      <c r="A88" s="20"/>
      <c r="B88" s="20">
        <f t="shared" si="2"/>
        <v>1</v>
      </c>
      <c r="C88" s="20"/>
      <c r="D88" s="20" t="str">
        <f>IFERROR(VLOOKUP(#REF!,Tabla1[#All],2,FALSE),"")</f>
        <v/>
      </c>
      <c r="E88" s="23"/>
      <c r="F88" s="23"/>
      <c r="G88" s="23">
        <f t="shared" si="3"/>
        <v>0</v>
      </c>
    </row>
    <row r="89" spans="1:7" x14ac:dyDescent="0.3">
      <c r="A89" s="20"/>
      <c r="B89" s="20">
        <f t="shared" si="2"/>
        <v>1</v>
      </c>
      <c r="C89" s="20"/>
      <c r="D89" s="20" t="str">
        <f>IFERROR(VLOOKUP(#REF!,Tabla1[#All],2,FALSE),"")</f>
        <v/>
      </c>
      <c r="E89" s="23"/>
      <c r="F89" s="23"/>
      <c r="G89" s="23">
        <f t="shared" si="3"/>
        <v>0</v>
      </c>
    </row>
    <row r="90" spans="1:7" x14ac:dyDescent="0.3">
      <c r="A90" s="20"/>
      <c r="B90" s="20">
        <f t="shared" si="2"/>
        <v>1</v>
      </c>
      <c r="C90" s="20"/>
      <c r="D90" s="20" t="str">
        <f>IFERROR(VLOOKUP(#REF!,Tabla1[#All],2,FALSE),"")</f>
        <v/>
      </c>
      <c r="E90" s="23"/>
      <c r="F90" s="23"/>
      <c r="G90" s="23">
        <f t="shared" si="3"/>
        <v>0</v>
      </c>
    </row>
    <row r="91" spans="1:7" x14ac:dyDescent="0.3">
      <c r="A91" s="20"/>
      <c r="B91" s="20">
        <f t="shared" si="2"/>
        <v>1</v>
      </c>
      <c r="C91" s="20"/>
      <c r="D91" s="20" t="str">
        <f>IFERROR(VLOOKUP(#REF!,Tabla1[#All],2,FALSE),"")</f>
        <v/>
      </c>
      <c r="E91" s="23"/>
      <c r="F91" s="23"/>
      <c r="G91" s="23">
        <f t="shared" si="3"/>
        <v>0</v>
      </c>
    </row>
    <row r="92" spans="1:7" x14ac:dyDescent="0.3">
      <c r="A92" s="20"/>
      <c r="B92" s="20">
        <f t="shared" ref="B92:B155" si="4">MONTH(A92)</f>
        <v>1</v>
      </c>
      <c r="C92" s="20"/>
      <c r="D92" s="20" t="str">
        <f>IFERROR(VLOOKUP(#REF!,Tabla1[#All],2,FALSE),"")</f>
        <v/>
      </c>
      <c r="E92" s="23"/>
      <c r="F92" s="23"/>
      <c r="G92" s="23">
        <f t="shared" ref="G92:G155" si="5">E92-F92</f>
        <v>0</v>
      </c>
    </row>
    <row r="93" spans="1:7" x14ac:dyDescent="0.3">
      <c r="A93" s="20"/>
      <c r="B93" s="20">
        <f t="shared" si="4"/>
        <v>1</v>
      </c>
      <c r="C93" s="20"/>
      <c r="D93" s="20" t="str">
        <f>IFERROR(VLOOKUP(#REF!,Tabla1[#All],2,FALSE),"")</f>
        <v/>
      </c>
      <c r="E93" s="23"/>
      <c r="F93" s="23"/>
      <c r="G93" s="23">
        <f t="shared" si="5"/>
        <v>0</v>
      </c>
    </row>
    <row r="94" spans="1:7" x14ac:dyDescent="0.3">
      <c r="A94" s="20"/>
      <c r="B94" s="20">
        <f t="shared" si="4"/>
        <v>1</v>
      </c>
      <c r="C94" s="20"/>
      <c r="D94" s="20" t="str">
        <f>IFERROR(VLOOKUP(#REF!,Tabla1[#All],2,FALSE),"")</f>
        <v/>
      </c>
      <c r="E94" s="23"/>
      <c r="F94" s="23"/>
      <c r="G94" s="23">
        <f t="shared" si="5"/>
        <v>0</v>
      </c>
    </row>
    <row r="95" spans="1:7" x14ac:dyDescent="0.3">
      <c r="A95" s="20"/>
      <c r="B95" s="20">
        <f t="shared" si="4"/>
        <v>1</v>
      </c>
      <c r="C95" s="20"/>
      <c r="D95" s="20" t="str">
        <f>IFERROR(VLOOKUP(#REF!,Tabla1[#All],2,FALSE),"")</f>
        <v/>
      </c>
      <c r="E95" s="23"/>
      <c r="F95" s="23"/>
      <c r="G95" s="23">
        <f t="shared" si="5"/>
        <v>0</v>
      </c>
    </row>
    <row r="96" spans="1:7" x14ac:dyDescent="0.3">
      <c r="A96" s="20"/>
      <c r="B96" s="20">
        <f t="shared" si="4"/>
        <v>1</v>
      </c>
      <c r="C96" s="20"/>
      <c r="D96" s="20" t="str">
        <f>IFERROR(VLOOKUP(#REF!,Tabla1[#All],2,FALSE),"")</f>
        <v/>
      </c>
      <c r="E96" s="23"/>
      <c r="F96" s="23"/>
      <c r="G96" s="23">
        <f t="shared" si="5"/>
        <v>0</v>
      </c>
    </row>
    <row r="97" spans="1:7" x14ac:dyDescent="0.3">
      <c r="A97" s="20"/>
      <c r="B97" s="20">
        <f t="shared" si="4"/>
        <v>1</v>
      </c>
      <c r="C97" s="20"/>
      <c r="D97" s="20" t="str">
        <f>IFERROR(VLOOKUP(#REF!,Tabla1[#All],2,FALSE),"")</f>
        <v/>
      </c>
      <c r="E97" s="23"/>
      <c r="F97" s="23"/>
      <c r="G97" s="23">
        <f t="shared" si="5"/>
        <v>0</v>
      </c>
    </row>
    <row r="98" spans="1:7" x14ac:dyDescent="0.3">
      <c r="A98" s="20"/>
      <c r="B98" s="20">
        <f t="shared" si="4"/>
        <v>1</v>
      </c>
      <c r="C98" s="20"/>
      <c r="D98" s="20" t="str">
        <f>IFERROR(VLOOKUP(#REF!,Tabla1[#All],2,FALSE),"")</f>
        <v/>
      </c>
      <c r="E98" s="23"/>
      <c r="F98" s="23"/>
      <c r="G98" s="23">
        <f t="shared" si="5"/>
        <v>0</v>
      </c>
    </row>
    <row r="99" spans="1:7" x14ac:dyDescent="0.3">
      <c r="A99" s="20"/>
      <c r="B99" s="20">
        <f t="shared" si="4"/>
        <v>1</v>
      </c>
      <c r="C99" s="20"/>
      <c r="D99" s="20" t="str">
        <f>IFERROR(VLOOKUP(#REF!,Tabla1[#All],2,FALSE),"")</f>
        <v/>
      </c>
      <c r="E99" s="23"/>
      <c r="F99" s="23"/>
      <c r="G99" s="23">
        <f t="shared" si="5"/>
        <v>0</v>
      </c>
    </row>
    <row r="100" spans="1:7" x14ac:dyDescent="0.3">
      <c r="A100" s="20"/>
      <c r="B100" s="20">
        <f t="shared" si="4"/>
        <v>1</v>
      </c>
      <c r="C100" s="20"/>
      <c r="D100" s="20" t="str">
        <f>IFERROR(VLOOKUP(#REF!,Tabla1[#All],2,FALSE),"")</f>
        <v/>
      </c>
      <c r="E100" s="23"/>
      <c r="F100" s="23"/>
      <c r="G100" s="23">
        <f t="shared" si="5"/>
        <v>0</v>
      </c>
    </row>
    <row r="101" spans="1:7" x14ac:dyDescent="0.3">
      <c r="A101" s="20"/>
      <c r="B101" s="20">
        <f t="shared" si="4"/>
        <v>1</v>
      </c>
      <c r="C101" s="20"/>
      <c r="D101" s="20" t="str">
        <f>IFERROR(VLOOKUP(#REF!,Tabla1[#All],2,FALSE),"")</f>
        <v/>
      </c>
      <c r="E101" s="23"/>
      <c r="F101" s="23"/>
      <c r="G101" s="23">
        <f t="shared" si="5"/>
        <v>0</v>
      </c>
    </row>
    <row r="102" spans="1:7" x14ac:dyDescent="0.3">
      <c r="A102" s="20"/>
      <c r="B102" s="20">
        <f t="shared" si="4"/>
        <v>1</v>
      </c>
      <c r="C102" s="20"/>
      <c r="D102" s="20" t="str">
        <f>IFERROR(VLOOKUP(#REF!,Tabla1[#All],2,FALSE),"")</f>
        <v/>
      </c>
      <c r="E102" s="23"/>
      <c r="F102" s="23"/>
      <c r="G102" s="23">
        <f t="shared" si="5"/>
        <v>0</v>
      </c>
    </row>
    <row r="103" spans="1:7" x14ac:dyDescent="0.3">
      <c r="A103" s="20"/>
      <c r="B103" s="20">
        <f t="shared" si="4"/>
        <v>1</v>
      </c>
      <c r="C103" s="20"/>
      <c r="D103" s="20" t="str">
        <f>IFERROR(VLOOKUP(#REF!,Tabla1[#All],2,FALSE),"")</f>
        <v/>
      </c>
      <c r="E103" s="23"/>
      <c r="F103" s="23"/>
      <c r="G103" s="23">
        <f t="shared" si="5"/>
        <v>0</v>
      </c>
    </row>
    <row r="104" spans="1:7" x14ac:dyDescent="0.3">
      <c r="A104" s="20"/>
      <c r="B104" s="20">
        <f t="shared" si="4"/>
        <v>1</v>
      </c>
      <c r="C104" s="20"/>
      <c r="D104" s="20" t="str">
        <f>IFERROR(VLOOKUP(#REF!,Tabla1[#All],2,FALSE),"")</f>
        <v/>
      </c>
      <c r="E104" s="23"/>
      <c r="F104" s="23"/>
      <c r="G104" s="23">
        <f t="shared" si="5"/>
        <v>0</v>
      </c>
    </row>
    <row r="105" spans="1:7" x14ac:dyDescent="0.3">
      <c r="A105" s="20"/>
      <c r="B105" s="20">
        <f t="shared" si="4"/>
        <v>1</v>
      </c>
      <c r="C105" s="20"/>
      <c r="D105" s="20" t="str">
        <f>IFERROR(VLOOKUP(#REF!,Tabla1[#All],2,FALSE),"")</f>
        <v/>
      </c>
      <c r="E105" s="23"/>
      <c r="F105" s="23"/>
      <c r="G105" s="23">
        <f t="shared" si="5"/>
        <v>0</v>
      </c>
    </row>
    <row r="106" spans="1:7" x14ac:dyDescent="0.3">
      <c r="A106" s="20"/>
      <c r="B106" s="20">
        <f t="shared" si="4"/>
        <v>1</v>
      </c>
      <c r="C106" s="20"/>
      <c r="D106" s="20" t="str">
        <f>IFERROR(VLOOKUP(#REF!,Tabla1[#All],2,FALSE),"")</f>
        <v/>
      </c>
      <c r="E106" s="23"/>
      <c r="F106" s="23"/>
      <c r="G106" s="23">
        <f t="shared" si="5"/>
        <v>0</v>
      </c>
    </row>
    <row r="107" spans="1:7" x14ac:dyDescent="0.3">
      <c r="A107" s="20"/>
      <c r="B107" s="20">
        <f t="shared" si="4"/>
        <v>1</v>
      </c>
      <c r="C107" s="20"/>
      <c r="D107" s="20" t="str">
        <f>IFERROR(VLOOKUP(#REF!,Tabla1[#All],2,FALSE),"")</f>
        <v/>
      </c>
      <c r="E107" s="23"/>
      <c r="F107" s="23"/>
      <c r="G107" s="23">
        <f t="shared" si="5"/>
        <v>0</v>
      </c>
    </row>
    <row r="108" spans="1:7" x14ac:dyDescent="0.3">
      <c r="A108" s="20"/>
      <c r="B108" s="20">
        <f t="shared" si="4"/>
        <v>1</v>
      </c>
      <c r="C108" s="20"/>
      <c r="D108" s="20" t="str">
        <f>IFERROR(VLOOKUP(#REF!,Tabla1[#All],2,FALSE),"")</f>
        <v/>
      </c>
      <c r="E108" s="23"/>
      <c r="F108" s="23"/>
      <c r="G108" s="23">
        <f t="shared" si="5"/>
        <v>0</v>
      </c>
    </row>
    <row r="109" spans="1:7" x14ac:dyDescent="0.3">
      <c r="A109" s="20"/>
      <c r="B109" s="20">
        <f t="shared" si="4"/>
        <v>1</v>
      </c>
      <c r="C109" s="20"/>
      <c r="D109" s="20" t="str">
        <f>IFERROR(VLOOKUP(#REF!,Tabla1[#All],2,FALSE),"")</f>
        <v/>
      </c>
      <c r="E109" s="23"/>
      <c r="F109" s="23"/>
      <c r="G109" s="23">
        <f t="shared" si="5"/>
        <v>0</v>
      </c>
    </row>
    <row r="110" spans="1:7" x14ac:dyDescent="0.3">
      <c r="A110" s="20"/>
      <c r="B110" s="20">
        <f t="shared" si="4"/>
        <v>1</v>
      </c>
      <c r="C110" s="20"/>
      <c r="D110" s="20" t="str">
        <f>IFERROR(VLOOKUP(#REF!,Tabla1[#All],2,FALSE),"")</f>
        <v/>
      </c>
      <c r="E110" s="23"/>
      <c r="F110" s="23"/>
      <c r="G110" s="23">
        <f t="shared" si="5"/>
        <v>0</v>
      </c>
    </row>
    <row r="111" spans="1:7" x14ac:dyDescent="0.3">
      <c r="A111" s="20"/>
      <c r="B111" s="20">
        <f t="shared" si="4"/>
        <v>1</v>
      </c>
      <c r="C111" s="20"/>
      <c r="D111" s="20" t="str">
        <f>IFERROR(VLOOKUP(#REF!,Tabla1[#All],2,FALSE),"")</f>
        <v/>
      </c>
      <c r="E111" s="23"/>
      <c r="F111" s="23"/>
      <c r="G111" s="23">
        <f t="shared" si="5"/>
        <v>0</v>
      </c>
    </row>
    <row r="112" spans="1:7" x14ac:dyDescent="0.3">
      <c r="A112" s="20"/>
      <c r="B112" s="20">
        <f t="shared" si="4"/>
        <v>1</v>
      </c>
      <c r="C112" s="20"/>
      <c r="D112" s="20" t="str">
        <f>IFERROR(VLOOKUP(#REF!,Tabla1[#All],2,FALSE),"")</f>
        <v/>
      </c>
      <c r="E112" s="23"/>
      <c r="F112" s="23"/>
      <c r="G112" s="23">
        <f t="shared" si="5"/>
        <v>0</v>
      </c>
    </row>
    <row r="113" spans="1:7" x14ac:dyDescent="0.3">
      <c r="A113" s="20"/>
      <c r="B113" s="20">
        <f t="shared" si="4"/>
        <v>1</v>
      </c>
      <c r="C113" s="20"/>
      <c r="D113" s="20" t="str">
        <f>IFERROR(VLOOKUP(#REF!,Tabla1[#All],2,FALSE),"")</f>
        <v/>
      </c>
      <c r="E113" s="23"/>
      <c r="F113" s="23"/>
      <c r="G113" s="23">
        <f t="shared" si="5"/>
        <v>0</v>
      </c>
    </row>
    <row r="114" spans="1:7" x14ac:dyDescent="0.3">
      <c r="A114" s="20"/>
      <c r="B114" s="20">
        <f t="shared" si="4"/>
        <v>1</v>
      </c>
      <c r="C114" s="20"/>
      <c r="D114" s="20" t="str">
        <f>IFERROR(VLOOKUP(#REF!,Tabla1[#All],2,FALSE),"")</f>
        <v/>
      </c>
      <c r="E114" s="23"/>
      <c r="F114" s="23"/>
      <c r="G114" s="23">
        <f t="shared" si="5"/>
        <v>0</v>
      </c>
    </row>
    <row r="115" spans="1:7" x14ac:dyDescent="0.3">
      <c r="A115" s="20"/>
      <c r="B115" s="20">
        <f t="shared" si="4"/>
        <v>1</v>
      </c>
      <c r="C115" s="20"/>
      <c r="D115" s="20" t="str">
        <f>IFERROR(VLOOKUP(#REF!,Tabla1[#All],2,FALSE),"")</f>
        <v/>
      </c>
      <c r="E115" s="23"/>
      <c r="F115" s="23"/>
      <c r="G115" s="23">
        <f t="shared" si="5"/>
        <v>0</v>
      </c>
    </row>
    <row r="116" spans="1:7" x14ac:dyDescent="0.3">
      <c r="A116" s="20"/>
      <c r="B116" s="20">
        <f t="shared" si="4"/>
        <v>1</v>
      </c>
      <c r="C116" s="20"/>
      <c r="D116" s="20" t="str">
        <f>IFERROR(VLOOKUP(#REF!,Tabla1[#All],2,FALSE),"")</f>
        <v/>
      </c>
      <c r="E116" s="23"/>
      <c r="F116" s="23"/>
      <c r="G116" s="23">
        <f t="shared" si="5"/>
        <v>0</v>
      </c>
    </row>
    <row r="117" spans="1:7" x14ac:dyDescent="0.3">
      <c r="A117" s="20"/>
      <c r="B117" s="20">
        <f t="shared" si="4"/>
        <v>1</v>
      </c>
      <c r="C117" s="20"/>
      <c r="D117" s="20" t="str">
        <f>IFERROR(VLOOKUP(#REF!,Tabla1[#All],2,FALSE),"")</f>
        <v/>
      </c>
      <c r="E117" s="23"/>
      <c r="F117" s="23"/>
      <c r="G117" s="23">
        <f t="shared" si="5"/>
        <v>0</v>
      </c>
    </row>
    <row r="118" spans="1:7" x14ac:dyDescent="0.3">
      <c r="B118" s="20">
        <f t="shared" si="4"/>
        <v>1</v>
      </c>
      <c r="C118" s="20"/>
      <c r="D118" s="20" t="str">
        <f>IFERROR(VLOOKUP(#REF!,Tabla1[#All],2,FALSE),"")</f>
        <v/>
      </c>
      <c r="E118" s="23"/>
      <c r="F118" s="23"/>
      <c r="G118" s="23">
        <f t="shared" si="5"/>
        <v>0</v>
      </c>
    </row>
    <row r="119" spans="1:7" x14ac:dyDescent="0.3">
      <c r="B119" s="20">
        <f t="shared" si="4"/>
        <v>1</v>
      </c>
      <c r="C119" s="20"/>
      <c r="D119" s="20" t="str">
        <f>IFERROR(VLOOKUP(#REF!,Tabla1[#All],2,FALSE),"")</f>
        <v/>
      </c>
      <c r="E119" s="23"/>
      <c r="F119" s="23"/>
      <c r="G119" s="23">
        <f t="shared" si="5"/>
        <v>0</v>
      </c>
    </row>
    <row r="120" spans="1:7" x14ac:dyDescent="0.3">
      <c r="B120" s="20">
        <f t="shared" si="4"/>
        <v>1</v>
      </c>
      <c r="C120" s="20"/>
      <c r="D120" s="20" t="str">
        <f>IFERROR(VLOOKUP(#REF!,Tabla1[#All],2,FALSE),"")</f>
        <v/>
      </c>
      <c r="E120" s="23"/>
      <c r="F120" s="23"/>
      <c r="G120" s="23">
        <f t="shared" si="5"/>
        <v>0</v>
      </c>
    </row>
    <row r="121" spans="1:7" x14ac:dyDescent="0.3">
      <c r="B121" s="20">
        <f t="shared" si="4"/>
        <v>1</v>
      </c>
      <c r="C121" s="20"/>
      <c r="D121" s="20" t="str">
        <f>IFERROR(VLOOKUP(#REF!,Tabla1[#All],2,FALSE),"")</f>
        <v/>
      </c>
      <c r="E121" s="23"/>
      <c r="F121" s="23"/>
      <c r="G121" s="23">
        <f t="shared" si="5"/>
        <v>0</v>
      </c>
    </row>
    <row r="122" spans="1:7" x14ac:dyDescent="0.3">
      <c r="B122" s="20">
        <f t="shared" si="4"/>
        <v>1</v>
      </c>
      <c r="C122" s="20"/>
      <c r="D122" s="20" t="str">
        <f>IFERROR(VLOOKUP(#REF!,Tabla1[#All],2,FALSE),"")</f>
        <v/>
      </c>
      <c r="E122" s="23"/>
      <c r="F122" s="23"/>
      <c r="G122" s="23">
        <f t="shared" si="5"/>
        <v>0</v>
      </c>
    </row>
    <row r="123" spans="1:7" x14ac:dyDescent="0.3">
      <c r="B123" s="20">
        <f t="shared" si="4"/>
        <v>1</v>
      </c>
      <c r="C123" s="20"/>
      <c r="D123" s="20" t="str">
        <f>IFERROR(VLOOKUP(#REF!,Tabla1[#All],2,FALSE),"")</f>
        <v/>
      </c>
      <c r="E123" s="23"/>
      <c r="F123" s="23"/>
      <c r="G123" s="23">
        <f t="shared" si="5"/>
        <v>0</v>
      </c>
    </row>
    <row r="124" spans="1:7" x14ac:dyDescent="0.3">
      <c r="B124" s="20">
        <f t="shared" si="4"/>
        <v>1</v>
      </c>
      <c r="C124" s="20"/>
      <c r="D124" s="20" t="str">
        <f>IFERROR(VLOOKUP(#REF!,Tabla1[#All],2,FALSE),"")</f>
        <v/>
      </c>
      <c r="E124" s="23"/>
      <c r="F124" s="23"/>
      <c r="G124" s="23">
        <f t="shared" si="5"/>
        <v>0</v>
      </c>
    </row>
    <row r="125" spans="1:7" x14ac:dyDescent="0.3">
      <c r="B125" s="20">
        <f t="shared" si="4"/>
        <v>1</v>
      </c>
      <c r="C125" s="20"/>
      <c r="D125" s="20" t="str">
        <f>IFERROR(VLOOKUP(#REF!,Tabla1[#All],2,FALSE),"")</f>
        <v/>
      </c>
      <c r="E125" s="23"/>
      <c r="F125" s="23"/>
      <c r="G125" s="23">
        <f t="shared" si="5"/>
        <v>0</v>
      </c>
    </row>
    <row r="126" spans="1:7" x14ac:dyDescent="0.3">
      <c r="B126" s="20">
        <f t="shared" si="4"/>
        <v>1</v>
      </c>
      <c r="C126" s="20"/>
      <c r="D126" s="20" t="str">
        <f>IFERROR(VLOOKUP(#REF!,Tabla1[#All],2,FALSE),"")</f>
        <v/>
      </c>
      <c r="E126" s="23"/>
      <c r="F126" s="23"/>
      <c r="G126" s="23">
        <f t="shared" si="5"/>
        <v>0</v>
      </c>
    </row>
    <row r="127" spans="1:7" x14ac:dyDescent="0.3">
      <c r="B127" s="20">
        <f t="shared" si="4"/>
        <v>1</v>
      </c>
      <c r="C127" s="20"/>
      <c r="D127" s="20" t="str">
        <f>IFERROR(VLOOKUP(#REF!,Tabla1[#All],2,FALSE),"")</f>
        <v/>
      </c>
      <c r="E127" s="23"/>
      <c r="F127" s="23"/>
      <c r="G127" s="23">
        <f t="shared" si="5"/>
        <v>0</v>
      </c>
    </row>
    <row r="128" spans="1:7" x14ac:dyDescent="0.3">
      <c r="B128" s="20">
        <f t="shared" si="4"/>
        <v>1</v>
      </c>
      <c r="C128" s="20"/>
      <c r="D128" s="20" t="str">
        <f>IFERROR(VLOOKUP(#REF!,Tabla1[#All],2,FALSE),"")</f>
        <v/>
      </c>
      <c r="E128" s="23"/>
      <c r="F128" s="23"/>
      <c r="G128" s="23">
        <f t="shared" si="5"/>
        <v>0</v>
      </c>
    </row>
    <row r="129" spans="2:7" x14ac:dyDescent="0.3">
      <c r="B129" s="20">
        <f t="shared" si="4"/>
        <v>1</v>
      </c>
      <c r="C129" s="20"/>
      <c r="D129" s="20" t="str">
        <f>IFERROR(VLOOKUP(#REF!,Tabla1[#All],2,FALSE),"")</f>
        <v/>
      </c>
      <c r="E129" s="23"/>
      <c r="F129" s="23"/>
      <c r="G129" s="23">
        <f t="shared" si="5"/>
        <v>0</v>
      </c>
    </row>
    <row r="130" spans="2:7" x14ac:dyDescent="0.3">
      <c r="B130" s="20">
        <f t="shared" si="4"/>
        <v>1</v>
      </c>
      <c r="C130" s="20"/>
      <c r="D130" s="20" t="str">
        <f>IFERROR(VLOOKUP(#REF!,Tabla1[#All],2,FALSE),"")</f>
        <v/>
      </c>
      <c r="E130" s="23"/>
      <c r="F130" s="23"/>
      <c r="G130" s="23">
        <f t="shared" si="5"/>
        <v>0</v>
      </c>
    </row>
    <row r="131" spans="2:7" x14ac:dyDescent="0.3">
      <c r="B131" s="20">
        <f t="shared" si="4"/>
        <v>1</v>
      </c>
      <c r="C131" s="20"/>
      <c r="D131" s="20" t="str">
        <f>IFERROR(VLOOKUP(#REF!,Tabla1[#All],2,FALSE),"")</f>
        <v/>
      </c>
      <c r="E131" s="23"/>
      <c r="F131" s="23"/>
      <c r="G131" s="23">
        <f t="shared" si="5"/>
        <v>0</v>
      </c>
    </row>
    <row r="132" spans="2:7" x14ac:dyDescent="0.3">
      <c r="B132" s="20">
        <f t="shared" si="4"/>
        <v>1</v>
      </c>
      <c r="C132" s="20"/>
      <c r="D132" s="20" t="str">
        <f>IFERROR(VLOOKUP(#REF!,Tabla1[#All],2,FALSE),"")</f>
        <v/>
      </c>
      <c r="E132" s="23"/>
      <c r="F132" s="23"/>
      <c r="G132" s="23">
        <f t="shared" si="5"/>
        <v>0</v>
      </c>
    </row>
    <row r="133" spans="2:7" x14ac:dyDescent="0.3">
      <c r="B133" s="20">
        <f t="shared" si="4"/>
        <v>1</v>
      </c>
      <c r="C133" s="20"/>
      <c r="D133" s="20" t="str">
        <f>IFERROR(VLOOKUP(#REF!,Tabla1[#All],2,FALSE),"")</f>
        <v/>
      </c>
      <c r="E133" s="23"/>
      <c r="F133" s="23"/>
      <c r="G133" s="23">
        <f t="shared" si="5"/>
        <v>0</v>
      </c>
    </row>
    <row r="134" spans="2:7" x14ac:dyDescent="0.3">
      <c r="B134" s="20">
        <f t="shared" si="4"/>
        <v>1</v>
      </c>
      <c r="C134" s="20"/>
      <c r="D134" s="20" t="str">
        <f>IFERROR(VLOOKUP(#REF!,Tabla1[#All],2,FALSE),"")</f>
        <v/>
      </c>
      <c r="E134" s="23"/>
      <c r="F134" s="23"/>
      <c r="G134" s="23">
        <f t="shared" si="5"/>
        <v>0</v>
      </c>
    </row>
    <row r="135" spans="2:7" x14ac:dyDescent="0.3">
      <c r="B135" s="20">
        <f t="shared" si="4"/>
        <v>1</v>
      </c>
      <c r="C135" s="20"/>
      <c r="D135" s="20" t="str">
        <f>IFERROR(VLOOKUP(#REF!,Tabla1[#All],2,FALSE),"")</f>
        <v/>
      </c>
      <c r="E135" s="23"/>
      <c r="F135" s="23"/>
      <c r="G135" s="23">
        <f t="shared" si="5"/>
        <v>0</v>
      </c>
    </row>
    <row r="136" spans="2:7" x14ac:dyDescent="0.3">
      <c r="B136" s="20">
        <f t="shared" si="4"/>
        <v>1</v>
      </c>
      <c r="C136" s="20"/>
      <c r="D136" s="20" t="str">
        <f>IFERROR(VLOOKUP(#REF!,Tabla1[#All],2,FALSE),"")</f>
        <v/>
      </c>
      <c r="E136" s="23"/>
      <c r="F136" s="23"/>
      <c r="G136" s="23">
        <f t="shared" si="5"/>
        <v>0</v>
      </c>
    </row>
    <row r="137" spans="2:7" x14ac:dyDescent="0.3">
      <c r="B137" s="20">
        <f t="shared" si="4"/>
        <v>1</v>
      </c>
      <c r="C137" s="20"/>
      <c r="D137" s="20" t="str">
        <f>IFERROR(VLOOKUP(#REF!,Tabla1[#All],2,FALSE),"")</f>
        <v/>
      </c>
      <c r="E137" s="23"/>
      <c r="F137" s="23"/>
      <c r="G137" s="23">
        <f t="shared" si="5"/>
        <v>0</v>
      </c>
    </row>
    <row r="138" spans="2:7" x14ac:dyDescent="0.3">
      <c r="B138" s="20">
        <f t="shared" si="4"/>
        <v>1</v>
      </c>
      <c r="C138" s="20"/>
      <c r="D138" s="20" t="str">
        <f>IFERROR(VLOOKUP(#REF!,Tabla1[#All],2,FALSE),"")</f>
        <v/>
      </c>
      <c r="E138" s="23"/>
      <c r="F138" s="23"/>
      <c r="G138" s="23">
        <f t="shared" si="5"/>
        <v>0</v>
      </c>
    </row>
    <row r="139" spans="2:7" x14ac:dyDescent="0.3">
      <c r="B139" s="20">
        <f t="shared" si="4"/>
        <v>1</v>
      </c>
      <c r="C139" s="20"/>
      <c r="D139" s="20" t="str">
        <f>IFERROR(VLOOKUP(#REF!,Tabla1[#All],2,FALSE),"")</f>
        <v/>
      </c>
      <c r="E139" s="23"/>
      <c r="F139" s="23"/>
      <c r="G139" s="23">
        <f t="shared" si="5"/>
        <v>0</v>
      </c>
    </row>
    <row r="140" spans="2:7" x14ac:dyDescent="0.3">
      <c r="B140" s="20">
        <f t="shared" si="4"/>
        <v>1</v>
      </c>
      <c r="C140" s="20"/>
      <c r="D140" s="20" t="str">
        <f>IFERROR(VLOOKUP(#REF!,Tabla1[#All],2,FALSE),"")</f>
        <v/>
      </c>
      <c r="E140" s="23"/>
      <c r="F140" s="23"/>
      <c r="G140" s="23">
        <f t="shared" si="5"/>
        <v>0</v>
      </c>
    </row>
    <row r="141" spans="2:7" x14ac:dyDescent="0.3">
      <c r="B141" s="20">
        <f t="shared" si="4"/>
        <v>1</v>
      </c>
      <c r="C141" s="20"/>
      <c r="D141" s="20" t="str">
        <f>IFERROR(VLOOKUP(#REF!,Tabla1[#All],2,FALSE),"")</f>
        <v/>
      </c>
      <c r="E141" s="23"/>
      <c r="F141" s="23"/>
      <c r="G141" s="23">
        <f t="shared" si="5"/>
        <v>0</v>
      </c>
    </row>
    <row r="142" spans="2:7" x14ac:dyDescent="0.3">
      <c r="B142" s="20">
        <f t="shared" si="4"/>
        <v>1</v>
      </c>
      <c r="C142" s="20"/>
      <c r="D142" s="20" t="str">
        <f>IFERROR(VLOOKUP(#REF!,Tabla1[#All],2,FALSE),"")</f>
        <v/>
      </c>
      <c r="E142" s="23"/>
      <c r="F142" s="23"/>
      <c r="G142" s="23">
        <f t="shared" si="5"/>
        <v>0</v>
      </c>
    </row>
    <row r="143" spans="2:7" x14ac:dyDescent="0.3">
      <c r="B143" s="20">
        <f t="shared" si="4"/>
        <v>1</v>
      </c>
      <c r="C143" s="20"/>
      <c r="D143" s="20" t="str">
        <f>IFERROR(VLOOKUP(#REF!,Tabla1[#All],2,FALSE),"")</f>
        <v/>
      </c>
      <c r="E143" s="23"/>
      <c r="F143" s="23"/>
      <c r="G143" s="23">
        <f t="shared" si="5"/>
        <v>0</v>
      </c>
    </row>
    <row r="144" spans="2:7" x14ac:dyDescent="0.3">
      <c r="B144" s="20">
        <f t="shared" si="4"/>
        <v>1</v>
      </c>
      <c r="C144" s="20"/>
      <c r="D144" s="20" t="str">
        <f>IFERROR(VLOOKUP(#REF!,Tabla1[#All],2,FALSE),"")</f>
        <v/>
      </c>
      <c r="E144" s="23"/>
      <c r="F144" s="23"/>
      <c r="G144" s="23">
        <f t="shared" si="5"/>
        <v>0</v>
      </c>
    </row>
    <row r="145" spans="2:7" x14ac:dyDescent="0.3">
      <c r="B145" s="20">
        <f t="shared" si="4"/>
        <v>1</v>
      </c>
      <c r="C145" s="20"/>
      <c r="D145" s="20" t="str">
        <f>IFERROR(VLOOKUP(#REF!,Tabla1[#All],2,FALSE),"")</f>
        <v/>
      </c>
      <c r="E145" s="23"/>
      <c r="F145" s="23"/>
      <c r="G145" s="23">
        <f t="shared" si="5"/>
        <v>0</v>
      </c>
    </row>
    <row r="146" spans="2:7" x14ac:dyDescent="0.3">
      <c r="B146" s="20">
        <f t="shared" si="4"/>
        <v>1</v>
      </c>
      <c r="C146" s="20"/>
      <c r="D146" s="20" t="str">
        <f>IFERROR(VLOOKUP(#REF!,Tabla1[#All],2,FALSE),"")</f>
        <v/>
      </c>
      <c r="E146" s="23"/>
      <c r="F146" s="23"/>
      <c r="G146" s="23">
        <f t="shared" si="5"/>
        <v>0</v>
      </c>
    </row>
    <row r="147" spans="2:7" x14ac:dyDescent="0.3">
      <c r="B147" s="20">
        <f t="shared" si="4"/>
        <v>1</v>
      </c>
      <c r="C147" s="20"/>
      <c r="D147" s="20" t="str">
        <f>IFERROR(VLOOKUP(#REF!,Tabla1[#All],2,FALSE),"")</f>
        <v/>
      </c>
      <c r="E147" s="23"/>
      <c r="F147" s="23"/>
      <c r="G147" s="23">
        <f t="shared" si="5"/>
        <v>0</v>
      </c>
    </row>
    <row r="148" spans="2:7" x14ac:dyDescent="0.3">
      <c r="B148" s="20">
        <f t="shared" si="4"/>
        <v>1</v>
      </c>
      <c r="C148" s="20"/>
      <c r="D148" s="20" t="str">
        <f>IFERROR(VLOOKUP(#REF!,Tabla1[#All],2,FALSE),"")</f>
        <v/>
      </c>
      <c r="E148" s="23"/>
      <c r="F148" s="23"/>
      <c r="G148" s="23">
        <f t="shared" si="5"/>
        <v>0</v>
      </c>
    </row>
    <row r="149" spans="2:7" x14ac:dyDescent="0.3">
      <c r="B149" s="20">
        <f t="shared" si="4"/>
        <v>1</v>
      </c>
      <c r="C149" s="20"/>
      <c r="D149" s="20" t="str">
        <f>IFERROR(VLOOKUP(#REF!,Tabla1[#All],2,FALSE),"")</f>
        <v/>
      </c>
      <c r="E149" s="23"/>
      <c r="F149" s="23"/>
      <c r="G149" s="23">
        <f t="shared" si="5"/>
        <v>0</v>
      </c>
    </row>
    <row r="150" spans="2:7" x14ac:dyDescent="0.3">
      <c r="B150" s="20">
        <f t="shared" si="4"/>
        <v>1</v>
      </c>
      <c r="C150" s="20"/>
      <c r="D150" s="20" t="str">
        <f>IFERROR(VLOOKUP(#REF!,Tabla1[#All],2,FALSE),"")</f>
        <v/>
      </c>
      <c r="E150" s="23"/>
      <c r="F150" s="23"/>
      <c r="G150" s="23">
        <f t="shared" si="5"/>
        <v>0</v>
      </c>
    </row>
    <row r="151" spans="2:7" x14ac:dyDescent="0.3">
      <c r="B151" s="20">
        <f t="shared" si="4"/>
        <v>1</v>
      </c>
      <c r="C151" s="20"/>
      <c r="D151" s="20" t="str">
        <f>IFERROR(VLOOKUP(#REF!,Tabla1[#All],2,FALSE),"")</f>
        <v/>
      </c>
      <c r="E151" s="23"/>
      <c r="F151" s="23"/>
      <c r="G151" s="23">
        <f t="shared" si="5"/>
        <v>0</v>
      </c>
    </row>
    <row r="152" spans="2:7" x14ac:dyDescent="0.3">
      <c r="B152" s="20">
        <f t="shared" si="4"/>
        <v>1</v>
      </c>
      <c r="C152" s="20"/>
      <c r="D152" s="20" t="str">
        <f>IFERROR(VLOOKUP(#REF!,Tabla1[#All],2,FALSE),"")</f>
        <v/>
      </c>
      <c r="E152" s="23"/>
      <c r="F152" s="23"/>
      <c r="G152" s="23">
        <f t="shared" si="5"/>
        <v>0</v>
      </c>
    </row>
    <row r="153" spans="2:7" x14ac:dyDescent="0.3">
      <c r="B153" s="20">
        <f t="shared" si="4"/>
        <v>1</v>
      </c>
      <c r="C153" s="20"/>
      <c r="D153" s="20" t="str">
        <f>IFERROR(VLOOKUP(#REF!,Tabla1[#All],2,FALSE),"")</f>
        <v/>
      </c>
      <c r="E153" s="23"/>
      <c r="F153" s="23"/>
      <c r="G153" s="23">
        <f t="shared" si="5"/>
        <v>0</v>
      </c>
    </row>
    <row r="154" spans="2:7" x14ac:dyDescent="0.3">
      <c r="B154" s="20">
        <f t="shared" si="4"/>
        <v>1</v>
      </c>
      <c r="C154" s="20"/>
      <c r="D154" s="20" t="str">
        <f>IFERROR(VLOOKUP(#REF!,Tabla1[#All],2,FALSE),"")</f>
        <v/>
      </c>
      <c r="E154" s="23"/>
      <c r="F154" s="23"/>
      <c r="G154" s="23">
        <f t="shared" si="5"/>
        <v>0</v>
      </c>
    </row>
    <row r="155" spans="2:7" x14ac:dyDescent="0.3">
      <c r="B155" s="20">
        <f t="shared" si="4"/>
        <v>1</v>
      </c>
      <c r="C155" s="20"/>
      <c r="D155" s="20" t="str">
        <f>IFERROR(VLOOKUP(#REF!,Tabla1[#All],2,FALSE),"")</f>
        <v/>
      </c>
      <c r="E155" s="23"/>
      <c r="F155" s="23"/>
      <c r="G155" s="23">
        <f t="shared" si="5"/>
        <v>0</v>
      </c>
    </row>
    <row r="156" spans="2:7" x14ac:dyDescent="0.3">
      <c r="B156" s="20">
        <f t="shared" ref="B156:B219" si="6">MONTH(A156)</f>
        <v>1</v>
      </c>
      <c r="C156" s="20"/>
      <c r="D156" s="20" t="str">
        <f>IFERROR(VLOOKUP(#REF!,Tabla1[#All],2,FALSE),"")</f>
        <v/>
      </c>
      <c r="E156" s="23"/>
      <c r="F156" s="23"/>
      <c r="G156" s="23">
        <f t="shared" ref="G156:G219" si="7">E156-F156</f>
        <v>0</v>
      </c>
    </row>
    <row r="157" spans="2:7" x14ac:dyDescent="0.3">
      <c r="B157" s="20">
        <f t="shared" si="6"/>
        <v>1</v>
      </c>
      <c r="C157" s="20"/>
      <c r="D157" s="20" t="str">
        <f>IFERROR(VLOOKUP(#REF!,Tabla1[#All],2,FALSE),"")</f>
        <v/>
      </c>
      <c r="E157" s="23"/>
      <c r="F157" s="23"/>
      <c r="G157" s="23">
        <f t="shared" si="7"/>
        <v>0</v>
      </c>
    </row>
    <row r="158" spans="2:7" x14ac:dyDescent="0.3">
      <c r="B158" s="20">
        <f t="shared" si="6"/>
        <v>1</v>
      </c>
      <c r="C158" s="20"/>
      <c r="D158" s="20" t="str">
        <f>IFERROR(VLOOKUP(#REF!,Tabla1[#All],2,FALSE),"")</f>
        <v/>
      </c>
      <c r="E158" s="23"/>
      <c r="F158" s="23"/>
      <c r="G158" s="23">
        <f t="shared" si="7"/>
        <v>0</v>
      </c>
    </row>
    <row r="159" spans="2:7" x14ac:dyDescent="0.3">
      <c r="B159" s="20">
        <f t="shared" si="6"/>
        <v>1</v>
      </c>
      <c r="C159" s="20"/>
      <c r="D159" s="20" t="str">
        <f>IFERROR(VLOOKUP(#REF!,Tabla1[#All],2,FALSE),"")</f>
        <v/>
      </c>
      <c r="E159" s="23"/>
      <c r="F159" s="23"/>
      <c r="G159" s="23">
        <f t="shared" si="7"/>
        <v>0</v>
      </c>
    </row>
    <row r="160" spans="2:7" x14ac:dyDescent="0.3">
      <c r="B160" s="20">
        <f t="shared" si="6"/>
        <v>1</v>
      </c>
      <c r="C160" s="20"/>
      <c r="D160" s="20" t="str">
        <f>IFERROR(VLOOKUP(#REF!,Tabla1[#All],2,FALSE),"")</f>
        <v/>
      </c>
      <c r="E160" s="23"/>
      <c r="F160" s="23"/>
      <c r="G160" s="23">
        <f t="shared" si="7"/>
        <v>0</v>
      </c>
    </row>
    <row r="161" spans="2:7" x14ac:dyDescent="0.3">
      <c r="B161" s="20">
        <f t="shared" si="6"/>
        <v>1</v>
      </c>
      <c r="C161" s="20"/>
      <c r="D161" s="20" t="str">
        <f>IFERROR(VLOOKUP(#REF!,Tabla1[#All],2,FALSE),"")</f>
        <v/>
      </c>
      <c r="E161" s="23"/>
      <c r="F161" s="23"/>
      <c r="G161" s="23">
        <f t="shared" si="7"/>
        <v>0</v>
      </c>
    </row>
    <row r="162" spans="2:7" x14ac:dyDescent="0.3">
      <c r="B162" s="20">
        <f t="shared" si="6"/>
        <v>1</v>
      </c>
      <c r="C162" s="20"/>
      <c r="D162" s="20" t="str">
        <f>IFERROR(VLOOKUP(#REF!,Tabla1[#All],2,FALSE),"")</f>
        <v/>
      </c>
      <c r="E162" s="23"/>
      <c r="F162" s="23"/>
      <c r="G162" s="23">
        <f t="shared" si="7"/>
        <v>0</v>
      </c>
    </row>
    <row r="163" spans="2:7" x14ac:dyDescent="0.3">
      <c r="B163" s="20">
        <f t="shared" si="6"/>
        <v>1</v>
      </c>
      <c r="C163" s="20"/>
      <c r="D163" s="20" t="str">
        <f>IFERROR(VLOOKUP(#REF!,Tabla1[#All],2,FALSE),"")</f>
        <v/>
      </c>
      <c r="E163" s="23"/>
      <c r="F163" s="23"/>
      <c r="G163" s="23">
        <f t="shared" si="7"/>
        <v>0</v>
      </c>
    </row>
    <row r="164" spans="2:7" x14ac:dyDescent="0.3">
      <c r="B164" s="20">
        <f t="shared" si="6"/>
        <v>1</v>
      </c>
      <c r="C164" s="20"/>
      <c r="D164" s="20" t="str">
        <f>IFERROR(VLOOKUP(#REF!,Tabla1[#All],2,FALSE),"")</f>
        <v/>
      </c>
      <c r="E164" s="23"/>
      <c r="F164" s="23"/>
      <c r="G164" s="23">
        <f t="shared" si="7"/>
        <v>0</v>
      </c>
    </row>
    <row r="165" spans="2:7" x14ac:dyDescent="0.3">
      <c r="B165" s="20">
        <f t="shared" si="6"/>
        <v>1</v>
      </c>
      <c r="C165" s="20"/>
      <c r="D165" s="20" t="str">
        <f>IFERROR(VLOOKUP(#REF!,Tabla1[#All],2,FALSE),"")</f>
        <v/>
      </c>
      <c r="E165" s="23"/>
      <c r="F165" s="23"/>
      <c r="G165" s="23">
        <f t="shared" si="7"/>
        <v>0</v>
      </c>
    </row>
    <row r="166" spans="2:7" x14ac:dyDescent="0.3">
      <c r="B166" s="20">
        <f t="shared" si="6"/>
        <v>1</v>
      </c>
      <c r="C166" s="20"/>
      <c r="D166" s="20" t="str">
        <f>IFERROR(VLOOKUP(#REF!,Tabla1[#All],2,FALSE),"")</f>
        <v/>
      </c>
      <c r="E166" s="23"/>
      <c r="F166" s="23"/>
      <c r="G166" s="23">
        <f t="shared" si="7"/>
        <v>0</v>
      </c>
    </row>
    <row r="167" spans="2:7" x14ac:dyDescent="0.3">
      <c r="B167" s="20">
        <f t="shared" si="6"/>
        <v>1</v>
      </c>
      <c r="C167" s="20"/>
      <c r="D167" s="20" t="str">
        <f>IFERROR(VLOOKUP(#REF!,Tabla1[#All],2,FALSE),"")</f>
        <v/>
      </c>
      <c r="E167" s="23"/>
      <c r="F167" s="23"/>
      <c r="G167" s="23">
        <f t="shared" si="7"/>
        <v>0</v>
      </c>
    </row>
    <row r="168" spans="2:7" x14ac:dyDescent="0.3">
      <c r="B168" s="20">
        <f t="shared" si="6"/>
        <v>1</v>
      </c>
      <c r="C168" s="20"/>
      <c r="D168" s="20" t="str">
        <f>IFERROR(VLOOKUP(#REF!,Tabla1[#All],2,FALSE),"")</f>
        <v/>
      </c>
      <c r="E168" s="23"/>
      <c r="F168" s="23"/>
      <c r="G168" s="23">
        <f t="shared" si="7"/>
        <v>0</v>
      </c>
    </row>
    <row r="169" spans="2:7" x14ac:dyDescent="0.3">
      <c r="B169" s="20">
        <f t="shared" si="6"/>
        <v>1</v>
      </c>
      <c r="C169" s="20"/>
      <c r="D169" s="20" t="str">
        <f>IFERROR(VLOOKUP(#REF!,Tabla1[#All],2,FALSE),"")</f>
        <v/>
      </c>
      <c r="E169" s="23"/>
      <c r="F169" s="23"/>
      <c r="G169" s="23">
        <f t="shared" si="7"/>
        <v>0</v>
      </c>
    </row>
    <row r="170" spans="2:7" x14ac:dyDescent="0.3">
      <c r="B170" s="20">
        <f t="shared" si="6"/>
        <v>1</v>
      </c>
      <c r="C170" s="20"/>
      <c r="D170" s="20" t="str">
        <f>IFERROR(VLOOKUP(#REF!,Tabla1[#All],2,FALSE),"")</f>
        <v/>
      </c>
      <c r="E170" s="23"/>
      <c r="F170" s="23"/>
      <c r="G170" s="23">
        <f t="shared" si="7"/>
        <v>0</v>
      </c>
    </row>
    <row r="171" spans="2:7" x14ac:dyDescent="0.3">
      <c r="B171" s="20">
        <f t="shared" si="6"/>
        <v>1</v>
      </c>
      <c r="C171" s="20"/>
      <c r="D171" s="20" t="str">
        <f>IFERROR(VLOOKUP(#REF!,Tabla1[#All],2,FALSE),"")</f>
        <v/>
      </c>
      <c r="E171" s="23"/>
      <c r="F171" s="23"/>
      <c r="G171" s="23">
        <f t="shared" si="7"/>
        <v>0</v>
      </c>
    </row>
    <row r="172" spans="2:7" x14ac:dyDescent="0.3">
      <c r="B172" s="20">
        <f t="shared" si="6"/>
        <v>1</v>
      </c>
      <c r="C172" s="20"/>
      <c r="D172" s="20" t="str">
        <f>IFERROR(VLOOKUP(#REF!,Tabla1[#All],2,FALSE),"")</f>
        <v/>
      </c>
      <c r="E172" s="23"/>
      <c r="F172" s="23"/>
      <c r="G172" s="23">
        <f t="shared" si="7"/>
        <v>0</v>
      </c>
    </row>
    <row r="173" spans="2:7" x14ac:dyDescent="0.3">
      <c r="B173" s="20">
        <f t="shared" si="6"/>
        <v>1</v>
      </c>
      <c r="C173" s="20"/>
      <c r="D173" s="20" t="str">
        <f>IFERROR(VLOOKUP(#REF!,Tabla1[#All],2,FALSE),"")</f>
        <v/>
      </c>
      <c r="E173" s="23"/>
      <c r="F173" s="23"/>
      <c r="G173" s="23">
        <f t="shared" si="7"/>
        <v>0</v>
      </c>
    </row>
    <row r="174" spans="2:7" x14ac:dyDescent="0.3">
      <c r="B174" s="20">
        <f t="shared" si="6"/>
        <v>1</v>
      </c>
      <c r="C174" s="20"/>
      <c r="D174" s="20" t="str">
        <f>IFERROR(VLOOKUP(#REF!,Tabla1[#All],2,FALSE),"")</f>
        <v/>
      </c>
      <c r="E174" s="23"/>
      <c r="F174" s="23"/>
      <c r="G174" s="23">
        <f t="shared" si="7"/>
        <v>0</v>
      </c>
    </row>
    <row r="175" spans="2:7" x14ac:dyDescent="0.3">
      <c r="B175" s="20">
        <f t="shared" si="6"/>
        <v>1</v>
      </c>
      <c r="C175" s="20"/>
      <c r="D175" s="20" t="str">
        <f>IFERROR(VLOOKUP(#REF!,Tabla1[#All],2,FALSE),"")</f>
        <v/>
      </c>
      <c r="E175" s="23"/>
      <c r="F175" s="23"/>
      <c r="G175" s="23">
        <f t="shared" si="7"/>
        <v>0</v>
      </c>
    </row>
    <row r="176" spans="2:7" x14ac:dyDescent="0.3">
      <c r="B176" s="20">
        <f t="shared" si="6"/>
        <v>1</v>
      </c>
      <c r="C176" s="20"/>
      <c r="D176" s="20" t="str">
        <f>IFERROR(VLOOKUP(#REF!,Tabla1[#All],2,FALSE),"")</f>
        <v/>
      </c>
      <c r="E176" s="23"/>
      <c r="F176" s="23"/>
      <c r="G176" s="23">
        <f t="shared" si="7"/>
        <v>0</v>
      </c>
    </row>
    <row r="177" spans="2:7" x14ac:dyDescent="0.3">
      <c r="B177" s="20">
        <f t="shared" si="6"/>
        <v>1</v>
      </c>
      <c r="C177" s="20"/>
      <c r="D177" s="20" t="str">
        <f>IFERROR(VLOOKUP(#REF!,Tabla1[#All],2,FALSE),"")</f>
        <v/>
      </c>
      <c r="E177" s="23"/>
      <c r="F177" s="23"/>
      <c r="G177" s="23">
        <f t="shared" si="7"/>
        <v>0</v>
      </c>
    </row>
    <row r="178" spans="2:7" x14ac:dyDescent="0.3">
      <c r="B178" s="20">
        <f t="shared" si="6"/>
        <v>1</v>
      </c>
      <c r="C178" s="20"/>
      <c r="D178" s="20" t="str">
        <f>IFERROR(VLOOKUP(#REF!,Tabla1[#All],2,FALSE),"")</f>
        <v/>
      </c>
      <c r="E178" s="23"/>
      <c r="F178" s="23"/>
      <c r="G178" s="23">
        <f t="shared" si="7"/>
        <v>0</v>
      </c>
    </row>
    <row r="179" spans="2:7" x14ac:dyDescent="0.3">
      <c r="B179" s="20">
        <f t="shared" si="6"/>
        <v>1</v>
      </c>
      <c r="C179" s="20"/>
      <c r="D179" s="20" t="str">
        <f>IFERROR(VLOOKUP(#REF!,Tabla1[#All],2,FALSE),"")</f>
        <v/>
      </c>
      <c r="E179" s="23"/>
      <c r="F179" s="23"/>
      <c r="G179" s="23">
        <f t="shared" si="7"/>
        <v>0</v>
      </c>
    </row>
    <row r="180" spans="2:7" x14ac:dyDescent="0.3">
      <c r="B180" s="20">
        <f t="shared" si="6"/>
        <v>1</v>
      </c>
      <c r="C180" s="20"/>
      <c r="D180" s="20" t="str">
        <f>IFERROR(VLOOKUP(#REF!,Tabla1[#All],2,FALSE),"")</f>
        <v/>
      </c>
      <c r="E180" s="23"/>
      <c r="F180" s="23"/>
      <c r="G180" s="23">
        <f t="shared" si="7"/>
        <v>0</v>
      </c>
    </row>
    <row r="181" spans="2:7" x14ac:dyDescent="0.3">
      <c r="B181" s="20">
        <f t="shared" si="6"/>
        <v>1</v>
      </c>
      <c r="C181" s="20"/>
      <c r="D181" s="20" t="str">
        <f>IFERROR(VLOOKUP(#REF!,Tabla1[#All],2,FALSE),"")</f>
        <v/>
      </c>
      <c r="E181" s="23"/>
      <c r="F181" s="23"/>
      <c r="G181" s="23">
        <f t="shared" si="7"/>
        <v>0</v>
      </c>
    </row>
    <row r="182" spans="2:7" x14ac:dyDescent="0.3">
      <c r="B182" s="20">
        <f t="shared" si="6"/>
        <v>1</v>
      </c>
      <c r="C182" s="20"/>
      <c r="D182" s="20" t="str">
        <f>IFERROR(VLOOKUP(#REF!,Tabla1[#All],2,FALSE),"")</f>
        <v/>
      </c>
      <c r="E182" s="23"/>
      <c r="F182" s="23"/>
      <c r="G182" s="23">
        <f t="shared" si="7"/>
        <v>0</v>
      </c>
    </row>
    <row r="183" spans="2:7" x14ac:dyDescent="0.3">
      <c r="B183" s="20">
        <f t="shared" si="6"/>
        <v>1</v>
      </c>
      <c r="C183" s="20"/>
      <c r="D183" s="20" t="str">
        <f>IFERROR(VLOOKUP(#REF!,Tabla1[#All],2,FALSE),"")</f>
        <v/>
      </c>
      <c r="E183" s="23"/>
      <c r="F183" s="23"/>
      <c r="G183" s="23">
        <f t="shared" si="7"/>
        <v>0</v>
      </c>
    </row>
    <row r="184" spans="2:7" x14ac:dyDescent="0.3">
      <c r="B184" s="20">
        <f t="shared" si="6"/>
        <v>1</v>
      </c>
      <c r="C184" s="20"/>
      <c r="D184" s="20" t="str">
        <f>IFERROR(VLOOKUP(#REF!,Tabla1[#All],2,FALSE),"")</f>
        <v/>
      </c>
      <c r="E184" s="23"/>
      <c r="F184" s="23"/>
      <c r="G184" s="23">
        <f t="shared" si="7"/>
        <v>0</v>
      </c>
    </row>
    <row r="185" spans="2:7" x14ac:dyDescent="0.3">
      <c r="B185" s="20">
        <f t="shared" si="6"/>
        <v>1</v>
      </c>
      <c r="C185" s="20"/>
      <c r="D185" s="20" t="str">
        <f>IFERROR(VLOOKUP(#REF!,Tabla1[#All],2,FALSE),"")</f>
        <v/>
      </c>
      <c r="E185" s="23"/>
      <c r="F185" s="23"/>
      <c r="G185" s="23">
        <f t="shared" si="7"/>
        <v>0</v>
      </c>
    </row>
    <row r="186" spans="2:7" x14ac:dyDescent="0.3">
      <c r="B186" s="20">
        <f t="shared" si="6"/>
        <v>1</v>
      </c>
      <c r="C186" s="20"/>
      <c r="D186" s="20" t="str">
        <f>IFERROR(VLOOKUP(#REF!,Tabla1[#All],2,FALSE),"")</f>
        <v/>
      </c>
      <c r="E186" s="23"/>
      <c r="F186" s="23"/>
      <c r="G186" s="23">
        <f t="shared" si="7"/>
        <v>0</v>
      </c>
    </row>
    <row r="187" spans="2:7" x14ac:dyDescent="0.3">
      <c r="B187" s="20">
        <f t="shared" si="6"/>
        <v>1</v>
      </c>
      <c r="C187" s="20"/>
      <c r="D187" s="20" t="str">
        <f>IFERROR(VLOOKUP(#REF!,Tabla1[#All],2,FALSE),"")</f>
        <v/>
      </c>
      <c r="E187" s="23"/>
      <c r="F187" s="23"/>
      <c r="G187" s="23">
        <f t="shared" si="7"/>
        <v>0</v>
      </c>
    </row>
    <row r="188" spans="2:7" x14ac:dyDescent="0.3">
      <c r="B188" s="20">
        <f t="shared" si="6"/>
        <v>1</v>
      </c>
      <c r="C188" s="20"/>
      <c r="D188" s="20" t="str">
        <f>IFERROR(VLOOKUP(#REF!,Tabla1[#All],2,FALSE),"")</f>
        <v/>
      </c>
      <c r="E188" s="23"/>
      <c r="F188" s="23"/>
      <c r="G188" s="23">
        <f t="shared" si="7"/>
        <v>0</v>
      </c>
    </row>
    <row r="189" spans="2:7" x14ac:dyDescent="0.3">
      <c r="B189" s="20">
        <f t="shared" si="6"/>
        <v>1</v>
      </c>
      <c r="C189" s="20"/>
      <c r="D189" s="20" t="str">
        <f>IFERROR(VLOOKUP(#REF!,Tabla1[#All],2,FALSE),"")</f>
        <v/>
      </c>
      <c r="E189" s="23"/>
      <c r="F189" s="23"/>
      <c r="G189" s="23">
        <f t="shared" si="7"/>
        <v>0</v>
      </c>
    </row>
    <row r="190" spans="2:7" x14ac:dyDescent="0.3">
      <c r="B190" s="20">
        <f t="shared" si="6"/>
        <v>1</v>
      </c>
      <c r="C190" s="20"/>
      <c r="D190" s="20" t="str">
        <f>IFERROR(VLOOKUP(#REF!,Tabla1[#All],2,FALSE),"")</f>
        <v/>
      </c>
      <c r="E190" s="23"/>
      <c r="F190" s="23"/>
      <c r="G190" s="23">
        <f t="shared" si="7"/>
        <v>0</v>
      </c>
    </row>
    <row r="191" spans="2:7" x14ac:dyDescent="0.3">
      <c r="B191" s="20">
        <f t="shared" si="6"/>
        <v>1</v>
      </c>
      <c r="C191" s="20"/>
      <c r="D191" s="20" t="str">
        <f>IFERROR(VLOOKUP(#REF!,Tabla1[#All],2,FALSE),"")</f>
        <v/>
      </c>
      <c r="E191" s="23"/>
      <c r="F191" s="23"/>
      <c r="G191" s="23">
        <f t="shared" si="7"/>
        <v>0</v>
      </c>
    </row>
    <row r="192" spans="2:7" x14ac:dyDescent="0.3">
      <c r="B192" s="20">
        <f t="shared" si="6"/>
        <v>1</v>
      </c>
      <c r="C192" s="20"/>
      <c r="D192" s="20" t="str">
        <f>IFERROR(VLOOKUP(#REF!,Tabla1[#All],2,FALSE),"")</f>
        <v/>
      </c>
      <c r="E192" s="23"/>
      <c r="F192" s="23"/>
      <c r="G192" s="23">
        <f t="shared" si="7"/>
        <v>0</v>
      </c>
    </row>
    <row r="193" spans="2:7" x14ac:dyDescent="0.3">
      <c r="B193" s="20">
        <f t="shared" si="6"/>
        <v>1</v>
      </c>
      <c r="C193" s="20"/>
      <c r="D193" s="20" t="str">
        <f>IFERROR(VLOOKUP(#REF!,Tabla1[#All],2,FALSE),"")</f>
        <v/>
      </c>
      <c r="E193" s="23"/>
      <c r="F193" s="23"/>
      <c r="G193" s="23">
        <f t="shared" si="7"/>
        <v>0</v>
      </c>
    </row>
    <row r="194" spans="2:7" x14ac:dyDescent="0.3">
      <c r="B194" s="20">
        <f t="shared" si="6"/>
        <v>1</v>
      </c>
      <c r="C194" s="20"/>
      <c r="D194" s="20" t="str">
        <f>IFERROR(VLOOKUP(#REF!,Tabla1[#All],2,FALSE),"")</f>
        <v/>
      </c>
      <c r="E194" s="23"/>
      <c r="F194" s="23"/>
      <c r="G194" s="23">
        <f t="shared" si="7"/>
        <v>0</v>
      </c>
    </row>
    <row r="195" spans="2:7" x14ac:dyDescent="0.3">
      <c r="B195" s="20">
        <f t="shared" si="6"/>
        <v>1</v>
      </c>
      <c r="C195" s="20"/>
      <c r="D195" s="20" t="str">
        <f>IFERROR(VLOOKUP(#REF!,Tabla1[#All],2,FALSE),"")</f>
        <v/>
      </c>
      <c r="E195" s="23"/>
      <c r="F195" s="23"/>
      <c r="G195" s="23">
        <f t="shared" si="7"/>
        <v>0</v>
      </c>
    </row>
    <row r="196" spans="2:7" x14ac:dyDescent="0.3">
      <c r="B196" s="20">
        <f t="shared" si="6"/>
        <v>1</v>
      </c>
      <c r="C196" s="20"/>
      <c r="D196" s="20" t="str">
        <f>IFERROR(VLOOKUP(#REF!,Tabla1[#All],2,FALSE),"")</f>
        <v/>
      </c>
      <c r="E196" s="23"/>
      <c r="F196" s="23"/>
      <c r="G196" s="23">
        <f t="shared" si="7"/>
        <v>0</v>
      </c>
    </row>
    <row r="197" spans="2:7" x14ac:dyDescent="0.3">
      <c r="B197" s="20">
        <f t="shared" si="6"/>
        <v>1</v>
      </c>
      <c r="C197" s="20"/>
      <c r="D197" s="20" t="str">
        <f>IFERROR(VLOOKUP(#REF!,Tabla1[#All],2,FALSE),"")</f>
        <v/>
      </c>
      <c r="E197" s="23"/>
      <c r="F197" s="23"/>
      <c r="G197" s="23">
        <f t="shared" si="7"/>
        <v>0</v>
      </c>
    </row>
    <row r="198" spans="2:7" x14ac:dyDescent="0.3">
      <c r="B198" s="20">
        <f t="shared" si="6"/>
        <v>1</v>
      </c>
      <c r="C198" s="20"/>
      <c r="D198" s="20" t="str">
        <f>IFERROR(VLOOKUP(#REF!,Tabla1[#All],2,FALSE),"")</f>
        <v/>
      </c>
      <c r="E198" s="23"/>
      <c r="F198" s="23"/>
      <c r="G198" s="23">
        <f t="shared" si="7"/>
        <v>0</v>
      </c>
    </row>
    <row r="199" spans="2:7" x14ac:dyDescent="0.3">
      <c r="B199" s="20">
        <f t="shared" si="6"/>
        <v>1</v>
      </c>
      <c r="C199" s="20"/>
      <c r="D199" s="20" t="str">
        <f>IFERROR(VLOOKUP(#REF!,Tabla1[#All],2,FALSE),"")</f>
        <v/>
      </c>
      <c r="E199" s="23"/>
      <c r="F199" s="23"/>
      <c r="G199" s="23">
        <f t="shared" si="7"/>
        <v>0</v>
      </c>
    </row>
    <row r="200" spans="2:7" x14ac:dyDescent="0.3">
      <c r="B200" s="20">
        <f t="shared" si="6"/>
        <v>1</v>
      </c>
      <c r="C200" s="20"/>
      <c r="D200" s="20" t="str">
        <f>IFERROR(VLOOKUP(#REF!,Tabla1[#All],2,FALSE),"")</f>
        <v/>
      </c>
      <c r="E200" s="23"/>
      <c r="F200" s="23"/>
      <c r="G200" s="23">
        <f t="shared" si="7"/>
        <v>0</v>
      </c>
    </row>
    <row r="201" spans="2:7" x14ac:dyDescent="0.3">
      <c r="B201" s="20">
        <f t="shared" si="6"/>
        <v>1</v>
      </c>
      <c r="C201" s="20"/>
      <c r="D201" s="20" t="str">
        <f>IFERROR(VLOOKUP(#REF!,Tabla1[#All],2,FALSE),"")</f>
        <v/>
      </c>
      <c r="E201" s="23"/>
      <c r="F201" s="23"/>
      <c r="G201" s="23">
        <f t="shared" si="7"/>
        <v>0</v>
      </c>
    </row>
    <row r="202" spans="2:7" x14ac:dyDescent="0.3">
      <c r="B202" s="20">
        <f t="shared" si="6"/>
        <v>1</v>
      </c>
      <c r="C202" s="20"/>
      <c r="D202" s="20" t="str">
        <f>IFERROR(VLOOKUP(#REF!,Tabla1[#All],2,FALSE),"")</f>
        <v/>
      </c>
      <c r="E202" s="23"/>
      <c r="F202" s="23"/>
      <c r="G202" s="23">
        <f t="shared" si="7"/>
        <v>0</v>
      </c>
    </row>
    <row r="203" spans="2:7" x14ac:dyDescent="0.3">
      <c r="B203" s="20">
        <f t="shared" si="6"/>
        <v>1</v>
      </c>
      <c r="C203" s="20"/>
      <c r="D203" s="20" t="str">
        <f>IFERROR(VLOOKUP(#REF!,Tabla1[#All],2,FALSE),"")</f>
        <v/>
      </c>
      <c r="E203" s="23"/>
      <c r="F203" s="23"/>
      <c r="G203" s="23">
        <f t="shared" si="7"/>
        <v>0</v>
      </c>
    </row>
    <row r="204" spans="2:7" x14ac:dyDescent="0.3">
      <c r="B204" s="20">
        <f t="shared" si="6"/>
        <v>1</v>
      </c>
      <c r="C204" s="20"/>
      <c r="D204" s="20" t="str">
        <f>IFERROR(VLOOKUP(#REF!,Tabla1[#All],2,FALSE),"")</f>
        <v/>
      </c>
      <c r="E204" s="23"/>
      <c r="F204" s="23"/>
      <c r="G204" s="23">
        <f t="shared" si="7"/>
        <v>0</v>
      </c>
    </row>
    <row r="205" spans="2:7" x14ac:dyDescent="0.3">
      <c r="B205" s="20">
        <f t="shared" si="6"/>
        <v>1</v>
      </c>
      <c r="C205" s="20"/>
      <c r="D205" s="20" t="str">
        <f>IFERROR(VLOOKUP(#REF!,Tabla1[#All],2,FALSE),"")</f>
        <v/>
      </c>
      <c r="E205" s="23"/>
      <c r="F205" s="23"/>
      <c r="G205" s="23">
        <f t="shared" si="7"/>
        <v>0</v>
      </c>
    </row>
    <row r="206" spans="2:7" x14ac:dyDescent="0.3">
      <c r="B206" s="20">
        <f t="shared" si="6"/>
        <v>1</v>
      </c>
      <c r="C206" s="20"/>
      <c r="D206" s="20" t="str">
        <f>IFERROR(VLOOKUP(#REF!,Tabla1[#All],2,FALSE),"")</f>
        <v/>
      </c>
      <c r="E206" s="23"/>
      <c r="F206" s="23"/>
      <c r="G206" s="23">
        <f t="shared" si="7"/>
        <v>0</v>
      </c>
    </row>
    <row r="207" spans="2:7" x14ac:dyDescent="0.3">
      <c r="B207" s="20">
        <f t="shared" si="6"/>
        <v>1</v>
      </c>
      <c r="C207" s="20"/>
      <c r="D207" s="20" t="str">
        <f>IFERROR(VLOOKUP(#REF!,Tabla1[#All],2,FALSE),"")</f>
        <v/>
      </c>
      <c r="E207" s="23"/>
      <c r="F207" s="23"/>
      <c r="G207" s="23">
        <f t="shared" si="7"/>
        <v>0</v>
      </c>
    </row>
    <row r="208" spans="2:7" x14ac:dyDescent="0.3">
      <c r="B208" s="20">
        <f t="shared" si="6"/>
        <v>1</v>
      </c>
      <c r="C208" s="20"/>
      <c r="D208" s="20" t="str">
        <f>IFERROR(VLOOKUP(#REF!,Tabla1[#All],2,FALSE),"")</f>
        <v/>
      </c>
      <c r="E208" s="23"/>
      <c r="F208" s="23"/>
      <c r="G208" s="23">
        <f t="shared" si="7"/>
        <v>0</v>
      </c>
    </row>
    <row r="209" spans="2:7" x14ac:dyDescent="0.3">
      <c r="B209" s="20">
        <f t="shared" si="6"/>
        <v>1</v>
      </c>
      <c r="C209" s="20"/>
      <c r="D209" s="20" t="str">
        <f>IFERROR(VLOOKUP(#REF!,Tabla1[#All],2,FALSE),"")</f>
        <v/>
      </c>
      <c r="E209" s="23"/>
      <c r="F209" s="23"/>
      <c r="G209" s="23">
        <f t="shared" si="7"/>
        <v>0</v>
      </c>
    </row>
    <row r="210" spans="2:7" x14ac:dyDescent="0.3">
      <c r="B210" s="20">
        <f t="shared" si="6"/>
        <v>1</v>
      </c>
      <c r="C210" s="20"/>
      <c r="D210" s="20" t="str">
        <f>IFERROR(VLOOKUP(#REF!,Tabla1[#All],2,FALSE),"")</f>
        <v/>
      </c>
      <c r="E210" s="23"/>
      <c r="F210" s="23"/>
      <c r="G210" s="23">
        <f t="shared" si="7"/>
        <v>0</v>
      </c>
    </row>
    <row r="211" spans="2:7" x14ac:dyDescent="0.3">
      <c r="B211" s="20">
        <f t="shared" si="6"/>
        <v>1</v>
      </c>
      <c r="C211" s="20"/>
      <c r="D211" s="20" t="str">
        <f>IFERROR(VLOOKUP(#REF!,Tabla1[#All],2,FALSE),"")</f>
        <v/>
      </c>
      <c r="E211" s="23"/>
      <c r="F211" s="23"/>
      <c r="G211" s="23">
        <f t="shared" si="7"/>
        <v>0</v>
      </c>
    </row>
    <row r="212" spans="2:7" x14ac:dyDescent="0.3">
      <c r="B212" s="20">
        <f t="shared" si="6"/>
        <v>1</v>
      </c>
      <c r="C212" s="20"/>
      <c r="D212" s="20" t="str">
        <f>IFERROR(VLOOKUP(#REF!,Tabla1[#All],2,FALSE),"")</f>
        <v/>
      </c>
      <c r="E212" s="23"/>
      <c r="F212" s="23"/>
      <c r="G212" s="23">
        <f t="shared" si="7"/>
        <v>0</v>
      </c>
    </row>
    <row r="213" spans="2:7" x14ac:dyDescent="0.3">
      <c r="B213" s="20">
        <f t="shared" si="6"/>
        <v>1</v>
      </c>
      <c r="C213" s="20"/>
      <c r="D213" s="20" t="str">
        <f>IFERROR(VLOOKUP(#REF!,Tabla1[#All],2,FALSE),"")</f>
        <v/>
      </c>
      <c r="E213" s="23"/>
      <c r="F213" s="23"/>
      <c r="G213" s="23">
        <f t="shared" si="7"/>
        <v>0</v>
      </c>
    </row>
    <row r="214" spans="2:7" x14ac:dyDescent="0.3">
      <c r="B214" s="20">
        <f t="shared" si="6"/>
        <v>1</v>
      </c>
      <c r="C214" s="20"/>
      <c r="D214" s="20" t="str">
        <f>IFERROR(VLOOKUP(#REF!,Tabla1[#All],2,FALSE),"")</f>
        <v/>
      </c>
      <c r="E214" s="23"/>
      <c r="F214" s="23"/>
      <c r="G214" s="23">
        <f t="shared" si="7"/>
        <v>0</v>
      </c>
    </row>
    <row r="215" spans="2:7" x14ac:dyDescent="0.3">
      <c r="B215" s="20">
        <f t="shared" si="6"/>
        <v>1</v>
      </c>
      <c r="C215" s="20"/>
      <c r="D215" s="20" t="str">
        <f>IFERROR(VLOOKUP(#REF!,Tabla1[#All],2,FALSE),"")</f>
        <v/>
      </c>
      <c r="E215" s="23"/>
      <c r="F215" s="23"/>
      <c r="G215" s="23">
        <f t="shared" si="7"/>
        <v>0</v>
      </c>
    </row>
    <row r="216" spans="2:7" x14ac:dyDescent="0.3">
      <c r="B216" s="20">
        <f t="shared" si="6"/>
        <v>1</v>
      </c>
      <c r="C216" s="20"/>
      <c r="D216" s="20" t="str">
        <f>IFERROR(VLOOKUP(#REF!,Tabla1[#All],2,FALSE),"")</f>
        <v/>
      </c>
      <c r="E216" s="23"/>
      <c r="F216" s="23"/>
      <c r="G216" s="23">
        <f t="shared" si="7"/>
        <v>0</v>
      </c>
    </row>
    <row r="217" spans="2:7" x14ac:dyDescent="0.3">
      <c r="B217" s="20">
        <f t="shared" si="6"/>
        <v>1</v>
      </c>
      <c r="C217" s="20"/>
      <c r="D217" s="20" t="str">
        <f>IFERROR(VLOOKUP(#REF!,Tabla1[#All],2,FALSE),"")</f>
        <v/>
      </c>
      <c r="E217" s="23"/>
      <c r="F217" s="23"/>
      <c r="G217" s="23">
        <f t="shared" si="7"/>
        <v>0</v>
      </c>
    </row>
    <row r="218" spans="2:7" x14ac:dyDescent="0.3">
      <c r="B218" s="20">
        <f t="shared" si="6"/>
        <v>1</v>
      </c>
      <c r="C218" s="20"/>
      <c r="D218" s="20" t="str">
        <f>IFERROR(VLOOKUP(#REF!,Tabla1[#All],2,FALSE),"")</f>
        <v/>
      </c>
      <c r="E218" s="23"/>
      <c r="F218" s="23"/>
      <c r="G218" s="23">
        <f t="shared" si="7"/>
        <v>0</v>
      </c>
    </row>
    <row r="219" spans="2:7" x14ac:dyDescent="0.3">
      <c r="B219" s="20">
        <f t="shared" si="6"/>
        <v>1</v>
      </c>
      <c r="C219" s="20"/>
      <c r="D219" s="20" t="str">
        <f>IFERROR(VLOOKUP(#REF!,Tabla1[#All],2,FALSE),"")</f>
        <v/>
      </c>
      <c r="E219" s="23"/>
      <c r="F219" s="23"/>
      <c r="G219" s="23">
        <f t="shared" si="7"/>
        <v>0</v>
      </c>
    </row>
    <row r="220" spans="2:7" x14ac:dyDescent="0.3">
      <c r="B220" s="20">
        <f t="shared" ref="B220:B283" si="8">MONTH(A220)</f>
        <v>1</v>
      </c>
      <c r="C220" s="20"/>
      <c r="D220" s="20" t="str">
        <f>IFERROR(VLOOKUP(#REF!,Tabla1[#All],2,FALSE),"")</f>
        <v/>
      </c>
      <c r="E220" s="23"/>
      <c r="F220" s="23"/>
      <c r="G220" s="23">
        <f t="shared" ref="G220:G283" si="9">E220-F220</f>
        <v>0</v>
      </c>
    </row>
    <row r="221" spans="2:7" x14ac:dyDescent="0.3">
      <c r="B221" s="20">
        <f t="shared" si="8"/>
        <v>1</v>
      </c>
      <c r="C221" s="20"/>
      <c r="D221" s="20" t="str">
        <f>IFERROR(VLOOKUP(#REF!,Tabla1[#All],2,FALSE),"")</f>
        <v/>
      </c>
      <c r="E221" s="23"/>
      <c r="F221" s="23"/>
      <c r="G221" s="23">
        <f t="shared" si="9"/>
        <v>0</v>
      </c>
    </row>
    <row r="222" spans="2:7" x14ac:dyDescent="0.3">
      <c r="B222" s="20">
        <f t="shared" si="8"/>
        <v>1</v>
      </c>
      <c r="C222" s="20"/>
      <c r="D222" s="20" t="str">
        <f>IFERROR(VLOOKUP(#REF!,Tabla1[#All],2,FALSE),"")</f>
        <v/>
      </c>
      <c r="E222" s="23"/>
      <c r="F222" s="23"/>
      <c r="G222" s="23">
        <f t="shared" si="9"/>
        <v>0</v>
      </c>
    </row>
    <row r="223" spans="2:7" x14ac:dyDescent="0.3">
      <c r="B223" s="20">
        <f t="shared" si="8"/>
        <v>1</v>
      </c>
      <c r="C223" s="20"/>
      <c r="D223" s="20" t="str">
        <f>IFERROR(VLOOKUP(#REF!,Tabla1[#All],2,FALSE),"")</f>
        <v/>
      </c>
      <c r="E223" s="23"/>
      <c r="F223" s="23"/>
      <c r="G223" s="23">
        <f t="shared" si="9"/>
        <v>0</v>
      </c>
    </row>
    <row r="224" spans="2:7" x14ac:dyDescent="0.3">
      <c r="B224" s="20">
        <f t="shared" si="8"/>
        <v>1</v>
      </c>
      <c r="C224" s="20"/>
      <c r="D224" s="20" t="str">
        <f>IFERROR(VLOOKUP(#REF!,Tabla1[#All],2,FALSE),"")</f>
        <v/>
      </c>
      <c r="E224" s="23"/>
      <c r="F224" s="23"/>
      <c r="G224" s="23">
        <f t="shared" si="9"/>
        <v>0</v>
      </c>
    </row>
    <row r="225" spans="2:7" x14ac:dyDescent="0.3">
      <c r="B225" s="20">
        <f t="shared" si="8"/>
        <v>1</v>
      </c>
      <c r="C225" s="20"/>
      <c r="D225" s="20" t="str">
        <f>IFERROR(VLOOKUP(#REF!,Tabla1[#All],2,FALSE),"")</f>
        <v/>
      </c>
      <c r="E225" s="23"/>
      <c r="F225" s="23"/>
      <c r="G225" s="23">
        <f t="shared" si="9"/>
        <v>0</v>
      </c>
    </row>
    <row r="226" spans="2:7" x14ac:dyDescent="0.3">
      <c r="B226" s="20">
        <f t="shared" si="8"/>
        <v>1</v>
      </c>
      <c r="C226" s="20"/>
      <c r="D226" s="20" t="str">
        <f>IFERROR(VLOOKUP(#REF!,Tabla1[#All],2,FALSE),"")</f>
        <v/>
      </c>
      <c r="E226" s="23"/>
      <c r="F226" s="23"/>
      <c r="G226" s="23">
        <f t="shared" si="9"/>
        <v>0</v>
      </c>
    </row>
    <row r="227" spans="2:7" x14ac:dyDescent="0.3">
      <c r="B227" s="20">
        <f t="shared" si="8"/>
        <v>1</v>
      </c>
      <c r="C227" s="20"/>
      <c r="D227" s="20" t="str">
        <f>IFERROR(VLOOKUP(#REF!,Tabla1[#All],2,FALSE),"")</f>
        <v/>
      </c>
      <c r="E227" s="23"/>
      <c r="F227" s="23"/>
      <c r="G227" s="23">
        <f t="shared" si="9"/>
        <v>0</v>
      </c>
    </row>
    <row r="228" spans="2:7" x14ac:dyDescent="0.3">
      <c r="B228" s="20">
        <f t="shared" si="8"/>
        <v>1</v>
      </c>
      <c r="C228" s="20"/>
      <c r="D228" s="20" t="str">
        <f>IFERROR(VLOOKUP(#REF!,Tabla1[#All],2,FALSE),"")</f>
        <v/>
      </c>
      <c r="E228" s="23"/>
      <c r="F228" s="23"/>
      <c r="G228" s="23">
        <f t="shared" si="9"/>
        <v>0</v>
      </c>
    </row>
    <row r="229" spans="2:7" x14ac:dyDescent="0.3">
      <c r="B229" s="20">
        <f t="shared" si="8"/>
        <v>1</v>
      </c>
      <c r="C229" s="20"/>
      <c r="D229" s="20" t="str">
        <f>IFERROR(VLOOKUP(#REF!,Tabla1[#All],2,FALSE),"")</f>
        <v/>
      </c>
      <c r="E229" s="23"/>
      <c r="F229" s="23"/>
      <c r="G229" s="23">
        <f t="shared" si="9"/>
        <v>0</v>
      </c>
    </row>
    <row r="230" spans="2:7" x14ac:dyDescent="0.3">
      <c r="B230" s="20">
        <f t="shared" si="8"/>
        <v>1</v>
      </c>
      <c r="C230" s="20"/>
      <c r="D230" s="20" t="str">
        <f>IFERROR(VLOOKUP(#REF!,Tabla1[#All],2,FALSE),"")</f>
        <v/>
      </c>
      <c r="E230" s="23"/>
      <c r="F230" s="23"/>
      <c r="G230" s="23">
        <f t="shared" si="9"/>
        <v>0</v>
      </c>
    </row>
    <row r="231" spans="2:7" x14ac:dyDescent="0.3">
      <c r="B231" s="20">
        <f t="shared" si="8"/>
        <v>1</v>
      </c>
      <c r="C231" s="20"/>
      <c r="D231" s="20" t="str">
        <f>IFERROR(VLOOKUP(#REF!,Tabla1[#All],2,FALSE),"")</f>
        <v/>
      </c>
      <c r="E231" s="23"/>
      <c r="F231" s="23"/>
      <c r="G231" s="23">
        <f t="shared" si="9"/>
        <v>0</v>
      </c>
    </row>
    <row r="232" spans="2:7" x14ac:dyDescent="0.3">
      <c r="B232" s="20">
        <f t="shared" si="8"/>
        <v>1</v>
      </c>
      <c r="C232" s="20"/>
      <c r="D232" s="20" t="str">
        <f>IFERROR(VLOOKUP(#REF!,Tabla1[#All],2,FALSE),"")</f>
        <v/>
      </c>
      <c r="E232" s="23"/>
      <c r="F232" s="23"/>
      <c r="G232" s="23">
        <f t="shared" si="9"/>
        <v>0</v>
      </c>
    </row>
    <row r="233" spans="2:7" x14ac:dyDescent="0.3">
      <c r="B233" s="20">
        <f t="shared" si="8"/>
        <v>1</v>
      </c>
      <c r="C233" s="20"/>
      <c r="D233" s="20" t="str">
        <f>IFERROR(VLOOKUP(#REF!,Tabla1[#All],2,FALSE),"")</f>
        <v/>
      </c>
      <c r="E233" s="23"/>
      <c r="F233" s="23"/>
      <c r="G233" s="23">
        <f t="shared" si="9"/>
        <v>0</v>
      </c>
    </row>
    <row r="234" spans="2:7" x14ac:dyDescent="0.3">
      <c r="B234" s="20">
        <f t="shared" si="8"/>
        <v>1</v>
      </c>
      <c r="C234" s="20"/>
      <c r="D234" s="20" t="str">
        <f>IFERROR(VLOOKUP(#REF!,Tabla1[#All],2,FALSE),"")</f>
        <v/>
      </c>
      <c r="E234" s="23"/>
      <c r="F234" s="23"/>
      <c r="G234" s="23">
        <f t="shared" si="9"/>
        <v>0</v>
      </c>
    </row>
    <row r="235" spans="2:7" x14ac:dyDescent="0.3">
      <c r="B235" s="20">
        <f t="shared" si="8"/>
        <v>1</v>
      </c>
      <c r="C235" s="20"/>
      <c r="D235" s="20" t="str">
        <f>IFERROR(VLOOKUP(#REF!,Tabla1[#All],2,FALSE),"")</f>
        <v/>
      </c>
      <c r="E235" s="23"/>
      <c r="F235" s="23"/>
      <c r="G235" s="23">
        <f t="shared" si="9"/>
        <v>0</v>
      </c>
    </row>
    <row r="236" spans="2:7" x14ac:dyDescent="0.3">
      <c r="B236" s="20">
        <f t="shared" si="8"/>
        <v>1</v>
      </c>
      <c r="C236" s="20"/>
      <c r="D236" s="20" t="str">
        <f>IFERROR(VLOOKUP(#REF!,Tabla1[#All],2,FALSE),"")</f>
        <v/>
      </c>
      <c r="E236" s="23"/>
      <c r="F236" s="23"/>
      <c r="G236" s="23">
        <f t="shared" si="9"/>
        <v>0</v>
      </c>
    </row>
    <row r="237" spans="2:7" x14ac:dyDescent="0.3">
      <c r="B237" s="20">
        <f t="shared" si="8"/>
        <v>1</v>
      </c>
      <c r="C237" s="20"/>
      <c r="D237" s="20" t="str">
        <f>IFERROR(VLOOKUP(#REF!,Tabla1[#All],2,FALSE),"")</f>
        <v/>
      </c>
      <c r="E237" s="23"/>
      <c r="F237" s="23"/>
      <c r="G237" s="23">
        <f t="shared" si="9"/>
        <v>0</v>
      </c>
    </row>
    <row r="238" spans="2:7" x14ac:dyDescent="0.3">
      <c r="B238" s="20">
        <f t="shared" si="8"/>
        <v>1</v>
      </c>
      <c r="C238" s="20"/>
      <c r="D238" s="20" t="str">
        <f>IFERROR(VLOOKUP(#REF!,Tabla1[#All],2,FALSE),"")</f>
        <v/>
      </c>
      <c r="E238" s="23"/>
      <c r="F238" s="23"/>
      <c r="G238" s="23">
        <f t="shared" si="9"/>
        <v>0</v>
      </c>
    </row>
    <row r="239" spans="2:7" x14ac:dyDescent="0.3">
      <c r="B239" s="20">
        <f t="shared" si="8"/>
        <v>1</v>
      </c>
      <c r="C239" s="20"/>
      <c r="D239" s="20" t="str">
        <f>IFERROR(VLOOKUP(#REF!,Tabla1[#All],2,FALSE),"")</f>
        <v/>
      </c>
      <c r="E239" s="23"/>
      <c r="F239" s="23"/>
      <c r="G239" s="23">
        <f t="shared" si="9"/>
        <v>0</v>
      </c>
    </row>
    <row r="240" spans="2:7" x14ac:dyDescent="0.3">
      <c r="B240" s="20">
        <f t="shared" si="8"/>
        <v>1</v>
      </c>
      <c r="C240" s="20"/>
      <c r="D240" s="20" t="str">
        <f>IFERROR(VLOOKUP(#REF!,Tabla1[#All],2,FALSE),"")</f>
        <v/>
      </c>
      <c r="E240" s="23"/>
      <c r="F240" s="23"/>
      <c r="G240" s="23">
        <f t="shared" si="9"/>
        <v>0</v>
      </c>
    </row>
    <row r="241" spans="2:7" x14ac:dyDescent="0.3">
      <c r="B241" s="20">
        <f t="shared" si="8"/>
        <v>1</v>
      </c>
      <c r="C241" s="20"/>
      <c r="D241" s="20" t="str">
        <f>IFERROR(VLOOKUP(#REF!,Tabla1[#All],2,FALSE),"")</f>
        <v/>
      </c>
      <c r="E241" s="23"/>
      <c r="F241" s="23"/>
      <c r="G241" s="23">
        <f t="shared" si="9"/>
        <v>0</v>
      </c>
    </row>
    <row r="242" spans="2:7" x14ac:dyDescent="0.3">
      <c r="B242" s="20">
        <f t="shared" si="8"/>
        <v>1</v>
      </c>
      <c r="C242" s="20"/>
      <c r="D242" s="20" t="str">
        <f>IFERROR(VLOOKUP(#REF!,Tabla1[#All],2,FALSE),"")</f>
        <v/>
      </c>
      <c r="E242" s="23"/>
      <c r="F242" s="23"/>
      <c r="G242" s="23">
        <f t="shared" si="9"/>
        <v>0</v>
      </c>
    </row>
    <row r="243" spans="2:7" x14ac:dyDescent="0.3">
      <c r="B243" s="20">
        <f t="shared" si="8"/>
        <v>1</v>
      </c>
      <c r="C243" s="20"/>
      <c r="D243" s="20" t="str">
        <f>IFERROR(VLOOKUP(#REF!,Tabla1[#All],2,FALSE),"")</f>
        <v/>
      </c>
      <c r="E243" s="23"/>
      <c r="F243" s="23"/>
      <c r="G243" s="23">
        <f t="shared" si="9"/>
        <v>0</v>
      </c>
    </row>
    <row r="244" spans="2:7" x14ac:dyDescent="0.3">
      <c r="B244" s="20">
        <f t="shared" si="8"/>
        <v>1</v>
      </c>
      <c r="C244" s="20"/>
      <c r="D244" s="20" t="str">
        <f>IFERROR(VLOOKUP(#REF!,Tabla1[#All],2,FALSE),"")</f>
        <v/>
      </c>
      <c r="E244" s="23"/>
      <c r="F244" s="23"/>
      <c r="G244" s="23">
        <f t="shared" si="9"/>
        <v>0</v>
      </c>
    </row>
    <row r="245" spans="2:7" x14ac:dyDescent="0.3">
      <c r="B245" s="20">
        <f t="shared" si="8"/>
        <v>1</v>
      </c>
      <c r="C245" s="20"/>
      <c r="D245" s="20" t="str">
        <f>IFERROR(VLOOKUP(#REF!,Tabla1[#All],2,FALSE),"")</f>
        <v/>
      </c>
      <c r="E245" s="23"/>
      <c r="F245" s="23"/>
      <c r="G245" s="23">
        <f t="shared" si="9"/>
        <v>0</v>
      </c>
    </row>
    <row r="246" spans="2:7" x14ac:dyDescent="0.3">
      <c r="B246" s="20">
        <f t="shared" si="8"/>
        <v>1</v>
      </c>
      <c r="C246" s="20"/>
      <c r="D246" s="20" t="str">
        <f>IFERROR(VLOOKUP(#REF!,Tabla1[#All],2,FALSE),"")</f>
        <v/>
      </c>
      <c r="E246" s="23"/>
      <c r="F246" s="23"/>
      <c r="G246" s="23">
        <f t="shared" si="9"/>
        <v>0</v>
      </c>
    </row>
    <row r="247" spans="2:7" x14ac:dyDescent="0.3">
      <c r="B247" s="20">
        <f t="shared" si="8"/>
        <v>1</v>
      </c>
      <c r="C247" s="20"/>
      <c r="D247" s="20" t="str">
        <f>IFERROR(VLOOKUP(#REF!,Tabla1[#All],2,FALSE),"")</f>
        <v/>
      </c>
      <c r="E247" s="23"/>
      <c r="F247" s="23"/>
      <c r="G247" s="23">
        <f t="shared" si="9"/>
        <v>0</v>
      </c>
    </row>
    <row r="248" spans="2:7" x14ac:dyDescent="0.3">
      <c r="B248" s="20">
        <f t="shared" si="8"/>
        <v>1</v>
      </c>
      <c r="C248" s="20"/>
      <c r="D248" s="20" t="str">
        <f>IFERROR(VLOOKUP(#REF!,Tabla1[#All],2,FALSE),"")</f>
        <v/>
      </c>
      <c r="E248" s="23"/>
      <c r="F248" s="23"/>
      <c r="G248" s="23">
        <f t="shared" si="9"/>
        <v>0</v>
      </c>
    </row>
    <row r="249" spans="2:7" x14ac:dyDescent="0.3">
      <c r="B249" s="20">
        <f t="shared" si="8"/>
        <v>1</v>
      </c>
      <c r="C249" s="20"/>
      <c r="D249" s="20" t="str">
        <f>IFERROR(VLOOKUP(#REF!,Tabla1[#All],2,FALSE),"")</f>
        <v/>
      </c>
      <c r="E249" s="23"/>
      <c r="F249" s="23"/>
      <c r="G249" s="23">
        <f t="shared" si="9"/>
        <v>0</v>
      </c>
    </row>
    <row r="250" spans="2:7" x14ac:dyDescent="0.3">
      <c r="B250" s="20">
        <f t="shared" si="8"/>
        <v>1</v>
      </c>
      <c r="C250" s="20"/>
      <c r="D250" s="20" t="str">
        <f>IFERROR(VLOOKUP(#REF!,Tabla1[#All],2,FALSE),"")</f>
        <v/>
      </c>
      <c r="E250" s="23"/>
      <c r="F250" s="23"/>
      <c r="G250" s="23">
        <f t="shared" si="9"/>
        <v>0</v>
      </c>
    </row>
    <row r="251" spans="2:7" x14ac:dyDescent="0.3">
      <c r="B251" s="20">
        <f t="shared" si="8"/>
        <v>1</v>
      </c>
      <c r="C251" s="20"/>
      <c r="D251" s="20" t="str">
        <f>IFERROR(VLOOKUP(#REF!,Tabla1[#All],2,FALSE),"")</f>
        <v/>
      </c>
      <c r="E251" s="23"/>
      <c r="F251" s="23"/>
      <c r="G251" s="23">
        <f t="shared" si="9"/>
        <v>0</v>
      </c>
    </row>
    <row r="252" spans="2:7" x14ac:dyDescent="0.3">
      <c r="B252" s="20">
        <f t="shared" si="8"/>
        <v>1</v>
      </c>
      <c r="C252" s="20"/>
      <c r="D252" s="20" t="str">
        <f>IFERROR(VLOOKUP(#REF!,Tabla1[#All],2,FALSE),"")</f>
        <v/>
      </c>
      <c r="E252" s="23"/>
      <c r="F252" s="23"/>
      <c r="G252" s="23">
        <f t="shared" si="9"/>
        <v>0</v>
      </c>
    </row>
    <row r="253" spans="2:7" x14ac:dyDescent="0.3">
      <c r="B253" s="20">
        <f t="shared" si="8"/>
        <v>1</v>
      </c>
      <c r="C253" s="20"/>
      <c r="D253" s="20" t="str">
        <f>IFERROR(VLOOKUP(#REF!,Tabla1[#All],2,FALSE),"")</f>
        <v/>
      </c>
      <c r="E253" s="23"/>
      <c r="F253" s="23"/>
      <c r="G253" s="23">
        <f t="shared" si="9"/>
        <v>0</v>
      </c>
    </row>
    <row r="254" spans="2:7" x14ac:dyDescent="0.3">
      <c r="B254" s="20">
        <f t="shared" si="8"/>
        <v>1</v>
      </c>
      <c r="C254" s="20"/>
      <c r="D254" s="20" t="str">
        <f>IFERROR(VLOOKUP(#REF!,Tabla1[#All],2,FALSE),"")</f>
        <v/>
      </c>
      <c r="E254" s="23"/>
      <c r="F254" s="23"/>
      <c r="G254" s="23">
        <f t="shared" si="9"/>
        <v>0</v>
      </c>
    </row>
    <row r="255" spans="2:7" x14ac:dyDescent="0.3">
      <c r="B255" s="20">
        <f t="shared" si="8"/>
        <v>1</v>
      </c>
      <c r="C255" s="20"/>
      <c r="D255" s="20" t="str">
        <f>IFERROR(VLOOKUP(#REF!,Tabla1[#All],2,FALSE),"")</f>
        <v/>
      </c>
      <c r="E255" s="23"/>
      <c r="F255" s="23"/>
      <c r="G255" s="23">
        <f t="shared" si="9"/>
        <v>0</v>
      </c>
    </row>
    <row r="256" spans="2:7" x14ac:dyDescent="0.3">
      <c r="B256" s="20">
        <f t="shared" si="8"/>
        <v>1</v>
      </c>
      <c r="C256" s="20"/>
      <c r="D256" s="20" t="str">
        <f>IFERROR(VLOOKUP(#REF!,Tabla1[#All],2,FALSE),"")</f>
        <v/>
      </c>
      <c r="E256" s="23"/>
      <c r="F256" s="23"/>
      <c r="G256" s="23">
        <f t="shared" si="9"/>
        <v>0</v>
      </c>
    </row>
    <row r="257" spans="2:7" x14ac:dyDescent="0.3">
      <c r="B257" s="20">
        <f t="shared" si="8"/>
        <v>1</v>
      </c>
      <c r="C257" s="20"/>
      <c r="D257" s="20" t="str">
        <f>IFERROR(VLOOKUP(#REF!,Tabla1[#All],2,FALSE),"")</f>
        <v/>
      </c>
      <c r="E257" s="23"/>
      <c r="F257" s="23"/>
      <c r="G257" s="23">
        <f t="shared" si="9"/>
        <v>0</v>
      </c>
    </row>
    <row r="258" spans="2:7" x14ac:dyDescent="0.3">
      <c r="B258" s="20">
        <f t="shared" si="8"/>
        <v>1</v>
      </c>
      <c r="C258" s="20"/>
      <c r="D258" s="20" t="str">
        <f>IFERROR(VLOOKUP(#REF!,Tabla1[#All],2,FALSE),"")</f>
        <v/>
      </c>
      <c r="E258" s="23"/>
      <c r="F258" s="23"/>
      <c r="G258" s="23">
        <f t="shared" si="9"/>
        <v>0</v>
      </c>
    </row>
    <row r="259" spans="2:7" x14ac:dyDescent="0.3">
      <c r="B259" s="20">
        <f t="shared" si="8"/>
        <v>1</v>
      </c>
      <c r="C259" s="20"/>
      <c r="D259" s="20" t="str">
        <f>IFERROR(VLOOKUP(#REF!,Tabla1[#All],2,FALSE),"")</f>
        <v/>
      </c>
      <c r="E259" s="23"/>
      <c r="F259" s="23"/>
      <c r="G259" s="23">
        <f t="shared" si="9"/>
        <v>0</v>
      </c>
    </row>
    <row r="260" spans="2:7" x14ac:dyDescent="0.3">
      <c r="B260" s="20">
        <f t="shared" si="8"/>
        <v>1</v>
      </c>
      <c r="C260" s="20"/>
      <c r="D260" s="20" t="str">
        <f>IFERROR(VLOOKUP(#REF!,Tabla1[#All],2,FALSE),"")</f>
        <v/>
      </c>
      <c r="E260" s="23"/>
      <c r="F260" s="23"/>
      <c r="G260" s="23">
        <f t="shared" si="9"/>
        <v>0</v>
      </c>
    </row>
    <row r="261" spans="2:7" x14ac:dyDescent="0.3">
      <c r="B261" s="20">
        <f t="shared" si="8"/>
        <v>1</v>
      </c>
      <c r="C261" s="20"/>
      <c r="D261" s="20" t="str">
        <f>IFERROR(VLOOKUP(#REF!,Tabla1[#All],2,FALSE),"")</f>
        <v/>
      </c>
      <c r="E261" s="23"/>
      <c r="F261" s="23"/>
      <c r="G261" s="23">
        <f t="shared" si="9"/>
        <v>0</v>
      </c>
    </row>
    <row r="262" spans="2:7" x14ac:dyDescent="0.3">
      <c r="B262" s="20">
        <f t="shared" si="8"/>
        <v>1</v>
      </c>
      <c r="C262" s="20"/>
      <c r="D262" s="20" t="str">
        <f>IFERROR(VLOOKUP(#REF!,Tabla1[#All],2,FALSE),"")</f>
        <v/>
      </c>
      <c r="E262" s="23"/>
      <c r="F262" s="23"/>
      <c r="G262" s="23">
        <f t="shared" si="9"/>
        <v>0</v>
      </c>
    </row>
    <row r="263" spans="2:7" x14ac:dyDescent="0.3">
      <c r="B263" s="20">
        <f t="shared" si="8"/>
        <v>1</v>
      </c>
      <c r="C263" s="20"/>
      <c r="D263" s="20" t="str">
        <f>IFERROR(VLOOKUP(#REF!,Tabla1[#All],2,FALSE),"")</f>
        <v/>
      </c>
      <c r="E263" s="23"/>
      <c r="F263" s="23"/>
      <c r="G263" s="23">
        <f t="shared" si="9"/>
        <v>0</v>
      </c>
    </row>
    <row r="264" spans="2:7" x14ac:dyDescent="0.3">
      <c r="B264" s="20">
        <f t="shared" si="8"/>
        <v>1</v>
      </c>
      <c r="C264" s="20"/>
      <c r="D264" s="20" t="str">
        <f>IFERROR(VLOOKUP(#REF!,Tabla1[#All],2,FALSE),"")</f>
        <v/>
      </c>
      <c r="E264" s="23"/>
      <c r="F264" s="23"/>
      <c r="G264" s="23">
        <f t="shared" si="9"/>
        <v>0</v>
      </c>
    </row>
    <row r="265" spans="2:7" x14ac:dyDescent="0.3">
      <c r="B265" s="20">
        <f t="shared" si="8"/>
        <v>1</v>
      </c>
      <c r="C265" s="20"/>
      <c r="D265" s="20" t="str">
        <f>IFERROR(VLOOKUP(#REF!,Tabla1[#All],2,FALSE),"")</f>
        <v/>
      </c>
      <c r="E265" s="23"/>
      <c r="F265" s="23"/>
      <c r="G265" s="23">
        <f t="shared" si="9"/>
        <v>0</v>
      </c>
    </row>
    <row r="266" spans="2:7" x14ac:dyDescent="0.3">
      <c r="B266" s="20">
        <f t="shared" si="8"/>
        <v>1</v>
      </c>
      <c r="C266" s="20"/>
      <c r="D266" s="20" t="str">
        <f>IFERROR(VLOOKUP(#REF!,Tabla1[#All],2,FALSE),"")</f>
        <v/>
      </c>
      <c r="E266" s="23"/>
      <c r="F266" s="23"/>
      <c r="G266" s="23">
        <f t="shared" si="9"/>
        <v>0</v>
      </c>
    </row>
    <row r="267" spans="2:7" x14ac:dyDescent="0.3">
      <c r="B267" s="20">
        <f t="shared" si="8"/>
        <v>1</v>
      </c>
      <c r="C267" s="20"/>
      <c r="D267" s="20" t="str">
        <f>IFERROR(VLOOKUP(#REF!,Tabla1[#All],2,FALSE),"")</f>
        <v/>
      </c>
      <c r="E267" s="23"/>
      <c r="F267" s="23"/>
      <c r="G267" s="23">
        <f t="shared" si="9"/>
        <v>0</v>
      </c>
    </row>
    <row r="268" spans="2:7" x14ac:dyDescent="0.3">
      <c r="B268" s="20">
        <f t="shared" si="8"/>
        <v>1</v>
      </c>
      <c r="C268" s="20"/>
      <c r="D268" s="20" t="str">
        <f>IFERROR(VLOOKUP(#REF!,Tabla1[#All],2,FALSE),"")</f>
        <v/>
      </c>
      <c r="E268" s="23"/>
      <c r="F268" s="23"/>
      <c r="G268" s="23">
        <f t="shared" si="9"/>
        <v>0</v>
      </c>
    </row>
    <row r="269" spans="2:7" x14ac:dyDescent="0.3">
      <c r="B269" s="20">
        <f t="shared" si="8"/>
        <v>1</v>
      </c>
      <c r="C269" s="20"/>
      <c r="D269" s="20" t="str">
        <f>IFERROR(VLOOKUP(#REF!,Tabla1[#All],2,FALSE),"")</f>
        <v/>
      </c>
      <c r="E269" s="23"/>
      <c r="F269" s="23"/>
      <c r="G269" s="23">
        <f t="shared" si="9"/>
        <v>0</v>
      </c>
    </row>
    <row r="270" spans="2:7" x14ac:dyDescent="0.3">
      <c r="B270" s="20">
        <f t="shared" si="8"/>
        <v>1</v>
      </c>
      <c r="C270" s="20"/>
      <c r="D270" s="20" t="str">
        <f>IFERROR(VLOOKUP(#REF!,Tabla1[#All],2,FALSE),"")</f>
        <v/>
      </c>
      <c r="E270" s="23"/>
      <c r="F270" s="23"/>
      <c r="G270" s="23">
        <f t="shared" si="9"/>
        <v>0</v>
      </c>
    </row>
    <row r="271" spans="2:7" x14ac:dyDescent="0.3">
      <c r="B271" s="20">
        <f t="shared" si="8"/>
        <v>1</v>
      </c>
      <c r="C271" s="20"/>
      <c r="D271" s="20" t="str">
        <f>IFERROR(VLOOKUP(#REF!,Tabla1[#All],2,FALSE),"")</f>
        <v/>
      </c>
      <c r="E271" s="23"/>
      <c r="F271" s="23"/>
      <c r="G271" s="23">
        <f t="shared" si="9"/>
        <v>0</v>
      </c>
    </row>
    <row r="272" spans="2:7" x14ac:dyDescent="0.3">
      <c r="B272" s="20">
        <f t="shared" si="8"/>
        <v>1</v>
      </c>
      <c r="C272" s="20"/>
      <c r="D272" s="20" t="str">
        <f>IFERROR(VLOOKUP(#REF!,Tabla1[#All],2,FALSE),"")</f>
        <v/>
      </c>
      <c r="E272" s="23"/>
      <c r="F272" s="23"/>
      <c r="G272" s="23">
        <f t="shared" si="9"/>
        <v>0</v>
      </c>
    </row>
    <row r="273" spans="2:7" x14ac:dyDescent="0.3">
      <c r="B273" s="20">
        <f t="shared" si="8"/>
        <v>1</v>
      </c>
      <c r="C273" s="20"/>
      <c r="D273" s="20" t="str">
        <f>IFERROR(VLOOKUP(#REF!,Tabla1[#All],2,FALSE),"")</f>
        <v/>
      </c>
      <c r="E273" s="23"/>
      <c r="F273" s="23"/>
      <c r="G273" s="23">
        <f t="shared" si="9"/>
        <v>0</v>
      </c>
    </row>
    <row r="274" spans="2:7" x14ac:dyDescent="0.3">
      <c r="B274" s="20">
        <f t="shared" si="8"/>
        <v>1</v>
      </c>
      <c r="C274" s="20"/>
      <c r="D274" s="20" t="str">
        <f>IFERROR(VLOOKUP(#REF!,Tabla1[#All],2,FALSE),"")</f>
        <v/>
      </c>
      <c r="E274" s="23"/>
      <c r="F274" s="23"/>
      <c r="G274" s="23">
        <f t="shared" si="9"/>
        <v>0</v>
      </c>
    </row>
    <row r="275" spans="2:7" x14ac:dyDescent="0.3">
      <c r="B275" s="20">
        <f t="shared" si="8"/>
        <v>1</v>
      </c>
      <c r="C275" s="20"/>
      <c r="D275" s="20" t="str">
        <f>IFERROR(VLOOKUP(#REF!,Tabla1[#All],2,FALSE),"")</f>
        <v/>
      </c>
      <c r="E275" s="23"/>
      <c r="F275" s="23"/>
      <c r="G275" s="23">
        <f t="shared" si="9"/>
        <v>0</v>
      </c>
    </row>
    <row r="276" spans="2:7" x14ac:dyDescent="0.3">
      <c r="B276" s="20">
        <f t="shared" si="8"/>
        <v>1</v>
      </c>
      <c r="C276" s="20"/>
      <c r="D276" s="20" t="str">
        <f>IFERROR(VLOOKUP(#REF!,Tabla1[#All],2,FALSE),"")</f>
        <v/>
      </c>
      <c r="E276" s="23"/>
      <c r="F276" s="23"/>
      <c r="G276" s="23">
        <f t="shared" si="9"/>
        <v>0</v>
      </c>
    </row>
    <row r="277" spans="2:7" x14ac:dyDescent="0.3">
      <c r="B277" s="20">
        <f t="shared" si="8"/>
        <v>1</v>
      </c>
      <c r="C277" s="20"/>
      <c r="D277" s="20" t="str">
        <f>IFERROR(VLOOKUP(#REF!,Tabla1[#All],2,FALSE),"")</f>
        <v/>
      </c>
      <c r="E277" s="23"/>
      <c r="F277" s="23"/>
      <c r="G277" s="23">
        <f t="shared" si="9"/>
        <v>0</v>
      </c>
    </row>
    <row r="278" spans="2:7" x14ac:dyDescent="0.3">
      <c r="B278" s="20">
        <f t="shared" si="8"/>
        <v>1</v>
      </c>
      <c r="C278" s="20"/>
      <c r="D278" s="20" t="str">
        <f>IFERROR(VLOOKUP(#REF!,Tabla1[#All],2,FALSE),"")</f>
        <v/>
      </c>
      <c r="E278" s="23"/>
      <c r="F278" s="23"/>
      <c r="G278" s="23">
        <f t="shared" si="9"/>
        <v>0</v>
      </c>
    </row>
    <row r="279" spans="2:7" x14ac:dyDescent="0.3">
      <c r="B279" s="20">
        <f t="shared" si="8"/>
        <v>1</v>
      </c>
      <c r="C279" s="20"/>
      <c r="D279" s="20" t="str">
        <f>IFERROR(VLOOKUP(#REF!,Tabla1[#All],2,FALSE),"")</f>
        <v/>
      </c>
      <c r="E279" s="23"/>
      <c r="F279" s="23"/>
      <c r="G279" s="23">
        <f t="shared" si="9"/>
        <v>0</v>
      </c>
    </row>
    <row r="280" spans="2:7" x14ac:dyDescent="0.3">
      <c r="B280" s="20">
        <f t="shared" si="8"/>
        <v>1</v>
      </c>
      <c r="C280" s="20"/>
      <c r="D280" s="20" t="str">
        <f>IFERROR(VLOOKUP(#REF!,Tabla1[#All],2,FALSE),"")</f>
        <v/>
      </c>
      <c r="E280" s="23"/>
      <c r="F280" s="23"/>
      <c r="G280" s="23">
        <f t="shared" si="9"/>
        <v>0</v>
      </c>
    </row>
    <row r="281" spans="2:7" x14ac:dyDescent="0.3">
      <c r="B281" s="20">
        <f t="shared" si="8"/>
        <v>1</v>
      </c>
      <c r="C281" s="20"/>
      <c r="D281" s="20" t="str">
        <f>IFERROR(VLOOKUP(#REF!,Tabla1[#All],2,FALSE),"")</f>
        <v/>
      </c>
      <c r="E281" s="23"/>
      <c r="F281" s="23"/>
      <c r="G281" s="23">
        <f t="shared" si="9"/>
        <v>0</v>
      </c>
    </row>
    <row r="282" spans="2:7" x14ac:dyDescent="0.3">
      <c r="B282" s="20">
        <f t="shared" si="8"/>
        <v>1</v>
      </c>
      <c r="C282" s="20"/>
      <c r="D282" s="20" t="str">
        <f>IFERROR(VLOOKUP(#REF!,Tabla1[#All],2,FALSE),"")</f>
        <v/>
      </c>
      <c r="E282" s="23"/>
      <c r="F282" s="23"/>
      <c r="G282" s="23">
        <f t="shared" si="9"/>
        <v>0</v>
      </c>
    </row>
    <row r="283" spans="2:7" x14ac:dyDescent="0.3">
      <c r="B283" s="20">
        <f t="shared" si="8"/>
        <v>1</v>
      </c>
      <c r="C283" s="20"/>
      <c r="D283" s="20" t="str">
        <f>IFERROR(VLOOKUP(#REF!,Tabla1[#All],2,FALSE),"")</f>
        <v/>
      </c>
      <c r="E283" s="23"/>
      <c r="F283" s="23"/>
      <c r="G283" s="23">
        <f t="shared" si="9"/>
        <v>0</v>
      </c>
    </row>
    <row r="284" spans="2:7" x14ac:dyDescent="0.3">
      <c r="B284" s="20">
        <f t="shared" ref="B284:B347" si="10">MONTH(A284)</f>
        <v>1</v>
      </c>
      <c r="C284" s="20"/>
      <c r="D284" s="20" t="str">
        <f>IFERROR(VLOOKUP(#REF!,Tabla1[#All],2,FALSE),"")</f>
        <v/>
      </c>
      <c r="E284" s="23"/>
      <c r="F284" s="23"/>
      <c r="G284" s="23">
        <f t="shared" ref="G284:G347" si="11">E284-F284</f>
        <v>0</v>
      </c>
    </row>
    <row r="285" spans="2:7" x14ac:dyDescent="0.3">
      <c r="B285" s="20">
        <f t="shared" si="10"/>
        <v>1</v>
      </c>
      <c r="C285" s="20"/>
      <c r="D285" s="20" t="str">
        <f>IFERROR(VLOOKUP(#REF!,Tabla1[#All],2,FALSE),"")</f>
        <v/>
      </c>
      <c r="E285" s="23"/>
      <c r="F285" s="23"/>
      <c r="G285" s="23">
        <f t="shared" si="11"/>
        <v>0</v>
      </c>
    </row>
    <row r="286" spans="2:7" x14ac:dyDescent="0.3">
      <c r="B286" s="20">
        <f t="shared" si="10"/>
        <v>1</v>
      </c>
      <c r="C286" s="20"/>
      <c r="D286" s="20" t="str">
        <f>IFERROR(VLOOKUP(#REF!,Tabla1[#All],2,FALSE),"")</f>
        <v/>
      </c>
      <c r="E286" s="23"/>
      <c r="F286" s="23"/>
      <c r="G286" s="23">
        <f t="shared" si="11"/>
        <v>0</v>
      </c>
    </row>
    <row r="287" spans="2:7" x14ac:dyDescent="0.3">
      <c r="B287" s="20">
        <f t="shared" si="10"/>
        <v>1</v>
      </c>
      <c r="C287" s="20"/>
      <c r="D287" s="20" t="str">
        <f>IFERROR(VLOOKUP(#REF!,Tabla1[#All],2,FALSE),"")</f>
        <v/>
      </c>
      <c r="E287" s="23"/>
      <c r="F287" s="23"/>
      <c r="G287" s="23">
        <f t="shared" si="11"/>
        <v>0</v>
      </c>
    </row>
    <row r="288" spans="2:7" x14ac:dyDescent="0.3">
      <c r="B288" s="20">
        <f t="shared" si="10"/>
        <v>1</v>
      </c>
      <c r="C288" s="20"/>
      <c r="D288" s="20" t="str">
        <f>IFERROR(VLOOKUP(#REF!,Tabla1[#All],2,FALSE),"")</f>
        <v/>
      </c>
      <c r="E288" s="23"/>
      <c r="F288" s="23"/>
      <c r="G288" s="23">
        <f t="shared" si="11"/>
        <v>0</v>
      </c>
    </row>
    <row r="289" spans="2:7" x14ac:dyDescent="0.3">
      <c r="B289" s="20">
        <f t="shared" si="10"/>
        <v>1</v>
      </c>
      <c r="C289" s="20"/>
      <c r="D289" s="20" t="str">
        <f>IFERROR(VLOOKUP(#REF!,Tabla1[#All],2,FALSE),"")</f>
        <v/>
      </c>
      <c r="E289" s="23"/>
      <c r="F289" s="23"/>
      <c r="G289" s="23">
        <f t="shared" si="11"/>
        <v>0</v>
      </c>
    </row>
    <row r="290" spans="2:7" x14ac:dyDescent="0.3">
      <c r="B290" s="20">
        <f t="shared" si="10"/>
        <v>1</v>
      </c>
      <c r="C290" s="20"/>
      <c r="D290" s="20" t="str">
        <f>IFERROR(VLOOKUP(#REF!,Tabla1[#All],2,FALSE),"")</f>
        <v/>
      </c>
      <c r="E290" s="23"/>
      <c r="F290" s="23"/>
      <c r="G290" s="23">
        <f t="shared" si="11"/>
        <v>0</v>
      </c>
    </row>
    <row r="291" spans="2:7" x14ac:dyDescent="0.3">
      <c r="B291" s="20">
        <f t="shared" si="10"/>
        <v>1</v>
      </c>
      <c r="C291" s="20"/>
      <c r="D291" s="20" t="str">
        <f>IFERROR(VLOOKUP(#REF!,Tabla1[#All],2,FALSE),"")</f>
        <v/>
      </c>
      <c r="E291" s="23"/>
      <c r="F291" s="23"/>
      <c r="G291" s="23">
        <f t="shared" si="11"/>
        <v>0</v>
      </c>
    </row>
    <row r="292" spans="2:7" x14ac:dyDescent="0.3">
      <c r="B292" s="20">
        <f t="shared" si="10"/>
        <v>1</v>
      </c>
      <c r="C292" s="20"/>
      <c r="D292" s="20" t="str">
        <f>IFERROR(VLOOKUP(#REF!,Tabla1[#All],2,FALSE),"")</f>
        <v/>
      </c>
      <c r="E292" s="23"/>
      <c r="F292" s="23"/>
      <c r="G292" s="23">
        <f t="shared" si="11"/>
        <v>0</v>
      </c>
    </row>
    <row r="293" spans="2:7" x14ac:dyDescent="0.3">
      <c r="B293" s="20">
        <f t="shared" si="10"/>
        <v>1</v>
      </c>
      <c r="C293" s="20"/>
      <c r="D293" s="20" t="str">
        <f>IFERROR(VLOOKUP(#REF!,Tabla1[#All],2,FALSE),"")</f>
        <v/>
      </c>
      <c r="E293" s="23"/>
      <c r="F293" s="23"/>
      <c r="G293" s="23">
        <f t="shared" si="11"/>
        <v>0</v>
      </c>
    </row>
    <row r="294" spans="2:7" x14ac:dyDescent="0.3">
      <c r="B294" s="20">
        <f t="shared" si="10"/>
        <v>1</v>
      </c>
      <c r="C294" s="20"/>
      <c r="D294" s="20" t="str">
        <f>IFERROR(VLOOKUP(#REF!,Tabla1[#All],2,FALSE),"")</f>
        <v/>
      </c>
      <c r="E294" s="23"/>
      <c r="F294" s="23"/>
      <c r="G294" s="23">
        <f t="shared" si="11"/>
        <v>0</v>
      </c>
    </row>
    <row r="295" spans="2:7" x14ac:dyDescent="0.3">
      <c r="B295" s="20">
        <f t="shared" si="10"/>
        <v>1</v>
      </c>
      <c r="C295" s="20"/>
      <c r="D295" s="20" t="str">
        <f>IFERROR(VLOOKUP(#REF!,Tabla1[#All],2,FALSE),"")</f>
        <v/>
      </c>
      <c r="E295" s="23"/>
      <c r="F295" s="23"/>
      <c r="G295" s="23">
        <f t="shared" si="11"/>
        <v>0</v>
      </c>
    </row>
    <row r="296" spans="2:7" x14ac:dyDescent="0.3">
      <c r="B296" s="20">
        <f t="shared" si="10"/>
        <v>1</v>
      </c>
      <c r="C296" s="20"/>
      <c r="D296" s="20" t="str">
        <f>IFERROR(VLOOKUP(#REF!,Tabla1[#All],2,FALSE),"")</f>
        <v/>
      </c>
      <c r="E296" s="23"/>
      <c r="F296" s="23"/>
      <c r="G296" s="23">
        <f t="shared" si="11"/>
        <v>0</v>
      </c>
    </row>
    <row r="297" spans="2:7" x14ac:dyDescent="0.3">
      <c r="B297" s="20">
        <f t="shared" si="10"/>
        <v>1</v>
      </c>
      <c r="C297" s="20"/>
      <c r="D297" s="20" t="str">
        <f>IFERROR(VLOOKUP(#REF!,Tabla1[#All],2,FALSE),"")</f>
        <v/>
      </c>
      <c r="E297" s="23"/>
      <c r="F297" s="23"/>
      <c r="G297" s="23">
        <f t="shared" si="11"/>
        <v>0</v>
      </c>
    </row>
    <row r="298" spans="2:7" x14ac:dyDescent="0.3">
      <c r="B298" s="20">
        <f t="shared" si="10"/>
        <v>1</v>
      </c>
      <c r="C298" s="20"/>
      <c r="D298" s="20" t="str">
        <f>IFERROR(VLOOKUP(#REF!,Tabla1[#All],2,FALSE),"")</f>
        <v/>
      </c>
      <c r="E298" s="23"/>
      <c r="F298" s="23"/>
      <c r="G298" s="23">
        <f t="shared" si="11"/>
        <v>0</v>
      </c>
    </row>
    <row r="299" spans="2:7" x14ac:dyDescent="0.3">
      <c r="B299" s="20">
        <f t="shared" si="10"/>
        <v>1</v>
      </c>
      <c r="C299" s="20"/>
      <c r="D299" s="20" t="str">
        <f>IFERROR(VLOOKUP(#REF!,Tabla1[#All],2,FALSE),"")</f>
        <v/>
      </c>
      <c r="E299" s="23"/>
      <c r="F299" s="23"/>
      <c r="G299" s="23">
        <f t="shared" si="11"/>
        <v>0</v>
      </c>
    </row>
    <row r="300" spans="2:7" x14ac:dyDescent="0.3">
      <c r="B300" s="20">
        <f t="shared" si="10"/>
        <v>1</v>
      </c>
      <c r="C300" s="20"/>
      <c r="D300" s="20" t="str">
        <f>IFERROR(VLOOKUP(#REF!,Tabla1[#All],2,FALSE),"")</f>
        <v/>
      </c>
      <c r="E300" s="23"/>
      <c r="F300" s="23"/>
      <c r="G300" s="23">
        <f t="shared" si="11"/>
        <v>0</v>
      </c>
    </row>
    <row r="301" spans="2:7" x14ac:dyDescent="0.3">
      <c r="B301" s="20">
        <f t="shared" si="10"/>
        <v>1</v>
      </c>
      <c r="C301" s="20"/>
      <c r="D301" s="20" t="str">
        <f>IFERROR(VLOOKUP(#REF!,Tabla1[#All],2,FALSE),"")</f>
        <v/>
      </c>
      <c r="E301" s="23"/>
      <c r="F301" s="23"/>
      <c r="G301" s="23">
        <f t="shared" si="11"/>
        <v>0</v>
      </c>
    </row>
    <row r="302" spans="2:7" x14ac:dyDescent="0.3">
      <c r="B302" s="20">
        <f t="shared" si="10"/>
        <v>1</v>
      </c>
      <c r="C302" s="20"/>
      <c r="D302" s="20" t="str">
        <f>IFERROR(VLOOKUP(#REF!,Tabla1[#All],2,FALSE),"")</f>
        <v/>
      </c>
      <c r="E302" s="23"/>
      <c r="F302" s="23"/>
      <c r="G302" s="23">
        <f t="shared" si="11"/>
        <v>0</v>
      </c>
    </row>
    <row r="303" spans="2:7" x14ac:dyDescent="0.3">
      <c r="B303" s="20">
        <f t="shared" si="10"/>
        <v>1</v>
      </c>
      <c r="C303" s="20"/>
      <c r="D303" s="20" t="str">
        <f>IFERROR(VLOOKUP(#REF!,Tabla1[#All],2,FALSE),"")</f>
        <v/>
      </c>
      <c r="E303" s="23"/>
      <c r="F303" s="23"/>
      <c r="G303" s="23">
        <f t="shared" si="11"/>
        <v>0</v>
      </c>
    </row>
    <row r="304" spans="2:7" x14ac:dyDescent="0.3">
      <c r="B304" s="20">
        <f t="shared" si="10"/>
        <v>1</v>
      </c>
      <c r="C304" s="20"/>
      <c r="D304" s="20" t="str">
        <f>IFERROR(VLOOKUP(#REF!,Tabla1[#All],2,FALSE),"")</f>
        <v/>
      </c>
      <c r="E304" s="23"/>
      <c r="F304" s="23"/>
      <c r="G304" s="23">
        <f t="shared" si="11"/>
        <v>0</v>
      </c>
    </row>
    <row r="305" spans="2:7" x14ac:dyDescent="0.3">
      <c r="B305" s="20">
        <f t="shared" si="10"/>
        <v>1</v>
      </c>
      <c r="C305" s="20"/>
      <c r="D305" s="20" t="str">
        <f>IFERROR(VLOOKUP(#REF!,Tabla1[#All],2,FALSE),"")</f>
        <v/>
      </c>
      <c r="E305" s="23"/>
      <c r="F305" s="23"/>
      <c r="G305" s="23">
        <f t="shared" si="11"/>
        <v>0</v>
      </c>
    </row>
    <row r="306" spans="2:7" x14ac:dyDescent="0.3">
      <c r="B306" s="20">
        <f t="shared" si="10"/>
        <v>1</v>
      </c>
      <c r="C306" s="20"/>
      <c r="D306" s="20" t="str">
        <f>IFERROR(VLOOKUP(#REF!,Tabla1[#All],2,FALSE),"")</f>
        <v/>
      </c>
      <c r="E306" s="23"/>
      <c r="F306" s="23"/>
      <c r="G306" s="23">
        <f t="shared" si="11"/>
        <v>0</v>
      </c>
    </row>
    <row r="307" spans="2:7" x14ac:dyDescent="0.3">
      <c r="B307" s="20">
        <f t="shared" si="10"/>
        <v>1</v>
      </c>
      <c r="C307" s="20"/>
      <c r="D307" s="20" t="str">
        <f>IFERROR(VLOOKUP(#REF!,Tabla1[#All],2,FALSE),"")</f>
        <v/>
      </c>
      <c r="E307" s="23"/>
      <c r="F307" s="23"/>
      <c r="G307" s="23">
        <f t="shared" si="11"/>
        <v>0</v>
      </c>
    </row>
    <row r="308" spans="2:7" x14ac:dyDescent="0.3">
      <c r="B308" s="20">
        <f t="shared" si="10"/>
        <v>1</v>
      </c>
      <c r="C308" s="20"/>
      <c r="D308" s="20" t="str">
        <f>IFERROR(VLOOKUP(#REF!,Tabla1[#All],2,FALSE),"")</f>
        <v/>
      </c>
      <c r="E308" s="23"/>
      <c r="F308" s="23"/>
      <c r="G308" s="23">
        <f t="shared" si="11"/>
        <v>0</v>
      </c>
    </row>
    <row r="309" spans="2:7" x14ac:dyDescent="0.3">
      <c r="B309" s="20">
        <f t="shared" si="10"/>
        <v>1</v>
      </c>
      <c r="C309" s="20"/>
      <c r="D309" s="20" t="str">
        <f>IFERROR(VLOOKUP(#REF!,Tabla1[#All],2,FALSE),"")</f>
        <v/>
      </c>
      <c r="E309" s="23"/>
      <c r="F309" s="23"/>
      <c r="G309" s="23">
        <f t="shared" si="11"/>
        <v>0</v>
      </c>
    </row>
    <row r="310" spans="2:7" x14ac:dyDescent="0.3">
      <c r="B310" s="20">
        <f t="shared" si="10"/>
        <v>1</v>
      </c>
      <c r="C310" s="20"/>
      <c r="D310" s="20" t="str">
        <f>IFERROR(VLOOKUP(#REF!,Tabla1[#All],2,FALSE),"")</f>
        <v/>
      </c>
      <c r="E310" s="23"/>
      <c r="F310" s="23"/>
      <c r="G310" s="23">
        <f t="shared" si="11"/>
        <v>0</v>
      </c>
    </row>
    <row r="311" spans="2:7" x14ac:dyDescent="0.3">
      <c r="B311" s="20">
        <f t="shared" si="10"/>
        <v>1</v>
      </c>
      <c r="C311" s="20"/>
      <c r="D311" s="20" t="str">
        <f>IFERROR(VLOOKUP(#REF!,Tabla1[#All],2,FALSE),"")</f>
        <v/>
      </c>
      <c r="E311" s="23"/>
      <c r="F311" s="23"/>
      <c r="G311" s="23">
        <f t="shared" si="11"/>
        <v>0</v>
      </c>
    </row>
    <row r="312" spans="2:7" x14ac:dyDescent="0.3">
      <c r="B312" s="20">
        <f t="shared" si="10"/>
        <v>1</v>
      </c>
      <c r="C312" s="20"/>
      <c r="D312" s="20" t="str">
        <f>IFERROR(VLOOKUP(#REF!,Tabla1[#All],2,FALSE),"")</f>
        <v/>
      </c>
      <c r="E312" s="23"/>
      <c r="F312" s="23"/>
      <c r="G312" s="23">
        <f t="shared" si="11"/>
        <v>0</v>
      </c>
    </row>
    <row r="313" spans="2:7" x14ac:dyDescent="0.3">
      <c r="B313" s="20">
        <f t="shared" si="10"/>
        <v>1</v>
      </c>
      <c r="C313" s="20"/>
      <c r="D313" s="20" t="str">
        <f>IFERROR(VLOOKUP(#REF!,Tabla1[#All],2,FALSE),"")</f>
        <v/>
      </c>
      <c r="E313" s="23"/>
      <c r="F313" s="23"/>
      <c r="G313" s="23">
        <f t="shared" si="11"/>
        <v>0</v>
      </c>
    </row>
    <row r="314" spans="2:7" x14ac:dyDescent="0.3">
      <c r="B314" s="20">
        <f t="shared" si="10"/>
        <v>1</v>
      </c>
      <c r="C314" s="20"/>
      <c r="D314" s="20" t="str">
        <f>IFERROR(VLOOKUP(#REF!,Tabla1[#All],2,FALSE),"")</f>
        <v/>
      </c>
      <c r="E314" s="23"/>
      <c r="F314" s="23"/>
      <c r="G314" s="23">
        <f t="shared" si="11"/>
        <v>0</v>
      </c>
    </row>
    <row r="315" spans="2:7" x14ac:dyDescent="0.3">
      <c r="B315" s="20">
        <f t="shared" si="10"/>
        <v>1</v>
      </c>
      <c r="C315" s="20"/>
      <c r="D315" s="20" t="str">
        <f>IFERROR(VLOOKUP(#REF!,Tabla1[#All],2,FALSE),"")</f>
        <v/>
      </c>
      <c r="E315" s="23"/>
      <c r="F315" s="23"/>
      <c r="G315" s="23">
        <f t="shared" si="11"/>
        <v>0</v>
      </c>
    </row>
    <row r="316" spans="2:7" x14ac:dyDescent="0.3">
      <c r="B316" s="20">
        <f t="shared" si="10"/>
        <v>1</v>
      </c>
      <c r="C316" s="20"/>
      <c r="D316" s="20" t="str">
        <f>IFERROR(VLOOKUP(#REF!,Tabla1[#All],2,FALSE),"")</f>
        <v/>
      </c>
      <c r="E316" s="23"/>
      <c r="F316" s="23"/>
      <c r="G316" s="23">
        <f t="shared" si="11"/>
        <v>0</v>
      </c>
    </row>
    <row r="317" spans="2:7" x14ac:dyDescent="0.3">
      <c r="B317" s="20">
        <f t="shared" si="10"/>
        <v>1</v>
      </c>
      <c r="C317" s="20"/>
      <c r="D317" s="20" t="str">
        <f>IFERROR(VLOOKUP(#REF!,Tabla1[#All],2,FALSE),"")</f>
        <v/>
      </c>
      <c r="E317" s="23"/>
      <c r="F317" s="23"/>
      <c r="G317" s="23">
        <f t="shared" si="11"/>
        <v>0</v>
      </c>
    </row>
    <row r="318" spans="2:7" x14ac:dyDescent="0.3">
      <c r="B318" s="20">
        <f t="shared" si="10"/>
        <v>1</v>
      </c>
      <c r="C318" s="20"/>
      <c r="D318" s="20" t="str">
        <f>IFERROR(VLOOKUP(#REF!,Tabla1[#All],2,FALSE),"")</f>
        <v/>
      </c>
      <c r="E318" s="23"/>
      <c r="F318" s="23"/>
      <c r="G318" s="23">
        <f t="shared" si="11"/>
        <v>0</v>
      </c>
    </row>
    <row r="319" spans="2:7" x14ac:dyDescent="0.3">
      <c r="B319" s="20">
        <f t="shared" si="10"/>
        <v>1</v>
      </c>
      <c r="C319" s="20"/>
      <c r="D319" s="20" t="str">
        <f>IFERROR(VLOOKUP(#REF!,Tabla1[#All],2,FALSE),"")</f>
        <v/>
      </c>
      <c r="E319" s="23"/>
      <c r="F319" s="23"/>
      <c r="G319" s="23">
        <f t="shared" si="11"/>
        <v>0</v>
      </c>
    </row>
    <row r="320" spans="2:7" x14ac:dyDescent="0.3">
      <c r="B320" s="20">
        <f t="shared" si="10"/>
        <v>1</v>
      </c>
      <c r="C320" s="20"/>
      <c r="D320" s="20" t="str">
        <f>IFERROR(VLOOKUP(#REF!,Tabla1[#All],2,FALSE),"")</f>
        <v/>
      </c>
      <c r="E320" s="23"/>
      <c r="F320" s="23"/>
      <c r="G320" s="23">
        <f t="shared" si="11"/>
        <v>0</v>
      </c>
    </row>
    <row r="321" spans="2:7" x14ac:dyDescent="0.3">
      <c r="B321" s="20">
        <f t="shared" si="10"/>
        <v>1</v>
      </c>
      <c r="C321" s="20"/>
      <c r="D321" s="20" t="str">
        <f>IFERROR(VLOOKUP(#REF!,Tabla1[#All],2,FALSE),"")</f>
        <v/>
      </c>
      <c r="E321" s="23"/>
      <c r="F321" s="23"/>
      <c r="G321" s="23">
        <f t="shared" si="11"/>
        <v>0</v>
      </c>
    </row>
    <row r="322" spans="2:7" x14ac:dyDescent="0.3">
      <c r="B322" s="20">
        <f t="shared" si="10"/>
        <v>1</v>
      </c>
      <c r="C322" s="20"/>
      <c r="D322" s="20" t="str">
        <f>IFERROR(VLOOKUP(#REF!,Tabla1[#All],2,FALSE),"")</f>
        <v/>
      </c>
      <c r="E322" s="23"/>
      <c r="F322" s="23"/>
      <c r="G322" s="23">
        <f t="shared" si="11"/>
        <v>0</v>
      </c>
    </row>
    <row r="323" spans="2:7" x14ac:dyDescent="0.3">
      <c r="B323" s="20">
        <f t="shared" si="10"/>
        <v>1</v>
      </c>
      <c r="C323" s="20"/>
      <c r="D323" s="20" t="str">
        <f>IFERROR(VLOOKUP(#REF!,Tabla1[#All],2,FALSE),"")</f>
        <v/>
      </c>
      <c r="E323" s="23"/>
      <c r="F323" s="23"/>
      <c r="G323" s="23">
        <f t="shared" si="11"/>
        <v>0</v>
      </c>
    </row>
    <row r="324" spans="2:7" x14ac:dyDescent="0.3">
      <c r="B324" s="20">
        <f t="shared" si="10"/>
        <v>1</v>
      </c>
      <c r="C324" s="20"/>
      <c r="D324" s="20" t="str">
        <f>IFERROR(VLOOKUP(#REF!,Tabla1[#All],2,FALSE),"")</f>
        <v/>
      </c>
      <c r="E324" s="23"/>
      <c r="F324" s="23"/>
      <c r="G324" s="23">
        <f t="shared" si="11"/>
        <v>0</v>
      </c>
    </row>
    <row r="325" spans="2:7" x14ac:dyDescent="0.3">
      <c r="B325" s="20">
        <f t="shared" si="10"/>
        <v>1</v>
      </c>
      <c r="C325" s="20"/>
      <c r="D325" s="20" t="str">
        <f>IFERROR(VLOOKUP(#REF!,Tabla1[#All],2,FALSE),"")</f>
        <v/>
      </c>
      <c r="E325" s="23"/>
      <c r="F325" s="23"/>
      <c r="G325" s="23">
        <f t="shared" si="11"/>
        <v>0</v>
      </c>
    </row>
    <row r="326" spans="2:7" x14ac:dyDescent="0.3">
      <c r="B326" s="20">
        <f t="shared" si="10"/>
        <v>1</v>
      </c>
      <c r="C326" s="20"/>
      <c r="D326" s="20" t="str">
        <f>IFERROR(VLOOKUP(#REF!,Tabla1[#All],2,FALSE),"")</f>
        <v/>
      </c>
      <c r="E326" s="23"/>
      <c r="F326" s="23"/>
      <c r="G326" s="23">
        <f t="shared" si="11"/>
        <v>0</v>
      </c>
    </row>
    <row r="327" spans="2:7" x14ac:dyDescent="0.3">
      <c r="B327" s="20">
        <f t="shared" si="10"/>
        <v>1</v>
      </c>
      <c r="C327" s="20"/>
      <c r="D327" s="20" t="str">
        <f>IFERROR(VLOOKUP(#REF!,Tabla1[#All],2,FALSE),"")</f>
        <v/>
      </c>
      <c r="E327" s="23"/>
      <c r="F327" s="23"/>
      <c r="G327" s="23">
        <f t="shared" si="11"/>
        <v>0</v>
      </c>
    </row>
    <row r="328" spans="2:7" x14ac:dyDescent="0.3">
      <c r="B328" s="20">
        <f t="shared" si="10"/>
        <v>1</v>
      </c>
      <c r="C328" s="20"/>
      <c r="D328" s="20" t="str">
        <f>IFERROR(VLOOKUP(#REF!,Tabla1[#All],2,FALSE),"")</f>
        <v/>
      </c>
      <c r="E328" s="23"/>
      <c r="F328" s="23"/>
      <c r="G328" s="23">
        <f t="shared" si="11"/>
        <v>0</v>
      </c>
    </row>
    <row r="329" spans="2:7" x14ac:dyDescent="0.3">
      <c r="B329" s="20">
        <f t="shared" si="10"/>
        <v>1</v>
      </c>
      <c r="C329" s="20"/>
      <c r="D329" s="20" t="str">
        <f>IFERROR(VLOOKUP(#REF!,Tabla1[#All],2,FALSE),"")</f>
        <v/>
      </c>
      <c r="E329" s="23"/>
      <c r="F329" s="23"/>
      <c r="G329" s="23">
        <f t="shared" si="11"/>
        <v>0</v>
      </c>
    </row>
    <row r="330" spans="2:7" x14ac:dyDescent="0.3">
      <c r="B330" s="20">
        <f t="shared" si="10"/>
        <v>1</v>
      </c>
      <c r="C330" s="20"/>
      <c r="D330" s="20" t="str">
        <f>IFERROR(VLOOKUP(#REF!,Tabla1[#All],2,FALSE),"")</f>
        <v/>
      </c>
      <c r="E330" s="23"/>
      <c r="F330" s="23"/>
      <c r="G330" s="23">
        <f t="shared" si="11"/>
        <v>0</v>
      </c>
    </row>
    <row r="331" spans="2:7" x14ac:dyDescent="0.3">
      <c r="B331" s="20">
        <f t="shared" si="10"/>
        <v>1</v>
      </c>
      <c r="C331" s="20"/>
      <c r="D331" s="20" t="str">
        <f>IFERROR(VLOOKUP(#REF!,Tabla1[#All],2,FALSE),"")</f>
        <v/>
      </c>
      <c r="E331" s="23"/>
      <c r="F331" s="23"/>
      <c r="G331" s="23">
        <f t="shared" si="11"/>
        <v>0</v>
      </c>
    </row>
    <row r="332" spans="2:7" x14ac:dyDescent="0.3">
      <c r="B332" s="20">
        <f t="shared" si="10"/>
        <v>1</v>
      </c>
      <c r="C332" s="20"/>
      <c r="D332" s="20" t="str">
        <f>IFERROR(VLOOKUP(#REF!,Tabla1[#All],2,FALSE),"")</f>
        <v/>
      </c>
      <c r="E332" s="23"/>
      <c r="F332" s="23"/>
      <c r="G332" s="23">
        <f t="shared" si="11"/>
        <v>0</v>
      </c>
    </row>
    <row r="333" spans="2:7" x14ac:dyDescent="0.3">
      <c r="B333" s="20">
        <f t="shared" si="10"/>
        <v>1</v>
      </c>
      <c r="C333" s="20"/>
      <c r="D333" s="20" t="str">
        <f>IFERROR(VLOOKUP(#REF!,Tabla1[#All],2,FALSE),"")</f>
        <v/>
      </c>
      <c r="E333" s="23"/>
      <c r="F333" s="23"/>
      <c r="G333" s="23">
        <f t="shared" si="11"/>
        <v>0</v>
      </c>
    </row>
    <row r="334" spans="2:7" x14ac:dyDescent="0.3">
      <c r="B334" s="20">
        <f t="shared" si="10"/>
        <v>1</v>
      </c>
      <c r="C334" s="20"/>
      <c r="D334" s="20" t="str">
        <f>IFERROR(VLOOKUP(#REF!,Tabla1[#All],2,FALSE),"")</f>
        <v/>
      </c>
      <c r="E334" s="23"/>
      <c r="F334" s="23"/>
      <c r="G334" s="23">
        <f t="shared" si="11"/>
        <v>0</v>
      </c>
    </row>
    <row r="335" spans="2:7" x14ac:dyDescent="0.3">
      <c r="B335" s="20">
        <f t="shared" si="10"/>
        <v>1</v>
      </c>
      <c r="C335" s="20"/>
      <c r="D335" s="20" t="str">
        <f>IFERROR(VLOOKUP(#REF!,Tabla1[#All],2,FALSE),"")</f>
        <v/>
      </c>
      <c r="E335" s="23"/>
      <c r="F335" s="23"/>
      <c r="G335" s="23">
        <f t="shared" si="11"/>
        <v>0</v>
      </c>
    </row>
    <row r="336" spans="2:7" x14ac:dyDescent="0.3">
      <c r="B336" s="20">
        <f t="shared" si="10"/>
        <v>1</v>
      </c>
      <c r="C336" s="20"/>
      <c r="D336" s="20" t="str">
        <f>IFERROR(VLOOKUP(#REF!,Tabla1[#All],2,FALSE),"")</f>
        <v/>
      </c>
      <c r="E336" s="23"/>
      <c r="F336" s="23"/>
      <c r="G336" s="23">
        <f t="shared" si="11"/>
        <v>0</v>
      </c>
    </row>
    <row r="337" spans="2:7" x14ac:dyDescent="0.3">
      <c r="B337" s="20">
        <f t="shared" si="10"/>
        <v>1</v>
      </c>
      <c r="C337" s="20"/>
      <c r="D337" s="20" t="str">
        <f>IFERROR(VLOOKUP(#REF!,Tabla1[#All],2,FALSE),"")</f>
        <v/>
      </c>
      <c r="E337" s="23"/>
      <c r="F337" s="23"/>
      <c r="G337" s="23">
        <f t="shared" si="11"/>
        <v>0</v>
      </c>
    </row>
    <row r="338" spans="2:7" x14ac:dyDescent="0.3">
      <c r="B338" s="20">
        <f t="shared" si="10"/>
        <v>1</v>
      </c>
      <c r="C338" s="20"/>
      <c r="D338" s="20" t="str">
        <f>IFERROR(VLOOKUP(#REF!,Tabla1[#All],2,FALSE),"")</f>
        <v/>
      </c>
      <c r="E338" s="23"/>
      <c r="F338" s="23"/>
      <c r="G338" s="23">
        <f t="shared" si="11"/>
        <v>0</v>
      </c>
    </row>
    <row r="339" spans="2:7" x14ac:dyDescent="0.3">
      <c r="B339" s="20">
        <f t="shared" si="10"/>
        <v>1</v>
      </c>
      <c r="C339" s="20"/>
      <c r="D339" s="20" t="str">
        <f>IFERROR(VLOOKUP(#REF!,Tabla1[#All],2,FALSE),"")</f>
        <v/>
      </c>
      <c r="E339" s="23"/>
      <c r="F339" s="23"/>
      <c r="G339" s="23">
        <f t="shared" si="11"/>
        <v>0</v>
      </c>
    </row>
    <row r="340" spans="2:7" x14ac:dyDescent="0.3">
      <c r="B340" s="20">
        <f t="shared" si="10"/>
        <v>1</v>
      </c>
      <c r="C340" s="20"/>
      <c r="D340" s="20" t="str">
        <f>IFERROR(VLOOKUP(#REF!,Tabla1[#All],2,FALSE),"")</f>
        <v/>
      </c>
      <c r="E340" s="23"/>
      <c r="F340" s="23"/>
      <c r="G340" s="23">
        <f t="shared" si="11"/>
        <v>0</v>
      </c>
    </row>
    <row r="341" spans="2:7" x14ac:dyDescent="0.3">
      <c r="B341" s="20">
        <f t="shared" si="10"/>
        <v>1</v>
      </c>
      <c r="C341" s="20"/>
      <c r="D341" s="20" t="str">
        <f>IFERROR(VLOOKUP(#REF!,Tabla1[#All],2,FALSE),"")</f>
        <v/>
      </c>
      <c r="E341" s="23"/>
      <c r="F341" s="23"/>
      <c r="G341" s="23">
        <f t="shared" si="11"/>
        <v>0</v>
      </c>
    </row>
    <row r="342" spans="2:7" x14ac:dyDescent="0.3">
      <c r="B342" s="20">
        <f t="shared" si="10"/>
        <v>1</v>
      </c>
      <c r="C342" s="20"/>
      <c r="D342" s="20" t="str">
        <f>IFERROR(VLOOKUP(#REF!,Tabla1[#All],2,FALSE),"")</f>
        <v/>
      </c>
      <c r="E342" s="23"/>
      <c r="F342" s="23"/>
      <c r="G342" s="23">
        <f t="shared" si="11"/>
        <v>0</v>
      </c>
    </row>
    <row r="343" spans="2:7" x14ac:dyDescent="0.3">
      <c r="B343" s="20">
        <f t="shared" si="10"/>
        <v>1</v>
      </c>
      <c r="C343" s="20"/>
      <c r="D343" s="20" t="str">
        <f>IFERROR(VLOOKUP(#REF!,Tabla1[#All],2,FALSE),"")</f>
        <v/>
      </c>
      <c r="E343" s="23"/>
      <c r="F343" s="23"/>
      <c r="G343" s="23">
        <f t="shared" si="11"/>
        <v>0</v>
      </c>
    </row>
    <row r="344" spans="2:7" x14ac:dyDescent="0.3">
      <c r="B344" s="20">
        <f t="shared" si="10"/>
        <v>1</v>
      </c>
      <c r="C344" s="20"/>
      <c r="D344" s="20" t="str">
        <f>IFERROR(VLOOKUP(#REF!,Tabla1[#All],2,FALSE),"")</f>
        <v/>
      </c>
      <c r="E344" s="23"/>
      <c r="F344" s="23"/>
      <c r="G344" s="23">
        <f t="shared" si="11"/>
        <v>0</v>
      </c>
    </row>
    <row r="345" spans="2:7" x14ac:dyDescent="0.3">
      <c r="B345" s="20">
        <f t="shared" si="10"/>
        <v>1</v>
      </c>
      <c r="C345" s="20"/>
      <c r="D345" s="20" t="str">
        <f>IFERROR(VLOOKUP(#REF!,Tabla1[#All],2,FALSE),"")</f>
        <v/>
      </c>
      <c r="E345" s="23"/>
      <c r="F345" s="23"/>
      <c r="G345" s="23">
        <f t="shared" si="11"/>
        <v>0</v>
      </c>
    </row>
    <row r="346" spans="2:7" x14ac:dyDescent="0.3">
      <c r="B346" s="20">
        <f t="shared" si="10"/>
        <v>1</v>
      </c>
      <c r="C346" s="20"/>
      <c r="D346" s="20" t="str">
        <f>IFERROR(VLOOKUP(#REF!,Tabla1[#All],2,FALSE),"")</f>
        <v/>
      </c>
      <c r="E346" s="23"/>
      <c r="F346" s="23"/>
      <c r="G346" s="23">
        <f t="shared" si="11"/>
        <v>0</v>
      </c>
    </row>
    <row r="347" spans="2:7" x14ac:dyDescent="0.3">
      <c r="B347" s="20">
        <f t="shared" si="10"/>
        <v>1</v>
      </c>
      <c r="C347" s="20"/>
      <c r="D347" s="20" t="str">
        <f>IFERROR(VLOOKUP(#REF!,Tabla1[#All],2,FALSE),"")</f>
        <v/>
      </c>
      <c r="E347" s="23"/>
      <c r="F347" s="23"/>
      <c r="G347" s="23">
        <f t="shared" si="11"/>
        <v>0</v>
      </c>
    </row>
    <row r="348" spans="2:7" x14ac:dyDescent="0.3">
      <c r="B348" s="20">
        <f t="shared" ref="B348:B402" si="12">MONTH(A348)</f>
        <v>1</v>
      </c>
      <c r="C348" s="20"/>
      <c r="D348" s="20" t="str">
        <f>IFERROR(VLOOKUP(#REF!,Tabla1[#All],2,FALSE),"")</f>
        <v/>
      </c>
      <c r="E348" s="23"/>
      <c r="F348" s="23"/>
      <c r="G348" s="23">
        <f t="shared" ref="G348:G402" si="13">E348-F348</f>
        <v>0</v>
      </c>
    </row>
    <row r="349" spans="2:7" x14ac:dyDescent="0.3">
      <c r="B349" s="20">
        <f t="shared" si="12"/>
        <v>1</v>
      </c>
      <c r="C349" s="20"/>
      <c r="D349" s="20" t="str">
        <f>IFERROR(VLOOKUP(#REF!,Tabla1[#All],2,FALSE),"")</f>
        <v/>
      </c>
      <c r="E349" s="23"/>
      <c r="F349" s="23"/>
      <c r="G349" s="23">
        <f t="shared" si="13"/>
        <v>0</v>
      </c>
    </row>
    <row r="350" spans="2:7" x14ac:dyDescent="0.3">
      <c r="B350" s="20">
        <f t="shared" si="12"/>
        <v>1</v>
      </c>
      <c r="C350" s="20"/>
      <c r="D350" s="20" t="str">
        <f>IFERROR(VLOOKUP(#REF!,Tabla1[#All],2,FALSE),"")</f>
        <v/>
      </c>
      <c r="E350" s="23"/>
      <c r="F350" s="23"/>
      <c r="G350" s="23">
        <f t="shared" si="13"/>
        <v>0</v>
      </c>
    </row>
    <row r="351" spans="2:7" x14ac:dyDescent="0.3">
      <c r="B351" s="20">
        <f t="shared" si="12"/>
        <v>1</v>
      </c>
      <c r="C351" s="20"/>
      <c r="D351" s="20" t="str">
        <f>IFERROR(VLOOKUP(#REF!,Tabla1[#All],2,FALSE),"")</f>
        <v/>
      </c>
      <c r="E351" s="23"/>
      <c r="F351" s="23"/>
      <c r="G351" s="23">
        <f t="shared" si="13"/>
        <v>0</v>
      </c>
    </row>
    <row r="352" spans="2:7" x14ac:dyDescent="0.3">
      <c r="B352" s="20">
        <f t="shared" si="12"/>
        <v>1</v>
      </c>
      <c r="C352" s="20"/>
      <c r="D352" s="20" t="str">
        <f>IFERROR(VLOOKUP(#REF!,Tabla1[#All],2,FALSE),"")</f>
        <v/>
      </c>
      <c r="E352" s="23"/>
      <c r="F352" s="23"/>
      <c r="G352" s="23">
        <f t="shared" si="13"/>
        <v>0</v>
      </c>
    </row>
    <row r="353" spans="2:7" x14ac:dyDescent="0.3">
      <c r="B353" s="20">
        <f t="shared" si="12"/>
        <v>1</v>
      </c>
      <c r="C353" s="20"/>
      <c r="D353" s="20" t="str">
        <f>IFERROR(VLOOKUP(#REF!,Tabla1[#All],2,FALSE),"")</f>
        <v/>
      </c>
      <c r="E353" s="23"/>
      <c r="F353" s="23"/>
      <c r="G353" s="23">
        <f t="shared" si="13"/>
        <v>0</v>
      </c>
    </row>
    <row r="354" spans="2:7" x14ac:dyDescent="0.3">
      <c r="B354" s="20">
        <f t="shared" si="12"/>
        <v>1</v>
      </c>
      <c r="C354" s="20"/>
      <c r="D354" s="20" t="str">
        <f>IFERROR(VLOOKUP(#REF!,Tabla1[#All],2,FALSE),"")</f>
        <v/>
      </c>
      <c r="E354" s="23"/>
      <c r="F354" s="23"/>
      <c r="G354" s="23">
        <f t="shared" si="13"/>
        <v>0</v>
      </c>
    </row>
    <row r="355" spans="2:7" x14ac:dyDescent="0.3">
      <c r="B355" s="20">
        <f t="shared" si="12"/>
        <v>1</v>
      </c>
      <c r="C355" s="20"/>
      <c r="D355" s="20" t="str">
        <f>IFERROR(VLOOKUP(#REF!,Tabla1[#All],2,FALSE),"")</f>
        <v/>
      </c>
      <c r="E355" s="23"/>
      <c r="F355" s="23"/>
      <c r="G355" s="23">
        <f t="shared" si="13"/>
        <v>0</v>
      </c>
    </row>
    <row r="356" spans="2:7" x14ac:dyDescent="0.3">
      <c r="B356" s="20">
        <f t="shared" si="12"/>
        <v>1</v>
      </c>
      <c r="C356" s="20"/>
      <c r="D356" s="20" t="str">
        <f>IFERROR(VLOOKUP(#REF!,Tabla1[#All],2,FALSE),"")</f>
        <v/>
      </c>
      <c r="E356" s="23"/>
      <c r="F356" s="23"/>
      <c r="G356" s="23">
        <f t="shared" si="13"/>
        <v>0</v>
      </c>
    </row>
    <row r="357" spans="2:7" x14ac:dyDescent="0.3">
      <c r="B357" s="20">
        <f t="shared" si="12"/>
        <v>1</v>
      </c>
      <c r="C357" s="20"/>
      <c r="D357" s="20" t="str">
        <f>IFERROR(VLOOKUP(#REF!,Tabla1[#All],2,FALSE),"")</f>
        <v/>
      </c>
      <c r="E357" s="23"/>
      <c r="F357" s="23"/>
      <c r="G357" s="23">
        <f t="shared" si="13"/>
        <v>0</v>
      </c>
    </row>
    <row r="358" spans="2:7" x14ac:dyDescent="0.3">
      <c r="B358" s="20">
        <f t="shared" si="12"/>
        <v>1</v>
      </c>
      <c r="C358" s="20"/>
      <c r="D358" s="20" t="str">
        <f>IFERROR(VLOOKUP(#REF!,Tabla1[#All],2,FALSE),"")</f>
        <v/>
      </c>
      <c r="E358" s="23"/>
      <c r="F358" s="23"/>
      <c r="G358" s="23">
        <f t="shared" si="13"/>
        <v>0</v>
      </c>
    </row>
    <row r="359" spans="2:7" x14ac:dyDescent="0.3">
      <c r="B359" s="20">
        <f t="shared" si="12"/>
        <v>1</v>
      </c>
      <c r="C359" s="20"/>
      <c r="D359" s="20" t="str">
        <f>IFERROR(VLOOKUP(#REF!,Tabla1[#All],2,FALSE),"")</f>
        <v/>
      </c>
      <c r="E359" s="23"/>
      <c r="F359" s="23"/>
      <c r="G359" s="23">
        <f t="shared" si="13"/>
        <v>0</v>
      </c>
    </row>
    <row r="360" spans="2:7" x14ac:dyDescent="0.3">
      <c r="B360" s="20">
        <f t="shared" si="12"/>
        <v>1</v>
      </c>
      <c r="C360" s="20"/>
      <c r="D360" s="20" t="str">
        <f>IFERROR(VLOOKUP(#REF!,Tabla1[#All],2,FALSE),"")</f>
        <v/>
      </c>
      <c r="E360" s="23"/>
      <c r="F360" s="23"/>
      <c r="G360" s="23">
        <f t="shared" si="13"/>
        <v>0</v>
      </c>
    </row>
    <row r="361" spans="2:7" x14ac:dyDescent="0.3">
      <c r="B361" s="20">
        <f t="shared" si="12"/>
        <v>1</v>
      </c>
      <c r="C361" s="20"/>
      <c r="D361" s="20" t="str">
        <f>IFERROR(VLOOKUP(#REF!,Tabla1[#All],2,FALSE),"")</f>
        <v/>
      </c>
      <c r="E361" s="23"/>
      <c r="F361" s="23"/>
      <c r="G361" s="23">
        <f t="shared" si="13"/>
        <v>0</v>
      </c>
    </row>
    <row r="362" spans="2:7" x14ac:dyDescent="0.3">
      <c r="B362" s="20">
        <f t="shared" si="12"/>
        <v>1</v>
      </c>
      <c r="C362" s="20"/>
      <c r="D362" s="20" t="str">
        <f>IFERROR(VLOOKUP(#REF!,Tabla1[#All],2,FALSE),"")</f>
        <v/>
      </c>
      <c r="E362" s="23"/>
      <c r="F362" s="23"/>
      <c r="G362" s="23">
        <f t="shared" si="13"/>
        <v>0</v>
      </c>
    </row>
    <row r="363" spans="2:7" x14ac:dyDescent="0.3">
      <c r="B363" s="20">
        <f t="shared" si="12"/>
        <v>1</v>
      </c>
      <c r="C363" s="20"/>
      <c r="D363" s="20" t="str">
        <f>IFERROR(VLOOKUP(#REF!,Tabla1[#All],2,FALSE),"")</f>
        <v/>
      </c>
      <c r="E363" s="23"/>
      <c r="F363" s="23"/>
      <c r="G363" s="23">
        <f t="shared" si="13"/>
        <v>0</v>
      </c>
    </row>
    <row r="364" spans="2:7" x14ac:dyDescent="0.3">
      <c r="B364" s="20">
        <f t="shared" si="12"/>
        <v>1</v>
      </c>
      <c r="C364" s="20"/>
      <c r="D364" s="20" t="str">
        <f>IFERROR(VLOOKUP(#REF!,Tabla1[#All],2,FALSE),"")</f>
        <v/>
      </c>
      <c r="E364" s="23"/>
      <c r="F364" s="23"/>
      <c r="G364" s="23">
        <f t="shared" si="13"/>
        <v>0</v>
      </c>
    </row>
    <row r="365" spans="2:7" x14ac:dyDescent="0.3">
      <c r="B365" s="20">
        <f t="shared" si="12"/>
        <v>1</v>
      </c>
      <c r="C365" s="20"/>
      <c r="D365" s="20" t="str">
        <f>IFERROR(VLOOKUP(#REF!,Tabla1[#All],2,FALSE),"")</f>
        <v/>
      </c>
      <c r="E365" s="23"/>
      <c r="F365" s="23"/>
      <c r="G365" s="23">
        <f t="shared" si="13"/>
        <v>0</v>
      </c>
    </row>
    <row r="366" spans="2:7" x14ac:dyDescent="0.3">
      <c r="B366" s="20">
        <f t="shared" si="12"/>
        <v>1</v>
      </c>
      <c r="C366" s="20"/>
      <c r="D366" s="20" t="str">
        <f>IFERROR(VLOOKUP(#REF!,Tabla1[#All],2,FALSE),"")</f>
        <v/>
      </c>
      <c r="E366" s="23"/>
      <c r="F366" s="23"/>
      <c r="G366" s="23">
        <f t="shared" si="13"/>
        <v>0</v>
      </c>
    </row>
    <row r="367" spans="2:7" x14ac:dyDescent="0.3">
      <c r="B367" s="20">
        <f t="shared" si="12"/>
        <v>1</v>
      </c>
      <c r="C367" s="20"/>
      <c r="D367" s="20" t="str">
        <f>IFERROR(VLOOKUP(#REF!,Tabla1[#All],2,FALSE),"")</f>
        <v/>
      </c>
      <c r="E367" s="23"/>
      <c r="F367" s="23"/>
      <c r="G367" s="23">
        <f t="shared" si="13"/>
        <v>0</v>
      </c>
    </row>
    <row r="368" spans="2:7" x14ac:dyDescent="0.3">
      <c r="B368" s="20">
        <f t="shared" si="12"/>
        <v>1</v>
      </c>
      <c r="C368" s="20"/>
      <c r="D368" s="20" t="str">
        <f>IFERROR(VLOOKUP(#REF!,Tabla1[#All],2,FALSE),"")</f>
        <v/>
      </c>
      <c r="E368" s="23"/>
      <c r="F368" s="23"/>
      <c r="G368" s="23">
        <f t="shared" si="13"/>
        <v>0</v>
      </c>
    </row>
    <row r="369" spans="2:7" x14ac:dyDescent="0.3">
      <c r="B369" s="20">
        <f t="shared" si="12"/>
        <v>1</v>
      </c>
      <c r="C369" s="20"/>
      <c r="D369" s="20" t="str">
        <f>IFERROR(VLOOKUP(#REF!,Tabla1[#All],2,FALSE),"")</f>
        <v/>
      </c>
      <c r="E369" s="23"/>
      <c r="F369" s="23"/>
      <c r="G369" s="23">
        <f t="shared" si="13"/>
        <v>0</v>
      </c>
    </row>
    <row r="370" spans="2:7" x14ac:dyDescent="0.3">
      <c r="B370" s="20">
        <f t="shared" si="12"/>
        <v>1</v>
      </c>
      <c r="C370" s="20"/>
      <c r="D370" s="20" t="str">
        <f>IFERROR(VLOOKUP(#REF!,Tabla1[#All],2,FALSE),"")</f>
        <v/>
      </c>
      <c r="E370" s="23"/>
      <c r="F370" s="23"/>
      <c r="G370" s="23">
        <f t="shared" si="13"/>
        <v>0</v>
      </c>
    </row>
    <row r="371" spans="2:7" x14ac:dyDescent="0.3">
      <c r="B371" s="20">
        <f t="shared" si="12"/>
        <v>1</v>
      </c>
      <c r="C371" s="20"/>
      <c r="D371" s="20" t="str">
        <f>IFERROR(VLOOKUP(#REF!,Tabla1[#All],2,FALSE),"")</f>
        <v/>
      </c>
      <c r="E371" s="23"/>
      <c r="F371" s="23"/>
      <c r="G371" s="23">
        <f t="shared" si="13"/>
        <v>0</v>
      </c>
    </row>
    <row r="372" spans="2:7" x14ac:dyDescent="0.3">
      <c r="B372" s="20">
        <f t="shared" si="12"/>
        <v>1</v>
      </c>
      <c r="C372" s="20"/>
      <c r="D372" s="20" t="str">
        <f>IFERROR(VLOOKUP(#REF!,Tabla1[#All],2,FALSE),"")</f>
        <v/>
      </c>
      <c r="E372" s="23"/>
      <c r="F372" s="23"/>
      <c r="G372" s="23">
        <f t="shared" si="13"/>
        <v>0</v>
      </c>
    </row>
    <row r="373" spans="2:7" x14ac:dyDescent="0.3">
      <c r="B373" s="20">
        <f t="shared" si="12"/>
        <v>1</v>
      </c>
      <c r="C373" s="20"/>
      <c r="D373" s="20" t="str">
        <f>IFERROR(VLOOKUP(#REF!,Tabla1[#All],2,FALSE),"")</f>
        <v/>
      </c>
      <c r="E373" s="23"/>
      <c r="F373" s="23"/>
      <c r="G373" s="23">
        <f t="shared" si="13"/>
        <v>0</v>
      </c>
    </row>
    <row r="374" spans="2:7" x14ac:dyDescent="0.3">
      <c r="B374" s="20">
        <f t="shared" si="12"/>
        <v>1</v>
      </c>
      <c r="C374" s="20"/>
      <c r="D374" s="20" t="str">
        <f>IFERROR(VLOOKUP(#REF!,Tabla1[#All],2,FALSE),"")</f>
        <v/>
      </c>
      <c r="E374" s="23"/>
      <c r="F374" s="23"/>
      <c r="G374" s="23">
        <f t="shared" si="13"/>
        <v>0</v>
      </c>
    </row>
    <row r="375" spans="2:7" x14ac:dyDescent="0.3">
      <c r="B375" s="20">
        <f t="shared" si="12"/>
        <v>1</v>
      </c>
      <c r="C375" s="20"/>
      <c r="D375" s="20" t="str">
        <f>IFERROR(VLOOKUP(#REF!,Tabla1[#All],2,FALSE),"")</f>
        <v/>
      </c>
      <c r="E375" s="23"/>
      <c r="F375" s="23"/>
      <c r="G375" s="23">
        <f t="shared" si="13"/>
        <v>0</v>
      </c>
    </row>
    <row r="376" spans="2:7" x14ac:dyDescent="0.3">
      <c r="B376" s="20">
        <f t="shared" si="12"/>
        <v>1</v>
      </c>
      <c r="C376" s="20"/>
      <c r="D376" s="20" t="str">
        <f>IFERROR(VLOOKUP(#REF!,Tabla1[#All],2,FALSE),"")</f>
        <v/>
      </c>
      <c r="E376" s="23"/>
      <c r="F376" s="23"/>
      <c r="G376" s="23">
        <f t="shared" si="13"/>
        <v>0</v>
      </c>
    </row>
    <row r="377" spans="2:7" x14ac:dyDescent="0.3">
      <c r="B377" s="20">
        <f t="shared" si="12"/>
        <v>1</v>
      </c>
      <c r="C377" s="20"/>
      <c r="D377" s="20" t="str">
        <f>IFERROR(VLOOKUP(#REF!,Tabla1[#All],2,FALSE),"")</f>
        <v/>
      </c>
      <c r="E377" s="23"/>
      <c r="F377" s="23"/>
      <c r="G377" s="23">
        <f t="shared" si="13"/>
        <v>0</v>
      </c>
    </row>
    <row r="378" spans="2:7" x14ac:dyDescent="0.3">
      <c r="B378" s="20">
        <f t="shared" si="12"/>
        <v>1</v>
      </c>
      <c r="C378" s="20"/>
      <c r="D378" s="20" t="str">
        <f>IFERROR(VLOOKUP(#REF!,Tabla1[#All],2,FALSE),"")</f>
        <v/>
      </c>
      <c r="E378" s="23"/>
      <c r="F378" s="23"/>
      <c r="G378" s="23">
        <f t="shared" si="13"/>
        <v>0</v>
      </c>
    </row>
    <row r="379" spans="2:7" x14ac:dyDescent="0.3">
      <c r="B379" s="20">
        <f t="shared" si="12"/>
        <v>1</v>
      </c>
      <c r="C379" s="20"/>
      <c r="D379" s="20" t="str">
        <f>IFERROR(VLOOKUP(#REF!,Tabla1[#All],2,FALSE),"")</f>
        <v/>
      </c>
      <c r="E379" s="23"/>
      <c r="F379" s="23"/>
      <c r="G379" s="23">
        <f t="shared" si="13"/>
        <v>0</v>
      </c>
    </row>
    <row r="380" spans="2:7" x14ac:dyDescent="0.3">
      <c r="B380" s="20">
        <f t="shared" si="12"/>
        <v>1</v>
      </c>
      <c r="C380" s="20"/>
      <c r="D380" s="20" t="str">
        <f>IFERROR(VLOOKUP(#REF!,Tabla1[#All],2,FALSE),"")</f>
        <v/>
      </c>
      <c r="E380" s="23"/>
      <c r="F380" s="23"/>
      <c r="G380" s="23">
        <f t="shared" si="13"/>
        <v>0</v>
      </c>
    </row>
    <row r="381" spans="2:7" x14ac:dyDescent="0.3">
      <c r="B381" s="20">
        <f t="shared" si="12"/>
        <v>1</v>
      </c>
      <c r="C381" s="20"/>
      <c r="D381" s="20" t="str">
        <f>IFERROR(VLOOKUP(#REF!,Tabla1[#All],2,FALSE),"")</f>
        <v/>
      </c>
      <c r="E381" s="23"/>
      <c r="F381" s="23"/>
      <c r="G381" s="23">
        <f t="shared" si="13"/>
        <v>0</v>
      </c>
    </row>
    <row r="382" spans="2:7" x14ac:dyDescent="0.3">
      <c r="B382" s="20">
        <f t="shared" si="12"/>
        <v>1</v>
      </c>
      <c r="C382" s="20"/>
      <c r="D382" s="20" t="str">
        <f>IFERROR(VLOOKUP(#REF!,Tabla1[#All],2,FALSE),"")</f>
        <v/>
      </c>
      <c r="E382" s="23"/>
      <c r="F382" s="23"/>
      <c r="G382" s="23">
        <f t="shared" si="13"/>
        <v>0</v>
      </c>
    </row>
    <row r="383" spans="2:7" x14ac:dyDescent="0.3">
      <c r="B383" s="20">
        <f t="shared" si="12"/>
        <v>1</v>
      </c>
      <c r="C383" s="20"/>
      <c r="D383" s="20" t="str">
        <f>IFERROR(VLOOKUP(#REF!,Tabla1[#All],2,FALSE),"")</f>
        <v/>
      </c>
      <c r="E383" s="23"/>
      <c r="F383" s="23"/>
      <c r="G383" s="23">
        <f t="shared" si="13"/>
        <v>0</v>
      </c>
    </row>
    <row r="384" spans="2:7" x14ac:dyDescent="0.3">
      <c r="B384" s="20">
        <f t="shared" si="12"/>
        <v>1</v>
      </c>
      <c r="C384" s="20"/>
      <c r="D384" s="20" t="str">
        <f>IFERROR(VLOOKUP(#REF!,Tabla1[#All],2,FALSE),"")</f>
        <v/>
      </c>
      <c r="E384" s="23"/>
      <c r="F384" s="23"/>
      <c r="G384" s="23">
        <f t="shared" si="13"/>
        <v>0</v>
      </c>
    </row>
    <row r="385" spans="2:7" x14ac:dyDescent="0.3">
      <c r="B385" s="20">
        <f t="shared" si="12"/>
        <v>1</v>
      </c>
      <c r="C385" s="20"/>
      <c r="D385" s="20" t="str">
        <f>IFERROR(VLOOKUP(#REF!,Tabla1[#All],2,FALSE),"")</f>
        <v/>
      </c>
      <c r="E385" s="23"/>
      <c r="F385" s="23"/>
      <c r="G385" s="23">
        <f t="shared" si="13"/>
        <v>0</v>
      </c>
    </row>
    <row r="386" spans="2:7" x14ac:dyDescent="0.3">
      <c r="B386" s="20">
        <f t="shared" si="12"/>
        <v>1</v>
      </c>
      <c r="C386" s="20"/>
      <c r="D386" s="20" t="str">
        <f>IFERROR(VLOOKUP(#REF!,Tabla1[#All],2,FALSE),"")</f>
        <v/>
      </c>
      <c r="E386" s="23"/>
      <c r="F386" s="23"/>
      <c r="G386" s="23">
        <f t="shared" si="13"/>
        <v>0</v>
      </c>
    </row>
    <row r="387" spans="2:7" x14ac:dyDescent="0.3">
      <c r="B387" s="20">
        <f t="shared" si="12"/>
        <v>1</v>
      </c>
      <c r="C387" s="20"/>
      <c r="D387" s="20" t="str">
        <f>IFERROR(VLOOKUP(#REF!,Tabla1[#All],2,FALSE),"")</f>
        <v/>
      </c>
      <c r="E387" s="23"/>
      <c r="F387" s="23"/>
      <c r="G387" s="23">
        <f t="shared" si="13"/>
        <v>0</v>
      </c>
    </row>
    <row r="388" spans="2:7" x14ac:dyDescent="0.3">
      <c r="B388" s="20">
        <f t="shared" si="12"/>
        <v>1</v>
      </c>
      <c r="C388" s="20"/>
      <c r="D388" s="20" t="str">
        <f>IFERROR(VLOOKUP(#REF!,Tabla1[#All],2,FALSE),"")</f>
        <v/>
      </c>
      <c r="E388" s="23"/>
      <c r="F388" s="23"/>
      <c r="G388" s="23">
        <f t="shared" si="13"/>
        <v>0</v>
      </c>
    </row>
    <row r="389" spans="2:7" x14ac:dyDescent="0.3">
      <c r="B389" s="20">
        <f t="shared" si="12"/>
        <v>1</v>
      </c>
      <c r="C389" s="20"/>
      <c r="D389" s="20" t="str">
        <f>IFERROR(VLOOKUP(#REF!,Tabla1[#All],2,FALSE),"")</f>
        <v/>
      </c>
      <c r="E389" s="23"/>
      <c r="F389" s="23"/>
      <c r="G389" s="23">
        <f t="shared" si="13"/>
        <v>0</v>
      </c>
    </row>
    <row r="390" spans="2:7" x14ac:dyDescent="0.3">
      <c r="B390" s="20">
        <f t="shared" si="12"/>
        <v>1</v>
      </c>
      <c r="C390" s="20"/>
      <c r="D390" s="20" t="str">
        <f>IFERROR(VLOOKUP(#REF!,Tabla1[#All],2,FALSE),"")</f>
        <v/>
      </c>
      <c r="E390" s="23"/>
      <c r="F390" s="23"/>
      <c r="G390" s="23">
        <f t="shared" si="13"/>
        <v>0</v>
      </c>
    </row>
    <row r="391" spans="2:7" x14ac:dyDescent="0.3">
      <c r="B391" s="20">
        <f t="shared" si="12"/>
        <v>1</v>
      </c>
      <c r="C391" s="20"/>
      <c r="D391" s="20" t="str">
        <f>IFERROR(VLOOKUP(#REF!,Tabla1[#All],2,FALSE),"")</f>
        <v/>
      </c>
      <c r="E391" s="23"/>
      <c r="F391" s="23"/>
      <c r="G391" s="23">
        <f t="shared" si="13"/>
        <v>0</v>
      </c>
    </row>
    <row r="392" spans="2:7" x14ac:dyDescent="0.3">
      <c r="B392" s="20">
        <f t="shared" si="12"/>
        <v>1</v>
      </c>
      <c r="C392" s="20"/>
      <c r="D392" s="20" t="str">
        <f>IFERROR(VLOOKUP(#REF!,Tabla1[#All],2,FALSE),"")</f>
        <v/>
      </c>
      <c r="E392" s="23"/>
      <c r="F392" s="23"/>
      <c r="G392" s="23">
        <f t="shared" si="13"/>
        <v>0</v>
      </c>
    </row>
    <row r="393" spans="2:7" x14ac:dyDescent="0.3">
      <c r="B393" s="20">
        <f t="shared" si="12"/>
        <v>1</v>
      </c>
      <c r="C393" s="20"/>
      <c r="D393" s="20" t="str">
        <f>IFERROR(VLOOKUP(#REF!,Tabla1[#All],2,FALSE),"")</f>
        <v/>
      </c>
      <c r="E393" s="23"/>
      <c r="F393" s="23"/>
      <c r="G393" s="23">
        <f t="shared" si="13"/>
        <v>0</v>
      </c>
    </row>
    <row r="394" spans="2:7" x14ac:dyDescent="0.3">
      <c r="B394" s="20">
        <f t="shared" si="12"/>
        <v>1</v>
      </c>
      <c r="C394" s="20"/>
      <c r="D394" s="20" t="str">
        <f>IFERROR(VLOOKUP(#REF!,Tabla1[#All],2,FALSE),"")</f>
        <v/>
      </c>
      <c r="E394" s="23"/>
      <c r="F394" s="23"/>
      <c r="G394" s="23">
        <f t="shared" si="13"/>
        <v>0</v>
      </c>
    </row>
    <row r="395" spans="2:7" x14ac:dyDescent="0.3">
      <c r="B395" s="20">
        <f t="shared" si="12"/>
        <v>1</v>
      </c>
      <c r="C395" s="20"/>
      <c r="D395" s="20" t="str">
        <f>IFERROR(VLOOKUP(#REF!,Tabla1[#All],2,FALSE),"")</f>
        <v/>
      </c>
      <c r="E395" s="23"/>
      <c r="F395" s="23"/>
      <c r="G395" s="23">
        <f t="shared" si="13"/>
        <v>0</v>
      </c>
    </row>
    <row r="396" spans="2:7" x14ac:dyDescent="0.3">
      <c r="B396" s="20">
        <f t="shared" si="12"/>
        <v>1</v>
      </c>
      <c r="C396" s="20"/>
      <c r="D396" s="20" t="str">
        <f>IFERROR(VLOOKUP(#REF!,Tabla1[#All],2,FALSE),"")</f>
        <v/>
      </c>
      <c r="E396" s="23"/>
      <c r="F396" s="23"/>
      <c r="G396" s="23">
        <f t="shared" si="13"/>
        <v>0</v>
      </c>
    </row>
    <row r="397" spans="2:7" x14ac:dyDescent="0.3">
      <c r="B397" s="20">
        <f t="shared" si="12"/>
        <v>1</v>
      </c>
      <c r="C397" s="20"/>
      <c r="D397" s="20" t="str">
        <f>IFERROR(VLOOKUP(#REF!,Tabla1[#All],2,FALSE),"")</f>
        <v/>
      </c>
      <c r="E397" s="23"/>
      <c r="F397" s="23"/>
      <c r="G397" s="23">
        <f t="shared" si="13"/>
        <v>0</v>
      </c>
    </row>
    <row r="398" spans="2:7" x14ac:dyDescent="0.3">
      <c r="B398" s="20">
        <f t="shared" si="12"/>
        <v>1</v>
      </c>
      <c r="C398" s="20"/>
      <c r="D398" s="20" t="str">
        <f>IFERROR(VLOOKUP(#REF!,Tabla1[#All],2,FALSE),"")</f>
        <v/>
      </c>
      <c r="E398" s="23"/>
      <c r="F398" s="23"/>
      <c r="G398" s="23">
        <f t="shared" si="13"/>
        <v>0</v>
      </c>
    </row>
    <row r="399" spans="2:7" x14ac:dyDescent="0.3">
      <c r="B399" s="20">
        <f t="shared" si="12"/>
        <v>1</v>
      </c>
      <c r="C399" s="20"/>
      <c r="D399" s="20" t="str">
        <f>IFERROR(VLOOKUP(#REF!,Tabla1[#All],2,FALSE),"")</f>
        <v/>
      </c>
      <c r="E399" s="23"/>
      <c r="F399" s="23"/>
      <c r="G399" s="23">
        <f t="shared" si="13"/>
        <v>0</v>
      </c>
    </row>
    <row r="400" spans="2:7" x14ac:dyDescent="0.3">
      <c r="B400" s="20">
        <f t="shared" si="12"/>
        <v>1</v>
      </c>
      <c r="C400" s="20"/>
      <c r="D400" s="20" t="str">
        <f>IFERROR(VLOOKUP(#REF!,Tabla1[#All],2,FALSE),"")</f>
        <v/>
      </c>
      <c r="E400" s="23"/>
      <c r="F400" s="23"/>
      <c r="G400" s="23">
        <f t="shared" si="13"/>
        <v>0</v>
      </c>
    </row>
    <row r="401" spans="2:7" x14ac:dyDescent="0.3">
      <c r="B401" s="20">
        <f t="shared" si="12"/>
        <v>1</v>
      </c>
      <c r="C401" s="20"/>
      <c r="D401" s="20" t="str">
        <f>IFERROR(VLOOKUP(#REF!,Tabla1[#All],2,FALSE),"")</f>
        <v/>
      </c>
      <c r="E401" s="23"/>
      <c r="F401" s="23"/>
      <c r="G401" s="23">
        <f t="shared" si="13"/>
        <v>0</v>
      </c>
    </row>
    <row r="402" spans="2:7" x14ac:dyDescent="0.3">
      <c r="B402" s="20">
        <f t="shared" si="12"/>
        <v>1</v>
      </c>
      <c r="C402" s="20"/>
      <c r="D402" s="20" t="str">
        <f>IFERROR(VLOOKUP(#REF!,Tabla1[#All],2,FALSE),"")</f>
        <v/>
      </c>
      <c r="E402" s="23"/>
      <c r="F402" s="23"/>
      <c r="G402" s="23">
        <f t="shared" si="13"/>
        <v>0</v>
      </c>
    </row>
  </sheetData>
  <mergeCells count="3">
    <mergeCell ref="A1:B2"/>
    <mergeCell ref="C1:E2"/>
    <mergeCell ref="F1:G2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6FAEB8D-6DA1-4011-BAD2-E8AA55A6F831}">
          <x14:formula1>
            <xm:f>LISTA!$E$1:$E$9</xm:f>
          </x14:formula1>
          <xm:sqref>C4:C402</xm:sqref>
        </x14:dataValidation>
        <x14:dataValidation type="list" allowBlank="1" showInputMessage="1" showErrorMessage="1" xr:uid="{91311FDA-B6C2-44C1-AAD8-5C9EC594F302}">
          <x14:formula1>
            <xm:f>LISTA!$F$1:$F$12</xm:f>
          </x14:formula1>
          <xm:sqref>D4:D402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5" ma:contentTypeDescription="Crear nuevo documento." ma:contentTypeScope="" ma:versionID="803257b0e7f0eeda166897c0497085b2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1bc4f7b12f8e0e157e006d6aa239b18a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431c691-db86-43a3-acd6-85250da18a37" xsi:nil="true"/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</documentManagement>
</p:properties>
</file>

<file path=customXml/itemProps1.xml><?xml version="1.0" encoding="utf-8"?>
<ds:datastoreItem xmlns:ds="http://schemas.openxmlformats.org/officeDocument/2006/customXml" ds:itemID="{07C39AA7-82BD-4B8C-990F-AC5EFD517C64}"/>
</file>

<file path=customXml/itemProps2.xml><?xml version="1.0" encoding="utf-8"?>
<ds:datastoreItem xmlns:ds="http://schemas.openxmlformats.org/officeDocument/2006/customXml" ds:itemID="{82424F9E-FF86-4339-AD00-9C065ED6C3CA}"/>
</file>

<file path=customXml/itemProps3.xml><?xml version="1.0" encoding="utf-8"?>
<ds:datastoreItem xmlns:ds="http://schemas.openxmlformats.org/officeDocument/2006/customXml" ds:itemID="{608CF3F0-48EA-4379-9840-1078480585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DASHBOARD</vt:lpstr>
      <vt:lpstr>MAR.2024</vt:lpstr>
      <vt:lpstr>ABR.2024</vt:lpstr>
      <vt:lpstr>TB DINAMICAS</vt:lpstr>
      <vt:lpstr>MAY.2024</vt:lpstr>
      <vt:lpstr>JUN.2024</vt:lpstr>
      <vt:lpstr>JUL.2024</vt:lpstr>
      <vt:lpstr>AGO.2024</vt:lpstr>
      <vt:lpstr>CONS</vt:lpstr>
      <vt:lpstr>LISTA</vt:lpstr>
      <vt:lpstr>DASHBOARD!Área_de_impresión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Carcelén</dc:creator>
  <cp:lastModifiedBy>María José Carcelén</cp:lastModifiedBy>
  <cp:lastPrinted>2024-04-08T20:17:59Z</cp:lastPrinted>
  <dcterms:created xsi:type="dcterms:W3CDTF">2024-04-08T19:40:32Z</dcterms:created>
  <dcterms:modified xsi:type="dcterms:W3CDTF">2024-04-09T21:30:48Z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</Properties>
</file>