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4"/>
  <workbookPr defaultThemeVersion="124226"/>
  <mc:AlternateContent xmlns:mc="http://schemas.openxmlformats.org/markup-compatibility/2006">
    <mc:Choice Requires="x15">
      <x15ac:absPath xmlns:x15ac="http://schemas.microsoft.com/office/spreadsheetml/2010/11/ac" url="https://kluaneecuador.sharepoint.com/sites/GESTIONHSEDIGITAL/Documentos compartidos/01. GESTIÓN DOCUMENTAL/HSE/FORMATOS CON CODIFICACIÓN/"/>
    </mc:Choice>
  </mc:AlternateContent>
  <xr:revisionPtr revIDLastSave="50" documentId="13_ncr:1_{5CA2386E-8550-444F-A292-2D8A4A6DCF00}" xr6:coauthVersionLast="47" xr6:coauthVersionMax="47" xr10:uidLastSave="{76A17058-FDCA-40BF-B963-AC3F34BE1302}"/>
  <bookViews>
    <workbookView xWindow="-108" yWindow="-108" windowWidth="23256" windowHeight="12456" firstSheet="3" activeTab="5" xr2:uid="{00000000-000D-0000-FFFF-FFFF00000000}"/>
  </bookViews>
  <sheets>
    <sheet name="MATRIZ AIA" sheetId="1" state="hidden" r:id="rId1"/>
    <sheet name="INSTRUCCIONES" sheetId="6" state="hidden" r:id="rId2"/>
    <sheet name="ACV" sheetId="10" r:id="rId3"/>
    <sheet name="ATRIBUTOS LEOPOLD" sheetId="11" r:id="rId4"/>
    <sheet name="LEOPOLD KDE " sheetId="9" r:id="rId5"/>
    <sheet name="MATRIZ ACV" sheetId="7" r:id="rId6"/>
    <sheet name="CONTROL CAMBIOS" sheetId="4" r:id="rId7"/>
    <sheet name="Hoja1" sheetId="8" state="hidden" r:id="rId8"/>
  </sheets>
  <externalReferences>
    <externalReference r:id="rId9"/>
  </externalReferences>
  <definedNames>
    <definedName name="_xlnm._FilterDatabase" localSheetId="5" hidden="1">'MATRIZ ACV'!$A$9:$U$221</definedName>
    <definedName name="_xlnm._FilterDatabase" localSheetId="0" hidden="1">'MATRIZ AIA'!$A$9:$AB$173</definedName>
    <definedName name="_xlnm.Print_Area" localSheetId="5">'MATRIZ ACV'!$A$1:$U$221</definedName>
    <definedName name="_xlnm.Print_Area" localSheetId="0">'MATRIZ AIA'!$A$1:$W$173</definedName>
    <definedName name="BAJA" localSheetId="5">'MATRIZ ACV'!#REF!</definedName>
    <definedName name="BAJA" localSheetId="0">'MATRIZ AIA'!#REF!</definedName>
    <definedName name="BAJA">[1]ORIGINAL!#REF!</definedName>
    <definedName name="_xlnm.Print_Titles" localSheetId="5">'MATRIZ ACV'!$1:$9</definedName>
    <definedName name="_xlnm.Print_Titles" localSheetId="0">'MATRIZ AIA'!$1:$9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55" i="9" l="1"/>
  <c r="CY154" i="9"/>
  <c r="CX155" i="9" s="1"/>
  <c r="CX154" i="9"/>
  <c r="CN154" i="9"/>
  <c r="CM155" i="9" s="1"/>
  <c r="CM154" i="9"/>
  <c r="CC154" i="9"/>
  <c r="CB155" i="9" s="1"/>
  <c r="CB154" i="9"/>
  <c r="BR154" i="9"/>
  <c r="BQ155" i="9" s="1"/>
  <c r="BQ154" i="9"/>
  <c r="BG154" i="9"/>
  <c r="BF155" i="9" s="1"/>
  <c r="BF154" i="9"/>
  <c r="AV154" i="9"/>
  <c r="AU154" i="9"/>
  <c r="AK154" i="9"/>
  <c r="AJ155" i="9" s="1"/>
  <c r="AJ154" i="9"/>
  <c r="Z154" i="9"/>
  <c r="Y155" i="9" s="1"/>
  <c r="Y154" i="9"/>
  <c r="O154" i="9"/>
  <c r="N155" i="9" s="1"/>
  <c r="N154" i="9"/>
  <c r="D154" i="9"/>
  <c r="C155" i="9" s="1"/>
  <c r="C154" i="9"/>
  <c r="AU151" i="9"/>
  <c r="CY150" i="9"/>
  <c r="CX151" i="9" s="1"/>
  <c r="CX150" i="9"/>
  <c r="CN150" i="9"/>
  <c r="CM151" i="9" s="1"/>
  <c r="CM150" i="9"/>
  <c r="CC150" i="9"/>
  <c r="CB151" i="9" s="1"/>
  <c r="CB150" i="9"/>
  <c r="BR150" i="9"/>
  <c r="BQ151" i="9" s="1"/>
  <c r="BQ150" i="9"/>
  <c r="BG150" i="9"/>
  <c r="BF151" i="9" s="1"/>
  <c r="BF150" i="9"/>
  <c r="AV150" i="9"/>
  <c r="AU150" i="9"/>
  <c r="AK150" i="9"/>
  <c r="AJ151" i="9" s="1"/>
  <c r="AJ150" i="9"/>
  <c r="Z150" i="9"/>
  <c r="Y151" i="9" s="1"/>
  <c r="Y150" i="9"/>
  <c r="O150" i="9"/>
  <c r="N151" i="9" s="1"/>
  <c r="N150" i="9"/>
  <c r="D150" i="9"/>
  <c r="C151" i="9" s="1"/>
  <c r="C150" i="9"/>
  <c r="M46" i="7"/>
  <c r="O46" i="7"/>
  <c r="M54" i="7"/>
  <c r="O54" i="7"/>
  <c r="M70" i="7"/>
  <c r="O70" i="7"/>
  <c r="M83" i="7"/>
  <c r="O83" i="7"/>
  <c r="M99" i="7"/>
  <c r="O99" i="7"/>
  <c r="M100" i="7"/>
  <c r="O100" i="7"/>
  <c r="M115" i="7"/>
  <c r="O115" i="7"/>
  <c r="CY194" i="9"/>
  <c r="CX195" i="9" s="1"/>
  <c r="CX194" i="9"/>
  <c r="CN194" i="9"/>
  <c r="CM195" i="9" s="1"/>
  <c r="CM194" i="9"/>
  <c r="CC194" i="9"/>
  <c r="CB195" i="9" s="1"/>
  <c r="CB194" i="9"/>
  <c r="BR194" i="9"/>
  <c r="BQ195" i="9" s="1"/>
  <c r="BQ194" i="9"/>
  <c r="BG194" i="9"/>
  <c r="BF195" i="9" s="1"/>
  <c r="BF194" i="9"/>
  <c r="AV194" i="9"/>
  <c r="AU195" i="9" s="1"/>
  <c r="AU194" i="9"/>
  <c r="AK194" i="9"/>
  <c r="AJ195" i="9" s="1"/>
  <c r="AJ194" i="9"/>
  <c r="Z194" i="9"/>
  <c r="Y195" i="9" s="1"/>
  <c r="Y194" i="9"/>
  <c r="O194" i="9"/>
  <c r="N195" i="9" s="1"/>
  <c r="N194" i="9"/>
  <c r="D194" i="9"/>
  <c r="C195" i="9" s="1"/>
  <c r="C194" i="9"/>
  <c r="CY190" i="9"/>
  <c r="CX191" i="9" s="1"/>
  <c r="CX190" i="9"/>
  <c r="CN190" i="9"/>
  <c r="CM190" i="9"/>
  <c r="CC190" i="9"/>
  <c r="CB191" i="9" s="1"/>
  <c r="CB190" i="9"/>
  <c r="BR190" i="9"/>
  <c r="BQ191" i="9" s="1"/>
  <c r="BQ190" i="9"/>
  <c r="BG190" i="9"/>
  <c r="BF191" i="9" s="1"/>
  <c r="BF190" i="9"/>
  <c r="AV190" i="9"/>
  <c r="AU191" i="9" s="1"/>
  <c r="AU190" i="9"/>
  <c r="AK190" i="9"/>
  <c r="AJ191" i="9" s="1"/>
  <c r="AJ190" i="9"/>
  <c r="Z190" i="9"/>
  <c r="Y191" i="9" s="1"/>
  <c r="Y190" i="9"/>
  <c r="O190" i="9"/>
  <c r="N191" i="9" s="1"/>
  <c r="N190" i="9"/>
  <c r="D190" i="9"/>
  <c r="C191" i="9" s="1"/>
  <c r="C190" i="9"/>
  <c r="CY186" i="9"/>
  <c r="CX187" i="9" s="1"/>
  <c r="CX186" i="9"/>
  <c r="CN186" i="9"/>
  <c r="CM186" i="9"/>
  <c r="CC186" i="9"/>
  <c r="CB187" i="9" s="1"/>
  <c r="CB186" i="9"/>
  <c r="BR186" i="9"/>
  <c r="BQ187" i="9" s="1"/>
  <c r="BQ186" i="9"/>
  <c r="BG186" i="9"/>
  <c r="BF187" i="9" s="1"/>
  <c r="BF186" i="9"/>
  <c r="AV186" i="9"/>
  <c r="AU187" i="9" s="1"/>
  <c r="AU186" i="9"/>
  <c r="AK186" i="9"/>
  <c r="AJ187" i="9" s="1"/>
  <c r="AJ186" i="9"/>
  <c r="Z186" i="9"/>
  <c r="Y186" i="9"/>
  <c r="O186" i="9"/>
  <c r="N187" i="9" s="1"/>
  <c r="N186" i="9"/>
  <c r="D186" i="9"/>
  <c r="C187" i="9" s="1"/>
  <c r="C186" i="9"/>
  <c r="CY182" i="9"/>
  <c r="CX183" i="9" s="1"/>
  <c r="CX182" i="9"/>
  <c r="CN182" i="9"/>
  <c r="CM182" i="9"/>
  <c r="CC182" i="9"/>
  <c r="CB183" i="9" s="1"/>
  <c r="CB182" i="9"/>
  <c r="BR182" i="9"/>
  <c r="BQ183" i="9" s="1"/>
  <c r="BQ182" i="9"/>
  <c r="BG182" i="9"/>
  <c r="BF183" i="9" s="1"/>
  <c r="BF182" i="9"/>
  <c r="AV182" i="9"/>
  <c r="AU183" i="9" s="1"/>
  <c r="AU182" i="9"/>
  <c r="AK182" i="9"/>
  <c r="AJ183" i="9" s="1"/>
  <c r="AJ182" i="9"/>
  <c r="Z182" i="9"/>
  <c r="Y183" i="9" s="1"/>
  <c r="Y182" i="9"/>
  <c r="O182" i="9"/>
  <c r="N183" i="9" s="1"/>
  <c r="N182" i="9"/>
  <c r="D182" i="9"/>
  <c r="C183" i="9" s="1"/>
  <c r="C182" i="9"/>
  <c r="CY178" i="9"/>
  <c r="CX178" i="9"/>
  <c r="CN178" i="9"/>
  <c r="CM179" i="9" s="1"/>
  <c r="CM178" i="9"/>
  <c r="CC178" i="9"/>
  <c r="CB179" i="9" s="1"/>
  <c r="CB178" i="9"/>
  <c r="BR178" i="9"/>
  <c r="BQ179" i="9" s="1"/>
  <c r="BQ178" i="9"/>
  <c r="BG178" i="9"/>
  <c r="BF179" i="9" s="1"/>
  <c r="BF178" i="9"/>
  <c r="AV178" i="9"/>
  <c r="AU179" i="9" s="1"/>
  <c r="AU178" i="9"/>
  <c r="AK178" i="9"/>
  <c r="AJ179" i="9" s="1"/>
  <c r="AJ178" i="9"/>
  <c r="Z178" i="9"/>
  <c r="Y179" i="9" s="1"/>
  <c r="Y178" i="9"/>
  <c r="O178" i="9"/>
  <c r="N179" i="9" s="1"/>
  <c r="N178" i="9"/>
  <c r="D178" i="9"/>
  <c r="C179" i="9" s="1"/>
  <c r="C178" i="9"/>
  <c r="CY174" i="9"/>
  <c r="CX175" i="9" s="1"/>
  <c r="CX174" i="9"/>
  <c r="CN174" i="9"/>
  <c r="CM175" i="9" s="1"/>
  <c r="CM174" i="9"/>
  <c r="CC174" i="9"/>
  <c r="CB175" i="9" s="1"/>
  <c r="CB174" i="9"/>
  <c r="BR174" i="9"/>
  <c r="BQ175" i="9" s="1"/>
  <c r="BQ174" i="9"/>
  <c r="BG174" i="9"/>
  <c r="BF175" i="9" s="1"/>
  <c r="BF174" i="9"/>
  <c r="AV174" i="9"/>
  <c r="AU175" i="9" s="1"/>
  <c r="AU174" i="9"/>
  <c r="AK174" i="9"/>
  <c r="AJ175" i="9" s="1"/>
  <c r="AJ174" i="9"/>
  <c r="Z174" i="9"/>
  <c r="Y174" i="9"/>
  <c r="O174" i="9"/>
  <c r="N175" i="9" s="1"/>
  <c r="N174" i="9"/>
  <c r="D174" i="9"/>
  <c r="C175" i="9" s="1"/>
  <c r="C174" i="9"/>
  <c r="CY170" i="9"/>
  <c r="CX170" i="9"/>
  <c r="CN170" i="9"/>
  <c r="CM170" i="9"/>
  <c r="CC170" i="9"/>
  <c r="CB171" i="9" s="1"/>
  <c r="CB170" i="9"/>
  <c r="BR170" i="9"/>
  <c r="BQ171" i="9" s="1"/>
  <c r="BQ170" i="9"/>
  <c r="BG170" i="9"/>
  <c r="BF170" i="9"/>
  <c r="AV170" i="9"/>
  <c r="AU170" i="9"/>
  <c r="AK170" i="9"/>
  <c r="AJ170" i="9"/>
  <c r="Z170" i="9"/>
  <c r="Y171" i="9" s="1"/>
  <c r="Y170" i="9"/>
  <c r="O170" i="9"/>
  <c r="N171" i="9" s="1"/>
  <c r="N170" i="9"/>
  <c r="D170" i="9"/>
  <c r="C171" i="9" s="1"/>
  <c r="C170" i="9"/>
  <c r="CY166" i="9"/>
  <c r="CX167" i="9" s="1"/>
  <c r="CX166" i="9"/>
  <c r="CN166" i="9"/>
  <c r="CM167" i="9" s="1"/>
  <c r="CM166" i="9"/>
  <c r="CC166" i="9"/>
  <c r="CB167" i="9" s="1"/>
  <c r="CB166" i="9"/>
  <c r="BR166" i="9"/>
  <c r="BQ167" i="9" s="1"/>
  <c r="BQ166" i="9"/>
  <c r="BG166" i="9"/>
  <c r="BF167" i="9" s="1"/>
  <c r="BF166" i="9"/>
  <c r="AV166" i="9"/>
  <c r="AU167" i="9" s="1"/>
  <c r="AU166" i="9"/>
  <c r="AK166" i="9"/>
  <c r="AJ167" i="9" s="1"/>
  <c r="AJ166" i="9"/>
  <c r="Z166" i="9"/>
  <c r="Y167" i="9" s="1"/>
  <c r="Y166" i="9"/>
  <c r="O166" i="9"/>
  <c r="N167" i="9" s="1"/>
  <c r="N166" i="9"/>
  <c r="D166" i="9"/>
  <c r="C167" i="9" s="1"/>
  <c r="C166" i="9"/>
  <c r="Y163" i="9"/>
  <c r="CY162" i="9"/>
  <c r="CX162" i="9"/>
  <c r="CN162" i="9"/>
  <c r="CM162" i="9"/>
  <c r="CC162" i="9"/>
  <c r="CB163" i="9" s="1"/>
  <c r="CB162" i="9"/>
  <c r="BR162" i="9"/>
  <c r="BQ163" i="9" s="1"/>
  <c r="BQ162" i="9"/>
  <c r="BG162" i="9"/>
  <c r="BF163" i="9" s="1"/>
  <c r="BF162" i="9"/>
  <c r="AV162" i="9"/>
  <c r="AU163" i="9" s="1"/>
  <c r="AU162" i="9"/>
  <c r="AK162" i="9"/>
  <c r="AJ162" i="9"/>
  <c r="Z162" i="9"/>
  <c r="Y162" i="9"/>
  <c r="O162" i="9"/>
  <c r="N163" i="9" s="1"/>
  <c r="N162" i="9"/>
  <c r="D162" i="9"/>
  <c r="C163" i="9" s="1"/>
  <c r="C162" i="9"/>
  <c r="CY158" i="9"/>
  <c r="CX159" i="9" s="1"/>
  <c r="CX158" i="9"/>
  <c r="CN158" i="9"/>
  <c r="CM159" i="9" s="1"/>
  <c r="CM158" i="9"/>
  <c r="CC158" i="9"/>
  <c r="CB159" i="9" s="1"/>
  <c r="CB158" i="9"/>
  <c r="BR158" i="9"/>
  <c r="BQ159" i="9" s="1"/>
  <c r="BQ158" i="9"/>
  <c r="BG158" i="9"/>
  <c r="BF159" i="9" s="1"/>
  <c r="BF158" i="9"/>
  <c r="AV158" i="9"/>
  <c r="AU159" i="9" s="1"/>
  <c r="AU158" i="9"/>
  <c r="AK158" i="9"/>
  <c r="AJ159" i="9" s="1"/>
  <c r="AJ158" i="9"/>
  <c r="Z158" i="9"/>
  <c r="Y158" i="9"/>
  <c r="O158" i="9"/>
  <c r="N159" i="9" s="1"/>
  <c r="N158" i="9"/>
  <c r="D158" i="9"/>
  <c r="C159" i="9" s="1"/>
  <c r="C158" i="9"/>
  <c r="CY146" i="9"/>
  <c r="CX147" i="9" s="1"/>
  <c r="CX146" i="9"/>
  <c r="CN146" i="9"/>
  <c r="CM147" i="9" s="1"/>
  <c r="CM146" i="9"/>
  <c r="CC146" i="9"/>
  <c r="CB147" i="9" s="1"/>
  <c r="CB146" i="9"/>
  <c r="BR146" i="9"/>
  <c r="BQ147" i="9" s="1"/>
  <c r="BQ146" i="9"/>
  <c r="BG146" i="9"/>
  <c r="BF147" i="9" s="1"/>
  <c r="BF146" i="9"/>
  <c r="AV146" i="9"/>
  <c r="AU147" i="9" s="1"/>
  <c r="AU146" i="9"/>
  <c r="AK146" i="9"/>
  <c r="AJ147" i="9" s="1"/>
  <c r="AJ146" i="9"/>
  <c r="Z146" i="9"/>
  <c r="Y147" i="9" s="1"/>
  <c r="Y146" i="9"/>
  <c r="O146" i="9"/>
  <c r="N147" i="9" s="1"/>
  <c r="N146" i="9"/>
  <c r="D146" i="9"/>
  <c r="C147" i="9" s="1"/>
  <c r="C146" i="9"/>
  <c r="CY142" i="9"/>
  <c r="CX143" i="9" s="1"/>
  <c r="CX142" i="9"/>
  <c r="CN142" i="9"/>
  <c r="CM143" i="9" s="1"/>
  <c r="CM142" i="9"/>
  <c r="CC142" i="9"/>
  <c r="CB143" i="9" s="1"/>
  <c r="CB142" i="9"/>
  <c r="BR142" i="9"/>
  <c r="BQ143" i="9" s="1"/>
  <c r="BQ142" i="9"/>
  <c r="BG142" i="9"/>
  <c r="BF143" i="9" s="1"/>
  <c r="BF142" i="9"/>
  <c r="AV142" i="9"/>
  <c r="AU143" i="9" s="1"/>
  <c r="AU142" i="9"/>
  <c r="AK142" i="9"/>
  <c r="AJ143" i="9" s="1"/>
  <c r="AJ142" i="9"/>
  <c r="Z142" i="9"/>
  <c r="Y143" i="9" s="1"/>
  <c r="Y142" i="9"/>
  <c r="O142" i="9"/>
  <c r="N143" i="9" s="1"/>
  <c r="N142" i="9"/>
  <c r="D142" i="9"/>
  <c r="C143" i="9" s="1"/>
  <c r="C142" i="9"/>
  <c r="CY138" i="9"/>
  <c r="CX138" i="9"/>
  <c r="CN138" i="9"/>
  <c r="CM139" i="9" s="1"/>
  <c r="CM138" i="9"/>
  <c r="CC138" i="9"/>
  <c r="CB139" i="9" s="1"/>
  <c r="CB138" i="9"/>
  <c r="BR138" i="9"/>
  <c r="BQ139" i="9" s="1"/>
  <c r="BQ138" i="9"/>
  <c r="BG138" i="9"/>
  <c r="BF139" i="9" s="1"/>
  <c r="BF138" i="9"/>
  <c r="AV138" i="9"/>
  <c r="AU139" i="9" s="1"/>
  <c r="AU138" i="9"/>
  <c r="AK138" i="9"/>
  <c r="AJ139" i="9" s="1"/>
  <c r="AJ138" i="9"/>
  <c r="Z138" i="9"/>
  <c r="Y139" i="9" s="1"/>
  <c r="Y138" i="9"/>
  <c r="O138" i="9"/>
  <c r="N139" i="9" s="1"/>
  <c r="N138" i="9"/>
  <c r="D138" i="9"/>
  <c r="C139" i="9" s="1"/>
  <c r="C138" i="9"/>
  <c r="Y135" i="9"/>
  <c r="CY134" i="9"/>
  <c r="CX134" i="9"/>
  <c r="CN134" i="9"/>
  <c r="CM134" i="9"/>
  <c r="CC134" i="9"/>
  <c r="CB135" i="9" s="1"/>
  <c r="CB134" i="9"/>
  <c r="BR134" i="9"/>
  <c r="BQ135" i="9" s="1"/>
  <c r="BQ134" i="9"/>
  <c r="BG134" i="9"/>
  <c r="BF135" i="9" s="1"/>
  <c r="BF134" i="9"/>
  <c r="AV134" i="9"/>
  <c r="AU135" i="9" s="1"/>
  <c r="AU134" i="9"/>
  <c r="AK134" i="9"/>
  <c r="AJ135" i="9" s="1"/>
  <c r="AJ134" i="9"/>
  <c r="Z134" i="9"/>
  <c r="Y134" i="9"/>
  <c r="O134" i="9"/>
  <c r="N135" i="9" s="1"/>
  <c r="N134" i="9"/>
  <c r="D134" i="9"/>
  <c r="C135" i="9" s="1"/>
  <c r="C134" i="9"/>
  <c r="CY130" i="9"/>
  <c r="CX131" i="9" s="1"/>
  <c r="CX130" i="9"/>
  <c r="CN130" i="9"/>
  <c r="CM131" i="9" s="1"/>
  <c r="CM130" i="9"/>
  <c r="CC130" i="9"/>
  <c r="CB131" i="9" s="1"/>
  <c r="CB130" i="9"/>
  <c r="BR130" i="9"/>
  <c r="BQ131" i="9" s="1"/>
  <c r="BQ130" i="9"/>
  <c r="BG130" i="9"/>
  <c r="BF131" i="9" s="1"/>
  <c r="BF130" i="9"/>
  <c r="AV130" i="9"/>
  <c r="AU131" i="9" s="1"/>
  <c r="AU130" i="9"/>
  <c r="AK130" i="9"/>
  <c r="AJ131" i="9" s="1"/>
  <c r="AJ130" i="9"/>
  <c r="Z130" i="9"/>
  <c r="Y131" i="9" s="1"/>
  <c r="Y130" i="9"/>
  <c r="O130" i="9"/>
  <c r="N131" i="9" s="1"/>
  <c r="N130" i="9"/>
  <c r="D130" i="9"/>
  <c r="C131" i="9" s="1"/>
  <c r="C130" i="9"/>
  <c r="CY126" i="9"/>
  <c r="CX126" i="9"/>
  <c r="CN126" i="9"/>
  <c r="CM126" i="9"/>
  <c r="CC126" i="9"/>
  <c r="CB127" i="9" s="1"/>
  <c r="CB126" i="9"/>
  <c r="BR126" i="9"/>
  <c r="BQ127" i="9" s="1"/>
  <c r="BQ126" i="9"/>
  <c r="BG126" i="9"/>
  <c r="BF127" i="9" s="1"/>
  <c r="BF126" i="9"/>
  <c r="AV126" i="9"/>
  <c r="AU127" i="9" s="1"/>
  <c r="AU126" i="9"/>
  <c r="AK126" i="9"/>
  <c r="AJ127" i="9" s="1"/>
  <c r="AJ126" i="9"/>
  <c r="Z126" i="9"/>
  <c r="Y127" i="9" s="1"/>
  <c r="Y126" i="9"/>
  <c r="O126" i="9"/>
  <c r="N127" i="9" s="1"/>
  <c r="N126" i="9"/>
  <c r="D126" i="9"/>
  <c r="C127" i="9" s="1"/>
  <c r="C126" i="9"/>
  <c r="BF123" i="9"/>
  <c r="CY122" i="9"/>
  <c r="CX122" i="9"/>
  <c r="CN122" i="9"/>
  <c r="CM122" i="9"/>
  <c r="CC122" i="9"/>
  <c r="CB123" i="9" s="1"/>
  <c r="CB122" i="9"/>
  <c r="BR122" i="9"/>
  <c r="BQ123" i="9" s="1"/>
  <c r="BQ122" i="9"/>
  <c r="AV122" i="9"/>
  <c r="AU123" i="9" s="1"/>
  <c r="AU122" i="9"/>
  <c r="AK122" i="9"/>
  <c r="AJ123" i="9" s="1"/>
  <c r="AJ122" i="9"/>
  <c r="Z122" i="9"/>
  <c r="Y123" i="9" s="1"/>
  <c r="Y122" i="9"/>
  <c r="O122" i="9"/>
  <c r="N123" i="9" s="1"/>
  <c r="N122" i="9"/>
  <c r="D122" i="9"/>
  <c r="C123" i="9" s="1"/>
  <c r="C122" i="9"/>
  <c r="CY118" i="9"/>
  <c r="CX119" i="9" s="1"/>
  <c r="CX118" i="9"/>
  <c r="CN118" i="9"/>
  <c r="CM119" i="9" s="1"/>
  <c r="CM118" i="9"/>
  <c r="CC118" i="9"/>
  <c r="CB119" i="9" s="1"/>
  <c r="CB118" i="9"/>
  <c r="BR118" i="9"/>
  <c r="BQ119" i="9" s="1"/>
  <c r="BQ118" i="9"/>
  <c r="BG118" i="9"/>
  <c r="BF119" i="9" s="1"/>
  <c r="BF118" i="9"/>
  <c r="AV118" i="9"/>
  <c r="AU119" i="9" s="1"/>
  <c r="AU118" i="9"/>
  <c r="AK118" i="9"/>
  <c r="AJ119" i="9" s="1"/>
  <c r="AJ118" i="9"/>
  <c r="Z118" i="9"/>
  <c r="Y119" i="9" s="1"/>
  <c r="Y118" i="9"/>
  <c r="O118" i="9"/>
  <c r="N119" i="9" s="1"/>
  <c r="N118" i="9"/>
  <c r="D118" i="9"/>
  <c r="C119" i="9" s="1"/>
  <c r="C118" i="9"/>
  <c r="CY114" i="9"/>
  <c r="CX115" i="9" s="1"/>
  <c r="CX114" i="9"/>
  <c r="CN114" i="9"/>
  <c r="CM115" i="9" s="1"/>
  <c r="CM114" i="9"/>
  <c r="CC114" i="9"/>
  <c r="CB115" i="9" s="1"/>
  <c r="CB114" i="9"/>
  <c r="BR114" i="9"/>
  <c r="BQ115" i="9" s="1"/>
  <c r="BQ114" i="9"/>
  <c r="BG114" i="9"/>
  <c r="BF115" i="9" s="1"/>
  <c r="BF114" i="9"/>
  <c r="AV114" i="9"/>
  <c r="AU115" i="9" s="1"/>
  <c r="AU114" i="9"/>
  <c r="AK114" i="9"/>
  <c r="AJ115" i="9" s="1"/>
  <c r="AJ114" i="9"/>
  <c r="Z114" i="9"/>
  <c r="Y115" i="9" s="1"/>
  <c r="Y114" i="9"/>
  <c r="O114" i="9"/>
  <c r="N115" i="9" s="1"/>
  <c r="N114" i="9"/>
  <c r="D114" i="9"/>
  <c r="C115" i="9" s="1"/>
  <c r="C114" i="9"/>
  <c r="CY110" i="9"/>
  <c r="CX111" i="9" s="1"/>
  <c r="CX110" i="9"/>
  <c r="CN110" i="9"/>
  <c r="CM111" i="9" s="1"/>
  <c r="CM110" i="9"/>
  <c r="CC110" i="9"/>
  <c r="CB111" i="9" s="1"/>
  <c r="CB110" i="9"/>
  <c r="BR110" i="9"/>
  <c r="BQ111" i="9" s="1"/>
  <c r="BQ110" i="9"/>
  <c r="BG110" i="9"/>
  <c r="BF111" i="9" s="1"/>
  <c r="BF110" i="9"/>
  <c r="AV110" i="9"/>
  <c r="AU111" i="9" s="1"/>
  <c r="AU110" i="9"/>
  <c r="AK110" i="9"/>
  <c r="AJ111" i="9" s="1"/>
  <c r="AJ110" i="9"/>
  <c r="Z110" i="9"/>
  <c r="Y111" i="9" s="1"/>
  <c r="Y110" i="9"/>
  <c r="O110" i="9"/>
  <c r="N111" i="9" s="1"/>
  <c r="N110" i="9"/>
  <c r="D110" i="9"/>
  <c r="C111" i="9" s="1"/>
  <c r="C110" i="9"/>
  <c r="CY106" i="9"/>
  <c r="CX106" i="9"/>
  <c r="CN106" i="9"/>
  <c r="CM106" i="9"/>
  <c r="CC106" i="9"/>
  <c r="CB107" i="9" s="1"/>
  <c r="CB106" i="9"/>
  <c r="BR106" i="9"/>
  <c r="BQ107" i="9" s="1"/>
  <c r="BQ106" i="9"/>
  <c r="BG106" i="9"/>
  <c r="BF107" i="9" s="1"/>
  <c r="BF106" i="9"/>
  <c r="AV106" i="9"/>
  <c r="AU107" i="9" s="1"/>
  <c r="AU106" i="9"/>
  <c r="AK106" i="9"/>
  <c r="AJ107" i="9" s="1"/>
  <c r="AJ106" i="9"/>
  <c r="Z106" i="9"/>
  <c r="Y107" i="9" s="1"/>
  <c r="Y106" i="9"/>
  <c r="O106" i="9"/>
  <c r="N107" i="9" s="1"/>
  <c r="N106" i="9"/>
  <c r="D106" i="9"/>
  <c r="C107" i="9" s="1"/>
  <c r="C106" i="9"/>
  <c r="CY102" i="9"/>
  <c r="CX102" i="9"/>
  <c r="CN102" i="9"/>
  <c r="CM102" i="9"/>
  <c r="CC102" i="9"/>
  <c r="CB103" i="9" s="1"/>
  <c r="CB102" i="9"/>
  <c r="BR102" i="9"/>
  <c r="BQ103" i="9" s="1"/>
  <c r="BQ102" i="9"/>
  <c r="BG102" i="9"/>
  <c r="BF103" i="9" s="1"/>
  <c r="BF102" i="9"/>
  <c r="AV102" i="9"/>
  <c r="AU103" i="9" s="1"/>
  <c r="AU102" i="9"/>
  <c r="AK102" i="9"/>
  <c r="AJ103" i="9" s="1"/>
  <c r="AJ102" i="9"/>
  <c r="Z102" i="9"/>
  <c r="Y103" i="9" s="1"/>
  <c r="Y102" i="9"/>
  <c r="O102" i="9"/>
  <c r="N103" i="9" s="1"/>
  <c r="N102" i="9"/>
  <c r="D102" i="9"/>
  <c r="C103" i="9" s="1"/>
  <c r="C102" i="9"/>
  <c r="CY98" i="9"/>
  <c r="CX99" i="9" s="1"/>
  <c r="CX98" i="9"/>
  <c r="CN98" i="9"/>
  <c r="CM99" i="9" s="1"/>
  <c r="CM98" i="9"/>
  <c r="CC98" i="9"/>
  <c r="CB99" i="9" s="1"/>
  <c r="CB98" i="9"/>
  <c r="BR98" i="9"/>
  <c r="BQ99" i="9" s="1"/>
  <c r="BQ98" i="9"/>
  <c r="BG98" i="9"/>
  <c r="BF99" i="9" s="1"/>
  <c r="BF98" i="9"/>
  <c r="AV98" i="9"/>
  <c r="AU99" i="9" s="1"/>
  <c r="AU98" i="9"/>
  <c r="AK98" i="9"/>
  <c r="AJ99" i="9" s="1"/>
  <c r="AJ98" i="9"/>
  <c r="Z98" i="9"/>
  <c r="Y99" i="9" s="1"/>
  <c r="Y98" i="9"/>
  <c r="O98" i="9"/>
  <c r="N99" i="9" s="1"/>
  <c r="N98" i="9"/>
  <c r="D98" i="9"/>
  <c r="C99" i="9" s="1"/>
  <c r="C98" i="9"/>
  <c r="CY94" i="9"/>
  <c r="CX94" i="9"/>
  <c r="CN94" i="9"/>
  <c r="CM94" i="9"/>
  <c r="CC94" i="9"/>
  <c r="CB95" i="9" s="1"/>
  <c r="CB94" i="9"/>
  <c r="BR94" i="9"/>
  <c r="BQ95" i="9" s="1"/>
  <c r="BQ94" i="9"/>
  <c r="BG94" i="9"/>
  <c r="BF95" i="9" s="1"/>
  <c r="BF94" i="9"/>
  <c r="AV94" i="9"/>
  <c r="AU95" i="9" s="1"/>
  <c r="AU94" i="9"/>
  <c r="AK94" i="9"/>
  <c r="AJ95" i="9" s="1"/>
  <c r="AJ94" i="9"/>
  <c r="Z94" i="9"/>
  <c r="Y95" i="9" s="1"/>
  <c r="Y94" i="9"/>
  <c r="O94" i="9"/>
  <c r="N95" i="9" s="1"/>
  <c r="N94" i="9"/>
  <c r="D94" i="9"/>
  <c r="C95" i="9" s="1"/>
  <c r="C94" i="9"/>
  <c r="CY90" i="9"/>
  <c r="CX91" i="9" s="1"/>
  <c r="CX90" i="9"/>
  <c r="CN90" i="9"/>
  <c r="CM91" i="9" s="1"/>
  <c r="CM90" i="9"/>
  <c r="CC90" i="9"/>
  <c r="CB91" i="9" s="1"/>
  <c r="CB90" i="9"/>
  <c r="BR90" i="9"/>
  <c r="BQ91" i="9" s="1"/>
  <c r="BQ90" i="9"/>
  <c r="BG90" i="9"/>
  <c r="BF91" i="9" s="1"/>
  <c r="BF90" i="9"/>
  <c r="AV90" i="9"/>
  <c r="AU91" i="9" s="1"/>
  <c r="AU90" i="9"/>
  <c r="AK90" i="9"/>
  <c r="AJ91" i="9" s="1"/>
  <c r="AJ90" i="9"/>
  <c r="Z90" i="9"/>
  <c r="Y91" i="9" s="1"/>
  <c r="Y90" i="9"/>
  <c r="O90" i="9"/>
  <c r="N91" i="9" s="1"/>
  <c r="N90" i="9"/>
  <c r="D90" i="9"/>
  <c r="C91" i="9" s="1"/>
  <c r="C90" i="9"/>
  <c r="CY86" i="9"/>
  <c r="CX86" i="9"/>
  <c r="CN86" i="9"/>
  <c r="CM86" i="9"/>
  <c r="CC86" i="9"/>
  <c r="CB87" i="9" s="1"/>
  <c r="CB86" i="9"/>
  <c r="BR86" i="9"/>
  <c r="BQ87" i="9" s="1"/>
  <c r="BQ86" i="9"/>
  <c r="BG86" i="9"/>
  <c r="BF87" i="9" s="1"/>
  <c r="BF86" i="9"/>
  <c r="AV86" i="9"/>
  <c r="AU87" i="9" s="1"/>
  <c r="AU86" i="9"/>
  <c r="AK86" i="9"/>
  <c r="AJ87" i="9" s="1"/>
  <c r="AJ86" i="9"/>
  <c r="Z86" i="9"/>
  <c r="Y87" i="9" s="1"/>
  <c r="Y86" i="9"/>
  <c r="O86" i="9"/>
  <c r="N87" i="9" s="1"/>
  <c r="N86" i="9"/>
  <c r="D86" i="9"/>
  <c r="C87" i="9" s="1"/>
  <c r="C86" i="9"/>
  <c r="CY82" i="9"/>
  <c r="CX82" i="9"/>
  <c r="CN82" i="9"/>
  <c r="CM82" i="9"/>
  <c r="CC82" i="9"/>
  <c r="CB83" i="9" s="1"/>
  <c r="CB82" i="9"/>
  <c r="BR82" i="9"/>
  <c r="BQ83" i="9" s="1"/>
  <c r="BQ82" i="9"/>
  <c r="BG82" i="9"/>
  <c r="BF83" i="9" s="1"/>
  <c r="BF82" i="9"/>
  <c r="AV82" i="9"/>
  <c r="AU83" i="9" s="1"/>
  <c r="AU82" i="9"/>
  <c r="AK82" i="9"/>
  <c r="AJ83" i="9" s="1"/>
  <c r="AJ82" i="9"/>
  <c r="Z82" i="9"/>
  <c r="Y83" i="9" s="1"/>
  <c r="Y82" i="9"/>
  <c r="O82" i="9"/>
  <c r="N83" i="9" s="1"/>
  <c r="N82" i="9"/>
  <c r="D82" i="9"/>
  <c r="C83" i="9" s="1"/>
  <c r="C82" i="9"/>
  <c r="CY78" i="9"/>
  <c r="CX78" i="9"/>
  <c r="CN78" i="9"/>
  <c r="CM78" i="9"/>
  <c r="CC78" i="9"/>
  <c r="CB79" i="9" s="1"/>
  <c r="CB78" i="9"/>
  <c r="BR78" i="9"/>
  <c r="BQ79" i="9" s="1"/>
  <c r="BQ78" i="9"/>
  <c r="BG78" i="9"/>
  <c r="BF79" i="9" s="1"/>
  <c r="BF78" i="9"/>
  <c r="AV78" i="9"/>
  <c r="AU79" i="9" s="1"/>
  <c r="AU78" i="9"/>
  <c r="AK78" i="9"/>
  <c r="AJ79" i="9" s="1"/>
  <c r="AJ78" i="9"/>
  <c r="Z78" i="9"/>
  <c r="Y79" i="9" s="1"/>
  <c r="Y78" i="9"/>
  <c r="O78" i="9"/>
  <c r="N79" i="9" s="1"/>
  <c r="N78" i="9"/>
  <c r="D78" i="9"/>
  <c r="C79" i="9" s="1"/>
  <c r="C78" i="9"/>
  <c r="CY74" i="9"/>
  <c r="CX74" i="9"/>
  <c r="CN74" i="9"/>
  <c r="CM74" i="9"/>
  <c r="CC74" i="9"/>
  <c r="CB75" i="9" s="1"/>
  <c r="CB74" i="9"/>
  <c r="BR74" i="9"/>
  <c r="BQ75" i="9" s="1"/>
  <c r="BQ74" i="9"/>
  <c r="BG74" i="9"/>
  <c r="BF75" i="9" s="1"/>
  <c r="BF74" i="9"/>
  <c r="AV74" i="9"/>
  <c r="AU75" i="9" s="1"/>
  <c r="AU74" i="9"/>
  <c r="AK74" i="9"/>
  <c r="AJ75" i="9" s="1"/>
  <c r="AJ74" i="9"/>
  <c r="Z74" i="9"/>
  <c r="Y75" i="9" s="1"/>
  <c r="Y74" i="9"/>
  <c r="O74" i="9"/>
  <c r="N75" i="9" s="1"/>
  <c r="N74" i="9"/>
  <c r="D74" i="9"/>
  <c r="C75" i="9" s="1"/>
  <c r="C74" i="9"/>
  <c r="CY70" i="9"/>
  <c r="CX71" i="9" s="1"/>
  <c r="CX70" i="9"/>
  <c r="CN70" i="9"/>
  <c r="CM71" i="9" s="1"/>
  <c r="CM70" i="9"/>
  <c r="CC70" i="9"/>
  <c r="CB71" i="9" s="1"/>
  <c r="CB70" i="9"/>
  <c r="BR70" i="9"/>
  <c r="BQ71" i="9" s="1"/>
  <c r="BQ70" i="9"/>
  <c r="BG70" i="9"/>
  <c r="BF71" i="9" s="1"/>
  <c r="BF70" i="9"/>
  <c r="AV70" i="9"/>
  <c r="AU71" i="9" s="1"/>
  <c r="AU70" i="9"/>
  <c r="AK70" i="9"/>
  <c r="AJ71" i="9" s="1"/>
  <c r="AJ70" i="9"/>
  <c r="Z70" i="9"/>
  <c r="Y71" i="9" s="1"/>
  <c r="Y70" i="9"/>
  <c r="O70" i="9"/>
  <c r="N71" i="9" s="1"/>
  <c r="N70" i="9"/>
  <c r="D70" i="9"/>
  <c r="C71" i="9" s="1"/>
  <c r="C70" i="9"/>
  <c r="CY66" i="9"/>
  <c r="CX66" i="9"/>
  <c r="CN66" i="9"/>
  <c r="CM66" i="9"/>
  <c r="CC66" i="9"/>
  <c r="CB67" i="9" s="1"/>
  <c r="CB66" i="9"/>
  <c r="BR66" i="9"/>
  <c r="BQ67" i="9" s="1"/>
  <c r="BQ66" i="9"/>
  <c r="BG66" i="9"/>
  <c r="BF67" i="9" s="1"/>
  <c r="BF66" i="9"/>
  <c r="AV66" i="9"/>
  <c r="AU67" i="9" s="1"/>
  <c r="AU66" i="9"/>
  <c r="AK66" i="9"/>
  <c r="AJ67" i="9" s="1"/>
  <c r="AJ66" i="9"/>
  <c r="Z66" i="9"/>
  <c r="Y67" i="9" s="1"/>
  <c r="Y66" i="9"/>
  <c r="O66" i="9"/>
  <c r="N67" i="9" s="1"/>
  <c r="N66" i="9"/>
  <c r="D66" i="9"/>
  <c r="C67" i="9" s="1"/>
  <c r="C66" i="9"/>
  <c r="CY62" i="9"/>
  <c r="CX63" i="9" s="1"/>
  <c r="CX62" i="9"/>
  <c r="CN62" i="9"/>
  <c r="CM63" i="9" s="1"/>
  <c r="CM62" i="9"/>
  <c r="CC62" i="9"/>
  <c r="CB63" i="9" s="1"/>
  <c r="CB62" i="9"/>
  <c r="BR62" i="9"/>
  <c r="BQ63" i="9" s="1"/>
  <c r="BQ62" i="9"/>
  <c r="BG62" i="9"/>
  <c r="BF63" i="9" s="1"/>
  <c r="BF62" i="9"/>
  <c r="AV62" i="9"/>
  <c r="AU63" i="9" s="1"/>
  <c r="AU62" i="9"/>
  <c r="AK62" i="9"/>
  <c r="AJ63" i="9" s="1"/>
  <c r="AJ62" i="9"/>
  <c r="Z62" i="9"/>
  <c r="Y63" i="9" s="1"/>
  <c r="Y62" i="9"/>
  <c r="O62" i="9"/>
  <c r="N63" i="9" s="1"/>
  <c r="N62" i="9"/>
  <c r="D62" i="9"/>
  <c r="C63" i="9" s="1"/>
  <c r="C62" i="9"/>
  <c r="AJ59" i="9"/>
  <c r="CY58" i="9"/>
  <c r="CX59" i="9" s="1"/>
  <c r="CX58" i="9"/>
  <c r="CN58" i="9"/>
  <c r="CM59" i="9" s="1"/>
  <c r="CM58" i="9"/>
  <c r="CC58" i="9"/>
  <c r="CB59" i="9" s="1"/>
  <c r="CB58" i="9"/>
  <c r="BR58" i="9"/>
  <c r="BQ59" i="9" s="1"/>
  <c r="BQ58" i="9"/>
  <c r="BG58" i="9"/>
  <c r="BF59" i="9" s="1"/>
  <c r="BF58" i="9"/>
  <c r="AV58" i="9"/>
  <c r="AU59" i="9" s="1"/>
  <c r="AU58" i="9"/>
  <c r="AK58" i="9"/>
  <c r="AJ58" i="9"/>
  <c r="Z58" i="9"/>
  <c r="Y58" i="9"/>
  <c r="O58" i="9"/>
  <c r="N59" i="9" s="1"/>
  <c r="N58" i="9"/>
  <c r="D58" i="9"/>
  <c r="C59" i="9" s="1"/>
  <c r="C58" i="9"/>
  <c r="CY54" i="9"/>
  <c r="CX55" i="9" s="1"/>
  <c r="CX54" i="9"/>
  <c r="CN54" i="9"/>
  <c r="CM55" i="9" s="1"/>
  <c r="CM54" i="9"/>
  <c r="CC54" i="9"/>
  <c r="CB55" i="9" s="1"/>
  <c r="CB54" i="9"/>
  <c r="BR54" i="9"/>
  <c r="BQ55" i="9" s="1"/>
  <c r="BQ54" i="9"/>
  <c r="BG54" i="9"/>
  <c r="BF55" i="9" s="1"/>
  <c r="BF54" i="9"/>
  <c r="AV54" i="9"/>
  <c r="AU55" i="9" s="1"/>
  <c r="AU54" i="9"/>
  <c r="AK54" i="9"/>
  <c r="AJ55" i="9" s="1"/>
  <c r="AJ54" i="9"/>
  <c r="Z54" i="9"/>
  <c r="Y55" i="9" s="1"/>
  <c r="Y54" i="9"/>
  <c r="O54" i="9"/>
  <c r="N55" i="9" s="1"/>
  <c r="N54" i="9"/>
  <c r="D54" i="9"/>
  <c r="C55" i="9" s="1"/>
  <c r="C54" i="9"/>
  <c r="CY50" i="9"/>
  <c r="CX50" i="9"/>
  <c r="CN50" i="9"/>
  <c r="CM51" i="9" s="1"/>
  <c r="CM50" i="9"/>
  <c r="CC50" i="9"/>
  <c r="CB51" i="9" s="1"/>
  <c r="CB50" i="9"/>
  <c r="BR50" i="9"/>
  <c r="BQ51" i="9" s="1"/>
  <c r="BQ50" i="9"/>
  <c r="BG50" i="9"/>
  <c r="BF51" i="9" s="1"/>
  <c r="BF50" i="9"/>
  <c r="AV50" i="9"/>
  <c r="AU51" i="9" s="1"/>
  <c r="AU50" i="9"/>
  <c r="AK50" i="9"/>
  <c r="AJ51" i="9" s="1"/>
  <c r="AJ50" i="9"/>
  <c r="Z50" i="9"/>
  <c r="Y51" i="9" s="1"/>
  <c r="Y50" i="9"/>
  <c r="O50" i="9"/>
  <c r="N51" i="9" s="1"/>
  <c r="N50" i="9"/>
  <c r="D50" i="9"/>
  <c r="C51" i="9" s="1"/>
  <c r="C50" i="9"/>
  <c r="CY46" i="9"/>
  <c r="CX46" i="9"/>
  <c r="CN46" i="9"/>
  <c r="CM46" i="9"/>
  <c r="CC46" i="9"/>
  <c r="CB47" i="9" s="1"/>
  <c r="CB46" i="9"/>
  <c r="BR46" i="9"/>
  <c r="BQ47" i="9" s="1"/>
  <c r="BQ46" i="9"/>
  <c r="BG46" i="9"/>
  <c r="BF47" i="9" s="1"/>
  <c r="BF46" i="9"/>
  <c r="AV46" i="9"/>
  <c r="AU47" i="9" s="1"/>
  <c r="AU46" i="9"/>
  <c r="AK46" i="9"/>
  <c r="AJ47" i="9" s="1"/>
  <c r="AJ46" i="9"/>
  <c r="Z46" i="9"/>
  <c r="Y47" i="9" s="1"/>
  <c r="Y46" i="9"/>
  <c r="O46" i="9"/>
  <c r="N47" i="9" s="1"/>
  <c r="N46" i="9"/>
  <c r="D46" i="9"/>
  <c r="C47" i="9" s="1"/>
  <c r="C46" i="9"/>
  <c r="CY42" i="9"/>
  <c r="CX43" i="9" s="1"/>
  <c r="CX42" i="9"/>
  <c r="CN42" i="9"/>
  <c r="CM43" i="9" s="1"/>
  <c r="CM42" i="9"/>
  <c r="CC42" i="9"/>
  <c r="CB43" i="9" s="1"/>
  <c r="CB42" i="9"/>
  <c r="BR42" i="9"/>
  <c r="BQ43" i="9" s="1"/>
  <c r="BQ42" i="9"/>
  <c r="BG42" i="9"/>
  <c r="BF43" i="9" s="1"/>
  <c r="BF42" i="9"/>
  <c r="AV42" i="9"/>
  <c r="AU43" i="9" s="1"/>
  <c r="AU42" i="9"/>
  <c r="AK42" i="9"/>
  <c r="AJ43" i="9" s="1"/>
  <c r="AJ42" i="9"/>
  <c r="Z42" i="9"/>
  <c r="Y43" i="9" s="1"/>
  <c r="Y42" i="9"/>
  <c r="O42" i="9"/>
  <c r="N43" i="9" s="1"/>
  <c r="N42" i="9"/>
  <c r="D42" i="9"/>
  <c r="C43" i="9" s="1"/>
  <c r="C42" i="9"/>
  <c r="CY38" i="9"/>
  <c r="CX39" i="9" s="1"/>
  <c r="CX38" i="9"/>
  <c r="CN38" i="9"/>
  <c r="CM38" i="9"/>
  <c r="CC38" i="9"/>
  <c r="CB39" i="9" s="1"/>
  <c r="CB38" i="9"/>
  <c r="BR38" i="9"/>
  <c r="BQ39" i="9" s="1"/>
  <c r="BQ38" i="9"/>
  <c r="BG38" i="9"/>
  <c r="BF39" i="9" s="1"/>
  <c r="BF38" i="9"/>
  <c r="AV38" i="9"/>
  <c r="AU39" i="9" s="1"/>
  <c r="AU38" i="9"/>
  <c r="AK38" i="9"/>
  <c r="AJ39" i="9" s="1"/>
  <c r="AJ38" i="9"/>
  <c r="Z38" i="9"/>
  <c r="Y38" i="9"/>
  <c r="O38" i="9"/>
  <c r="N39" i="9" s="1"/>
  <c r="N38" i="9"/>
  <c r="D38" i="9"/>
  <c r="C39" i="9" s="1"/>
  <c r="C38" i="9"/>
  <c r="CY34" i="9"/>
  <c r="CX35" i="9" s="1"/>
  <c r="CX34" i="9"/>
  <c r="CN34" i="9"/>
  <c r="CM34" i="9"/>
  <c r="CC34" i="9"/>
  <c r="CB35" i="9" s="1"/>
  <c r="CB34" i="9"/>
  <c r="BR34" i="9"/>
  <c r="BQ35" i="9" s="1"/>
  <c r="BQ34" i="9"/>
  <c r="BG34" i="9"/>
  <c r="BF35" i="9" s="1"/>
  <c r="BF34" i="9"/>
  <c r="AV34" i="9"/>
  <c r="AU35" i="9" s="1"/>
  <c r="AU34" i="9"/>
  <c r="AK34" i="9"/>
  <c r="AJ35" i="9" s="1"/>
  <c r="AJ34" i="9"/>
  <c r="Z34" i="9"/>
  <c r="Y35" i="9" s="1"/>
  <c r="Y34" i="9"/>
  <c r="O34" i="9"/>
  <c r="N35" i="9" s="1"/>
  <c r="N34" i="9"/>
  <c r="D34" i="9"/>
  <c r="C35" i="9" s="1"/>
  <c r="C34" i="9"/>
  <c r="CY30" i="9"/>
  <c r="CX30" i="9"/>
  <c r="CN30" i="9"/>
  <c r="CM30" i="9"/>
  <c r="CC30" i="9"/>
  <c r="CB31" i="9" s="1"/>
  <c r="CB30" i="9"/>
  <c r="BR30" i="9"/>
  <c r="BQ31" i="9" s="1"/>
  <c r="BQ30" i="9"/>
  <c r="BG30" i="9"/>
  <c r="BF31" i="9" s="1"/>
  <c r="BF30" i="9"/>
  <c r="AV30" i="9"/>
  <c r="AU31" i="9" s="1"/>
  <c r="AU30" i="9"/>
  <c r="AK30" i="9"/>
  <c r="AJ31" i="9" s="1"/>
  <c r="AJ30" i="9"/>
  <c r="Z30" i="9"/>
  <c r="Y31" i="9" s="1"/>
  <c r="Y30" i="9"/>
  <c r="O30" i="9"/>
  <c r="N31" i="9" s="1"/>
  <c r="N30" i="9"/>
  <c r="D30" i="9"/>
  <c r="C31" i="9" s="1"/>
  <c r="C30" i="9"/>
  <c r="CY26" i="9"/>
  <c r="CX27" i="9" s="1"/>
  <c r="CX26" i="9"/>
  <c r="CN26" i="9"/>
  <c r="CM26" i="9"/>
  <c r="CC26" i="9"/>
  <c r="CB27" i="9" s="1"/>
  <c r="CB26" i="9"/>
  <c r="BR26" i="9"/>
  <c r="BQ27" i="9" s="1"/>
  <c r="BQ26" i="9"/>
  <c r="BG26" i="9"/>
  <c r="BF27" i="9" s="1"/>
  <c r="BF26" i="9"/>
  <c r="AV26" i="9"/>
  <c r="AU27" i="9" s="1"/>
  <c r="AU26" i="9"/>
  <c r="AK26" i="9"/>
  <c r="AJ27" i="9" s="1"/>
  <c r="AJ26" i="9"/>
  <c r="Z26" i="9"/>
  <c r="Y27" i="9" s="1"/>
  <c r="Y26" i="9"/>
  <c r="O26" i="9"/>
  <c r="N27" i="9" s="1"/>
  <c r="N26" i="9"/>
  <c r="D26" i="9"/>
  <c r="C27" i="9" s="1"/>
  <c r="C26" i="9"/>
  <c r="AJ23" i="9"/>
  <c r="CY22" i="9"/>
  <c r="CX23" i="9" s="1"/>
  <c r="CX22" i="9"/>
  <c r="CN22" i="9"/>
  <c r="CM22" i="9"/>
  <c r="CC22" i="9"/>
  <c r="CB23" i="9" s="1"/>
  <c r="CB22" i="9"/>
  <c r="BR22" i="9"/>
  <c r="BQ23" i="9" s="1"/>
  <c r="BQ22" i="9"/>
  <c r="BG22" i="9"/>
  <c r="BF23" i="9" s="1"/>
  <c r="BF22" i="9"/>
  <c r="AV22" i="9"/>
  <c r="AU23" i="9" s="1"/>
  <c r="AU22" i="9"/>
  <c r="AJ22" i="9"/>
  <c r="Z22" i="9"/>
  <c r="Y23" i="9" s="1"/>
  <c r="Y22" i="9"/>
  <c r="O22" i="9"/>
  <c r="N23" i="9" s="1"/>
  <c r="N22" i="9"/>
  <c r="D22" i="9"/>
  <c r="C23" i="9" s="1"/>
  <c r="C22" i="9"/>
  <c r="CY18" i="9"/>
  <c r="CX19" i="9" s="1"/>
  <c r="CX18" i="9"/>
  <c r="CN18" i="9"/>
  <c r="CM18" i="9"/>
  <c r="CC18" i="9"/>
  <c r="CB19" i="9" s="1"/>
  <c r="CB18" i="9"/>
  <c r="BR18" i="9"/>
  <c r="BQ19" i="9" s="1"/>
  <c r="BQ18" i="9"/>
  <c r="BG18" i="9"/>
  <c r="BF19" i="9" s="1"/>
  <c r="BF18" i="9"/>
  <c r="AV18" i="9"/>
  <c r="AU19" i="9" s="1"/>
  <c r="AU18" i="9"/>
  <c r="AK18" i="9"/>
  <c r="AJ19" i="9" s="1"/>
  <c r="AJ18" i="9"/>
  <c r="Z18" i="9"/>
  <c r="Y18" i="9"/>
  <c r="O18" i="9"/>
  <c r="N19" i="9" s="1"/>
  <c r="N18" i="9"/>
  <c r="D18" i="9"/>
  <c r="C19" i="9" s="1"/>
  <c r="C18" i="9"/>
  <c r="CY14" i="9"/>
  <c r="CX15" i="9" s="1"/>
  <c r="CX14" i="9"/>
  <c r="CN14" i="9"/>
  <c r="CM15" i="9" s="1"/>
  <c r="CM14" i="9"/>
  <c r="CC14" i="9"/>
  <c r="CB15" i="9" s="1"/>
  <c r="CB14" i="9"/>
  <c r="BR14" i="9"/>
  <c r="BQ15" i="9" s="1"/>
  <c r="BQ14" i="9"/>
  <c r="BG14" i="9"/>
  <c r="BF15" i="9" s="1"/>
  <c r="BF14" i="9"/>
  <c r="AV14" i="9"/>
  <c r="AU15" i="9" s="1"/>
  <c r="AU14" i="9"/>
  <c r="AK14" i="9"/>
  <c r="AJ15" i="9" s="1"/>
  <c r="AJ14" i="9"/>
  <c r="Z14" i="9"/>
  <c r="Y15" i="9" s="1"/>
  <c r="Y14" i="9"/>
  <c r="O14" i="9"/>
  <c r="N15" i="9" s="1"/>
  <c r="N14" i="9"/>
  <c r="D14" i="9"/>
  <c r="C15" i="9" s="1"/>
  <c r="C14" i="9"/>
  <c r="CY10" i="9"/>
  <c r="CX10" i="9"/>
  <c r="CN10" i="9"/>
  <c r="CM10" i="9"/>
  <c r="CC10" i="9"/>
  <c r="CB11" i="9" s="1"/>
  <c r="CB10" i="9"/>
  <c r="BR10" i="9"/>
  <c r="BQ11" i="9" s="1"/>
  <c r="BQ10" i="9"/>
  <c r="BG10" i="9"/>
  <c r="BF11" i="9" s="1"/>
  <c r="BF10" i="9"/>
  <c r="AV10" i="9"/>
  <c r="AU11" i="9" s="1"/>
  <c r="AU10" i="9"/>
  <c r="AK10" i="9"/>
  <c r="AJ11" i="9" s="1"/>
  <c r="AJ10" i="9"/>
  <c r="Z10" i="9"/>
  <c r="Y11" i="9" s="1"/>
  <c r="Y10" i="9"/>
  <c r="O10" i="9"/>
  <c r="N11" i="9" s="1"/>
  <c r="N10" i="9"/>
  <c r="D10" i="9"/>
  <c r="C11" i="9" s="1"/>
  <c r="C10" i="9"/>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7" i="7"/>
  <c r="O48" i="7"/>
  <c r="O49" i="7"/>
  <c r="O50" i="7"/>
  <c r="O51" i="7"/>
  <c r="O52" i="7"/>
  <c r="O53" i="7"/>
  <c r="O55" i="7"/>
  <c r="O56" i="7"/>
  <c r="O57" i="7"/>
  <c r="O58" i="7"/>
  <c r="O59" i="7"/>
  <c r="O60" i="7"/>
  <c r="O61" i="7"/>
  <c r="O62" i="7"/>
  <c r="O63" i="7"/>
  <c r="O64" i="7"/>
  <c r="O65" i="7"/>
  <c r="O66" i="7"/>
  <c r="O67" i="7"/>
  <c r="O68" i="7"/>
  <c r="O69" i="7"/>
  <c r="O71" i="7"/>
  <c r="O72" i="7"/>
  <c r="O73" i="7"/>
  <c r="O74" i="7"/>
  <c r="O75" i="7"/>
  <c r="O76" i="7"/>
  <c r="O77" i="7"/>
  <c r="O78" i="7"/>
  <c r="O79" i="7"/>
  <c r="O80" i="7"/>
  <c r="O81" i="7"/>
  <c r="O82" i="7"/>
  <c r="O84" i="7"/>
  <c r="O85" i="7"/>
  <c r="O86" i="7"/>
  <c r="O87" i="7"/>
  <c r="O88" i="7"/>
  <c r="O89" i="7"/>
  <c r="O90" i="7"/>
  <c r="O91" i="7"/>
  <c r="O92" i="7"/>
  <c r="O93" i="7"/>
  <c r="O94" i="7"/>
  <c r="O95" i="7"/>
  <c r="O96" i="7"/>
  <c r="O97" i="7"/>
  <c r="O98" i="7"/>
  <c r="O101" i="7"/>
  <c r="O102" i="7"/>
  <c r="O103" i="7"/>
  <c r="O104" i="7"/>
  <c r="O105" i="7"/>
  <c r="O106" i="7"/>
  <c r="O107" i="7"/>
  <c r="O108" i="7"/>
  <c r="O109" i="7"/>
  <c r="O110" i="7"/>
  <c r="O111" i="7"/>
  <c r="O112" i="7"/>
  <c r="O113" i="7"/>
  <c r="O114"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M207" i="7" l="1"/>
  <c r="M208" i="7"/>
  <c r="M209" i="7"/>
  <c r="M210" i="7"/>
  <c r="M211" i="7"/>
  <c r="M212" i="7"/>
  <c r="M213" i="7"/>
  <c r="M214" i="7"/>
  <c r="M215" i="7"/>
  <c r="M216" i="7"/>
  <c r="M217" i="7"/>
  <c r="M218" i="7"/>
  <c r="M219" i="7"/>
  <c r="M220" i="7"/>
  <c r="M221" i="7"/>
  <c r="M206" i="7"/>
  <c r="M187" i="7"/>
  <c r="M188" i="7"/>
  <c r="M189" i="7"/>
  <c r="M190" i="7"/>
  <c r="M191" i="7"/>
  <c r="M192" i="7"/>
  <c r="M193" i="7"/>
  <c r="M194" i="7"/>
  <c r="M195" i="7"/>
  <c r="M196" i="7"/>
  <c r="M197" i="7"/>
  <c r="M198" i="7"/>
  <c r="M199" i="7"/>
  <c r="T199" i="7" s="1"/>
  <c r="M200" i="7"/>
  <c r="M201" i="7"/>
  <c r="M202" i="7"/>
  <c r="M203" i="7"/>
  <c r="M204" i="7"/>
  <c r="M205" i="7"/>
  <c r="M175" i="7"/>
  <c r="M176" i="7"/>
  <c r="M177" i="7"/>
  <c r="M178" i="7"/>
  <c r="M179" i="7"/>
  <c r="M180" i="7"/>
  <c r="M181" i="7"/>
  <c r="M182" i="7"/>
  <c r="M171" i="7"/>
  <c r="M172" i="7"/>
  <c r="M165" i="7"/>
  <c r="M166" i="7"/>
  <c r="M167" i="7"/>
  <c r="M168" i="7"/>
  <c r="M169" i="7"/>
  <c r="M170" i="7"/>
  <c r="M159" i="7"/>
  <c r="M144" i="7"/>
  <c r="M145" i="7"/>
  <c r="M146" i="7"/>
  <c r="M147" i="7"/>
  <c r="M148" i="7"/>
  <c r="M149" i="7"/>
  <c r="M150" i="7"/>
  <c r="M151" i="7"/>
  <c r="M152" i="7"/>
  <c r="T152" i="7" s="1"/>
  <c r="M153" i="7"/>
  <c r="M154" i="7"/>
  <c r="M155" i="7"/>
  <c r="M156" i="7"/>
  <c r="M157" i="7"/>
  <c r="M158" i="7"/>
  <c r="M123" i="7"/>
  <c r="M124" i="7"/>
  <c r="M125" i="7"/>
  <c r="M126" i="7"/>
  <c r="M127" i="7"/>
  <c r="M128" i="7"/>
  <c r="M129" i="7"/>
  <c r="M130" i="7"/>
  <c r="M131" i="7"/>
  <c r="M132" i="7"/>
  <c r="T132" i="7" s="1"/>
  <c r="M113" i="7"/>
  <c r="M114" i="7"/>
  <c r="M107" i="7"/>
  <c r="M108" i="7"/>
  <c r="M109" i="7"/>
  <c r="M110" i="7"/>
  <c r="M105" i="7"/>
  <c r="M82" i="7"/>
  <c r="M84" i="7"/>
  <c r="M85" i="7"/>
  <c r="M86" i="7"/>
  <c r="M87" i="7"/>
  <c r="M88" i="7"/>
  <c r="M89" i="7"/>
  <c r="M90" i="7"/>
  <c r="M91" i="7"/>
  <c r="M92" i="7"/>
  <c r="M93" i="7"/>
  <c r="M94" i="7"/>
  <c r="M95" i="7"/>
  <c r="M96" i="7"/>
  <c r="M97" i="7"/>
  <c r="M98" i="7"/>
  <c r="M77" i="7"/>
  <c r="M78" i="7"/>
  <c r="M75" i="7"/>
  <c r="M73" i="7"/>
  <c r="M55" i="7"/>
  <c r="M56" i="7"/>
  <c r="M57" i="7"/>
  <c r="M58" i="7"/>
  <c r="M59" i="7"/>
  <c r="M60" i="7"/>
  <c r="M61" i="7"/>
  <c r="M62" i="7"/>
  <c r="M63" i="7"/>
  <c r="M64" i="7"/>
  <c r="M65" i="7"/>
  <c r="M66" i="7"/>
  <c r="M67" i="7"/>
  <c r="M68" i="7"/>
  <c r="M69" i="7"/>
  <c r="M32" i="7"/>
  <c r="M33" i="7"/>
  <c r="M34" i="7"/>
  <c r="M35" i="7"/>
  <c r="M36" i="7"/>
  <c r="M37" i="7"/>
  <c r="T37" i="7" s="1"/>
  <c r="M38" i="7"/>
  <c r="M39" i="7"/>
  <c r="M40" i="7"/>
  <c r="M41" i="7"/>
  <c r="M42" i="7"/>
  <c r="M43" i="7"/>
  <c r="M44" i="7"/>
  <c r="M45" i="7"/>
  <c r="M47" i="7"/>
  <c r="M48" i="7"/>
  <c r="M49" i="7"/>
  <c r="M50" i="7"/>
  <c r="M51" i="7"/>
  <c r="M52" i="7"/>
  <c r="M53" i="7"/>
  <c r="M21" i="7"/>
  <c r="T21" i="7" s="1"/>
  <c r="M22" i="7"/>
  <c r="M23" i="7"/>
  <c r="M24" i="7"/>
  <c r="M25" i="7"/>
  <c r="M26" i="7"/>
  <c r="M27" i="7"/>
  <c r="M28" i="7"/>
  <c r="M29" i="7"/>
  <c r="M30" i="7"/>
  <c r="M20" i="7"/>
  <c r="M19" i="7"/>
  <c r="M12" i="7"/>
  <c r="M13" i="7"/>
  <c r="T13" i="7" s="1"/>
  <c r="M14" i="7"/>
  <c r="T14" i="7" s="1"/>
  <c r="M15" i="7"/>
  <c r="T15" i="7" s="1"/>
  <c r="M16" i="7"/>
  <c r="M17" i="7"/>
  <c r="M18"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11" i="7"/>
  <c r="T127" i="7" l="1"/>
  <c r="T16" i="7"/>
  <c r="T126" i="7"/>
  <c r="U126" i="7" s="1"/>
  <c r="T30" i="7"/>
  <c r="U30" i="7" s="1"/>
  <c r="T47" i="7"/>
  <c r="U47" i="7" s="1"/>
  <c r="T78" i="7"/>
  <c r="U78" i="7" s="1"/>
  <c r="T191" i="7"/>
  <c r="U191" i="7" s="1"/>
  <c r="T159" i="7"/>
  <c r="U159" i="7" s="1"/>
  <c r="T175" i="7"/>
  <c r="U175" i="7" s="1"/>
  <c r="T190" i="7"/>
  <c r="U190" i="7" s="1"/>
  <c r="T158" i="7"/>
  <c r="T59" i="7"/>
  <c r="U59" i="7" s="1"/>
  <c r="T91" i="7"/>
  <c r="U91" i="7" s="1"/>
  <c r="T172" i="7"/>
  <c r="U172" i="7" s="1"/>
  <c r="T58" i="7"/>
  <c r="U58" i="7" s="1"/>
  <c r="T218" i="7"/>
  <c r="U218" i="7" s="1"/>
  <c r="T12" i="7"/>
  <c r="U12" i="7" s="1"/>
  <c r="T75" i="7"/>
  <c r="U75" i="7" s="1"/>
  <c r="T125" i="7"/>
  <c r="U125" i="7" s="1"/>
  <c r="T29" i="7"/>
  <c r="U29" i="7" s="1"/>
  <c r="T45" i="7"/>
  <c r="U45" i="7" s="1"/>
  <c r="T77" i="7"/>
  <c r="U77" i="7" s="1"/>
  <c r="T124" i="7"/>
  <c r="U124" i="7" s="1"/>
  <c r="T28" i="7"/>
  <c r="U28" i="7" s="1"/>
  <c r="T44" i="7"/>
  <c r="U44" i="7" s="1"/>
  <c r="T123" i="7"/>
  <c r="U123" i="7" s="1"/>
  <c r="T27" i="7"/>
  <c r="U27" i="7" s="1"/>
  <c r="T43" i="7"/>
  <c r="T170" i="7"/>
  <c r="U170" i="7" s="1"/>
  <c r="T26" i="7"/>
  <c r="U26" i="7" s="1"/>
  <c r="T42" i="7"/>
  <c r="U42" i="7" s="1"/>
  <c r="T204" i="7"/>
  <c r="U204" i="7" s="1"/>
  <c r="T188" i="7"/>
  <c r="U188" i="7" s="1"/>
  <c r="T219" i="7"/>
  <c r="U219" i="7" s="1"/>
  <c r="T90" i="7"/>
  <c r="U90" i="7" s="1"/>
  <c r="T171" i="7"/>
  <c r="U171" i="7" s="1"/>
  <c r="T108" i="7"/>
  <c r="U108" i="7" s="1"/>
  <c r="T156" i="7"/>
  <c r="U156" i="7" s="1"/>
  <c r="T203" i="7"/>
  <c r="U203" i="7" s="1"/>
  <c r="T187" i="7"/>
  <c r="U187" i="7" s="1"/>
  <c r="T53" i="7"/>
  <c r="U53" i="7" s="1"/>
  <c r="T131" i="7"/>
  <c r="U131" i="7" s="1"/>
  <c r="T198" i="7"/>
  <c r="U198" i="7" s="1"/>
  <c r="T52" i="7"/>
  <c r="U52" i="7" s="1"/>
  <c r="T54" i="7"/>
  <c r="U54" i="7" s="1"/>
  <c r="T51" i="7"/>
  <c r="U51" i="7" s="1"/>
  <c r="T34" i="7"/>
  <c r="U34" i="7" s="1"/>
  <c r="T56" i="7"/>
  <c r="U56" i="7" s="1"/>
  <c r="T129" i="7"/>
  <c r="U129" i="7" s="1"/>
  <c r="T181" i="7"/>
  <c r="U181" i="7" s="1"/>
  <c r="T196" i="7"/>
  <c r="U196" i="7" s="1"/>
  <c r="T87" i="7"/>
  <c r="U87" i="7" s="1"/>
  <c r="T128" i="7"/>
  <c r="U128" i="7" s="1"/>
  <c r="T215" i="7"/>
  <c r="U215" i="7" s="1"/>
  <c r="T19" i="7"/>
  <c r="U19" i="7" s="1"/>
  <c r="T49" i="7"/>
  <c r="U49" i="7" s="1"/>
  <c r="T73" i="7"/>
  <c r="U73" i="7" s="1"/>
  <c r="T86" i="7"/>
  <c r="U86" i="7" s="1"/>
  <c r="T179" i="7"/>
  <c r="U179" i="7" s="1"/>
  <c r="T194" i="7"/>
  <c r="U194" i="7" s="1"/>
  <c r="T83" i="7"/>
  <c r="U83" i="7" s="1"/>
  <c r="T48" i="7"/>
  <c r="U48" i="7" s="1"/>
  <c r="T85" i="7"/>
  <c r="U85" i="7" s="1"/>
  <c r="T146" i="7"/>
  <c r="U146" i="7" s="1"/>
  <c r="T193" i="7"/>
  <c r="U193" i="7" s="1"/>
  <c r="T213" i="7"/>
  <c r="U213" i="7" s="1"/>
  <c r="T68" i="7"/>
  <c r="U68" i="7" s="1"/>
  <c r="T84" i="7"/>
  <c r="U84" i="7" s="1"/>
  <c r="T145" i="7"/>
  <c r="U145" i="7" s="1"/>
  <c r="T177" i="7"/>
  <c r="U177" i="7" s="1"/>
  <c r="T192" i="7"/>
  <c r="U192" i="7" s="1"/>
  <c r="T212" i="7"/>
  <c r="U212" i="7" s="1"/>
  <c r="T67" i="7"/>
  <c r="U67" i="7" s="1"/>
  <c r="T105" i="7"/>
  <c r="U105" i="7" s="1"/>
  <c r="T97" i="7"/>
  <c r="U97" i="7" s="1"/>
  <c r="T189" i="7"/>
  <c r="U189" i="7" s="1"/>
  <c r="T96" i="7"/>
  <c r="U96" i="7" s="1"/>
  <c r="T169" i="7"/>
  <c r="U169" i="7" s="1"/>
  <c r="T208" i="7"/>
  <c r="U208" i="7" s="1"/>
  <c r="T25" i="7"/>
  <c r="U25" i="7" s="1"/>
  <c r="T63" i="7"/>
  <c r="U63" i="7" s="1"/>
  <c r="T36" i="7"/>
  <c r="U36" i="7" s="1"/>
  <c r="T151" i="7"/>
  <c r="U151" i="7" s="1"/>
  <c r="T35" i="7"/>
  <c r="U35" i="7" s="1"/>
  <c r="T57" i="7"/>
  <c r="U57" i="7" s="1"/>
  <c r="T89" i="7"/>
  <c r="U89" i="7" s="1"/>
  <c r="T130" i="7"/>
  <c r="U130" i="7" s="1"/>
  <c r="T150" i="7"/>
  <c r="U150" i="7" s="1"/>
  <c r="T182" i="7"/>
  <c r="U182" i="7" s="1"/>
  <c r="T197" i="7"/>
  <c r="U197" i="7" s="1"/>
  <c r="T217" i="7"/>
  <c r="U217" i="7" s="1"/>
  <c r="T70" i="7"/>
  <c r="U70" i="7" s="1"/>
  <c r="T88" i="7"/>
  <c r="U88" i="7" s="1"/>
  <c r="T149" i="7"/>
  <c r="U149" i="7" s="1"/>
  <c r="T216" i="7"/>
  <c r="U216" i="7" s="1"/>
  <c r="T50" i="7"/>
  <c r="U50" i="7" s="1"/>
  <c r="T33" i="7"/>
  <c r="U33" i="7" s="1"/>
  <c r="T55" i="7"/>
  <c r="U55" i="7" s="1"/>
  <c r="T148" i="7"/>
  <c r="U148" i="7" s="1"/>
  <c r="T180" i="7"/>
  <c r="U180" i="7" s="1"/>
  <c r="T195" i="7"/>
  <c r="U195" i="7" s="1"/>
  <c r="T32" i="7"/>
  <c r="U32" i="7" s="1"/>
  <c r="T147" i="7"/>
  <c r="U147" i="7" s="1"/>
  <c r="T214" i="7"/>
  <c r="U214" i="7" s="1"/>
  <c r="T99" i="7"/>
  <c r="U99" i="7" s="1"/>
  <c r="T20" i="7"/>
  <c r="U20" i="7" s="1"/>
  <c r="T69" i="7"/>
  <c r="U69" i="7" s="1"/>
  <c r="T178" i="7"/>
  <c r="U178" i="7" s="1"/>
  <c r="T82" i="7"/>
  <c r="U82" i="7" s="1"/>
  <c r="T144" i="7"/>
  <c r="U144" i="7" s="1"/>
  <c r="T176" i="7"/>
  <c r="U176" i="7" s="1"/>
  <c r="T211" i="7"/>
  <c r="U211" i="7" s="1"/>
  <c r="T66" i="7"/>
  <c r="U66" i="7" s="1"/>
  <c r="T98" i="7"/>
  <c r="U98" i="7" s="1"/>
  <c r="T210" i="7"/>
  <c r="U210" i="7" s="1"/>
  <c r="T65" i="7"/>
  <c r="U65" i="7" s="1"/>
  <c r="T110" i="7"/>
  <c r="U110" i="7" s="1"/>
  <c r="T205" i="7"/>
  <c r="U205" i="7" s="1"/>
  <c r="T209" i="7"/>
  <c r="U209" i="7" s="1"/>
  <c r="T64" i="7"/>
  <c r="U64" i="7" s="1"/>
  <c r="T109" i="7"/>
  <c r="U109" i="7" s="1"/>
  <c r="T157" i="7"/>
  <c r="U157" i="7" s="1"/>
  <c r="T41" i="7"/>
  <c r="U41" i="7" s="1"/>
  <c r="T95" i="7"/>
  <c r="U95" i="7" s="1"/>
  <c r="T168" i="7"/>
  <c r="U168" i="7" s="1"/>
  <c r="T207" i="7"/>
  <c r="U207" i="7" s="1"/>
  <c r="T24" i="7"/>
  <c r="U24" i="7" s="1"/>
  <c r="T40" i="7"/>
  <c r="U40" i="7" s="1"/>
  <c r="T62" i="7"/>
  <c r="U62" i="7" s="1"/>
  <c r="T94" i="7"/>
  <c r="U94" i="7" s="1"/>
  <c r="T107" i="7"/>
  <c r="U107" i="7" s="1"/>
  <c r="T155" i="7"/>
  <c r="U155" i="7" s="1"/>
  <c r="T167" i="7"/>
  <c r="U167" i="7" s="1"/>
  <c r="T202" i="7"/>
  <c r="U202" i="7" s="1"/>
  <c r="T206" i="7"/>
  <c r="U206" i="7" s="1"/>
  <c r="T115" i="7"/>
  <c r="U115" i="7" s="1"/>
  <c r="T18" i="7"/>
  <c r="U18" i="7" s="1"/>
  <c r="T23" i="7"/>
  <c r="U23" i="7" s="1"/>
  <c r="T39" i="7"/>
  <c r="U39" i="7" s="1"/>
  <c r="T61" i="7"/>
  <c r="U61" i="7" s="1"/>
  <c r="T93" i="7"/>
  <c r="U93" i="7" s="1"/>
  <c r="T114" i="7"/>
  <c r="U114" i="7" s="1"/>
  <c r="T154" i="7"/>
  <c r="U154" i="7" s="1"/>
  <c r="T166" i="7"/>
  <c r="U166" i="7" s="1"/>
  <c r="T201" i="7"/>
  <c r="U201" i="7" s="1"/>
  <c r="T221" i="7"/>
  <c r="U221" i="7" s="1"/>
  <c r="T46" i="7"/>
  <c r="U46" i="7" s="1"/>
  <c r="T17" i="7"/>
  <c r="U17" i="7" s="1"/>
  <c r="T22" i="7"/>
  <c r="U22" i="7" s="1"/>
  <c r="T38" i="7"/>
  <c r="U38" i="7" s="1"/>
  <c r="T60" i="7"/>
  <c r="U60" i="7" s="1"/>
  <c r="T92" i="7"/>
  <c r="U92" i="7" s="1"/>
  <c r="T113" i="7"/>
  <c r="U113" i="7" s="1"/>
  <c r="T153" i="7"/>
  <c r="U153" i="7" s="1"/>
  <c r="T165" i="7"/>
  <c r="U165" i="7" s="1"/>
  <c r="T200" i="7"/>
  <c r="U200" i="7" s="1"/>
  <c r="T220" i="7"/>
  <c r="U220" i="7" s="1"/>
  <c r="T100" i="7"/>
  <c r="U100" i="7" s="1"/>
  <c r="U158" i="7"/>
  <c r="U43" i="7"/>
  <c r="U15" i="7"/>
  <c r="U14" i="7"/>
  <c r="U13" i="7"/>
  <c r="U127" i="7"/>
  <c r="U16" i="7"/>
  <c r="U21" i="7"/>
  <c r="U37" i="7"/>
  <c r="U132" i="7"/>
  <c r="U152" i="7"/>
  <c r="U199" i="7"/>
  <c r="M186" i="7"/>
  <c r="M185" i="7"/>
  <c r="M184" i="7"/>
  <c r="M183" i="7"/>
  <c r="M174" i="7"/>
  <c r="M173" i="7"/>
  <c r="M164" i="7"/>
  <c r="M163" i="7"/>
  <c r="M162" i="7"/>
  <c r="M161" i="7"/>
  <c r="M160" i="7"/>
  <c r="M143" i="7"/>
  <c r="M142" i="7"/>
  <c r="M141" i="7"/>
  <c r="M140" i="7"/>
  <c r="M139" i="7"/>
  <c r="M138" i="7"/>
  <c r="M137" i="7"/>
  <c r="M136" i="7"/>
  <c r="M135" i="7"/>
  <c r="M134" i="7"/>
  <c r="M133" i="7"/>
  <c r="M122" i="7"/>
  <c r="M121" i="7"/>
  <c r="M120" i="7"/>
  <c r="M119" i="7"/>
  <c r="M118" i="7"/>
  <c r="M117" i="7"/>
  <c r="M116" i="7"/>
  <c r="M112" i="7"/>
  <c r="M111" i="7"/>
  <c r="M106" i="7"/>
  <c r="M104" i="7"/>
  <c r="M103" i="7"/>
  <c r="M102" i="7"/>
  <c r="M101" i="7"/>
  <c r="M81" i="7"/>
  <c r="M80" i="7"/>
  <c r="M79" i="7"/>
  <c r="M76" i="7"/>
  <c r="M74" i="7"/>
  <c r="M72" i="7"/>
  <c r="M71" i="7"/>
  <c r="M31" i="7"/>
  <c r="M11" i="7"/>
  <c r="S10" i="7"/>
  <c r="M10" i="7"/>
  <c r="U96" i="1"/>
  <c r="R96" i="1"/>
  <c r="N96" i="1"/>
  <c r="U95" i="1"/>
  <c r="R95" i="1"/>
  <c r="N95" i="1"/>
  <c r="T10" i="7" l="1"/>
  <c r="U10" i="7" s="1"/>
  <c r="T101" i="7"/>
  <c r="U101" i="7" s="1"/>
  <c r="T135" i="7"/>
  <c r="U135" i="7" s="1"/>
  <c r="T183" i="7"/>
  <c r="U183" i="7" s="1"/>
  <c r="T184" i="7"/>
  <c r="U184" i="7" s="1"/>
  <c r="T103" i="7"/>
  <c r="U103" i="7" s="1"/>
  <c r="T137" i="7"/>
  <c r="U137" i="7" s="1"/>
  <c r="T102" i="7"/>
  <c r="U102" i="7" s="1"/>
  <c r="T136" i="7"/>
  <c r="U136" i="7" s="1"/>
  <c r="T185" i="7"/>
  <c r="U185" i="7" s="1"/>
  <c r="T104" i="7"/>
  <c r="U104" i="7" s="1"/>
  <c r="T138" i="7"/>
  <c r="U138" i="7" s="1"/>
  <c r="T186" i="7"/>
  <c r="U186" i="7" s="1"/>
  <c r="T106" i="7"/>
  <c r="U106" i="7" s="1"/>
  <c r="T139" i="7"/>
  <c r="U139" i="7" s="1"/>
  <c r="T111" i="7"/>
  <c r="U111" i="7" s="1"/>
  <c r="T140" i="7"/>
  <c r="U140" i="7" s="1"/>
  <c r="T112" i="7"/>
  <c r="U112" i="7" s="1"/>
  <c r="T141" i="7"/>
  <c r="U141" i="7" s="1"/>
  <c r="T11" i="7"/>
  <c r="U11" i="7" s="1"/>
  <c r="T116" i="7"/>
  <c r="U116" i="7" s="1"/>
  <c r="T142" i="7"/>
  <c r="U142" i="7" s="1"/>
  <c r="T31" i="7"/>
  <c r="U31" i="7" s="1"/>
  <c r="T117" i="7"/>
  <c r="U117" i="7" s="1"/>
  <c r="T143" i="7"/>
  <c r="U143" i="7" s="1"/>
  <c r="T71" i="7"/>
  <c r="U71" i="7" s="1"/>
  <c r="T118" i="7"/>
  <c r="U118" i="7" s="1"/>
  <c r="T160" i="7"/>
  <c r="U160" i="7" s="1"/>
  <c r="T72" i="7"/>
  <c r="U72" i="7" s="1"/>
  <c r="T119" i="7"/>
  <c r="U119" i="7" s="1"/>
  <c r="T161" i="7"/>
  <c r="U161" i="7" s="1"/>
  <c r="T74" i="7"/>
  <c r="U74" i="7" s="1"/>
  <c r="T120" i="7"/>
  <c r="U120" i="7" s="1"/>
  <c r="T162" i="7"/>
  <c r="U162" i="7" s="1"/>
  <c r="T76" i="7"/>
  <c r="U76" i="7" s="1"/>
  <c r="T121" i="7"/>
  <c r="U121" i="7" s="1"/>
  <c r="T163" i="7"/>
  <c r="U163" i="7" s="1"/>
  <c r="T79" i="7"/>
  <c r="U79" i="7" s="1"/>
  <c r="T122" i="7"/>
  <c r="U122" i="7" s="1"/>
  <c r="T164" i="7"/>
  <c r="U164" i="7" s="1"/>
  <c r="T80" i="7"/>
  <c r="U80" i="7" s="1"/>
  <c r="T133" i="7"/>
  <c r="U133" i="7" s="1"/>
  <c r="T173" i="7"/>
  <c r="U173" i="7" s="1"/>
  <c r="T81" i="7"/>
  <c r="U81" i="7" s="1"/>
  <c r="T134" i="7"/>
  <c r="U134" i="7" s="1"/>
  <c r="T174" i="7"/>
  <c r="U174" i="7" s="1"/>
  <c r="V96" i="1"/>
  <c r="W96" i="1" s="1"/>
  <c r="V95" i="1"/>
  <c r="W95" i="1" s="1"/>
  <c r="U173" i="1"/>
  <c r="U172" i="1"/>
  <c r="U171" i="1"/>
  <c r="U170" i="1"/>
  <c r="U169" i="1"/>
  <c r="U168" i="1"/>
  <c r="U167" i="1"/>
  <c r="R173" i="1"/>
  <c r="R172" i="1"/>
  <c r="R171" i="1"/>
  <c r="R170" i="1"/>
  <c r="R169" i="1"/>
  <c r="R168" i="1"/>
  <c r="R167" i="1"/>
  <c r="N173" i="1"/>
  <c r="N172" i="1"/>
  <c r="N171" i="1"/>
  <c r="N170" i="1"/>
  <c r="N169" i="1"/>
  <c r="N168" i="1"/>
  <c r="N167" i="1"/>
  <c r="V171" i="1" l="1"/>
  <c r="W171" i="1" s="1"/>
  <c r="V172" i="1"/>
  <c r="W172" i="1" s="1"/>
  <c r="V170" i="1"/>
  <c r="W170" i="1" s="1"/>
  <c r="V173" i="1"/>
  <c r="W173" i="1" s="1"/>
  <c r="V167" i="1"/>
  <c r="W167" i="1" s="1"/>
  <c r="V168" i="1"/>
  <c r="W168" i="1" s="1"/>
  <c r="V169" i="1"/>
  <c r="W169" i="1" s="1"/>
  <c r="U143" i="1" l="1"/>
  <c r="R143" i="1"/>
  <c r="N143" i="1"/>
  <c r="U166" i="1"/>
  <c r="R166" i="1"/>
  <c r="N166" i="1"/>
  <c r="N103" i="1"/>
  <c r="R103" i="1"/>
  <c r="U103" i="1"/>
  <c r="U46" i="1"/>
  <c r="R46" i="1"/>
  <c r="N46" i="1"/>
  <c r="U43" i="1"/>
  <c r="R43" i="1"/>
  <c r="N43" i="1"/>
  <c r="U32" i="1"/>
  <c r="R32" i="1"/>
  <c r="N32" i="1"/>
  <c r="U33" i="1"/>
  <c r="R33" i="1"/>
  <c r="N33" i="1"/>
  <c r="U23" i="1"/>
  <c r="R23" i="1"/>
  <c r="N23" i="1"/>
  <c r="V143" i="1" l="1"/>
  <c r="W143" i="1" s="1"/>
  <c r="V166" i="1"/>
  <c r="W166" i="1" s="1"/>
  <c r="V103" i="1"/>
  <c r="W103" i="1" s="1"/>
  <c r="V46" i="1"/>
  <c r="W46" i="1" s="1"/>
  <c r="V43" i="1"/>
  <c r="W43" i="1" s="1"/>
  <c r="V33" i="1"/>
  <c r="W33" i="1" s="1"/>
  <c r="V32" i="1"/>
  <c r="W32" i="1" s="1"/>
  <c r="V23" i="1"/>
  <c r="W23" i="1" s="1"/>
  <c r="U157" i="1"/>
  <c r="R157" i="1"/>
  <c r="N157" i="1"/>
  <c r="V157" i="1" l="1"/>
  <c r="W157" i="1" s="1"/>
  <c r="U156" i="1"/>
  <c r="R156" i="1"/>
  <c r="N156" i="1"/>
  <c r="N153" i="1"/>
  <c r="R153" i="1"/>
  <c r="U153" i="1"/>
  <c r="U155" i="1"/>
  <c r="R155" i="1"/>
  <c r="N155" i="1"/>
  <c r="U154" i="1"/>
  <c r="R154" i="1"/>
  <c r="N154" i="1"/>
  <c r="U134" i="1"/>
  <c r="R134" i="1"/>
  <c r="N134" i="1"/>
  <c r="U58" i="1"/>
  <c r="R58" i="1"/>
  <c r="N58" i="1"/>
  <c r="V156" i="1" l="1"/>
  <c r="W156" i="1" s="1"/>
  <c r="V153" i="1"/>
  <c r="W153" i="1" s="1"/>
  <c r="V155" i="1"/>
  <c r="W155" i="1" s="1"/>
  <c r="V154" i="1"/>
  <c r="W154" i="1" s="1"/>
  <c r="V58" i="1"/>
  <c r="W58" i="1" s="1"/>
  <c r="V134" i="1"/>
  <c r="W134" i="1" s="1"/>
  <c r="U73" i="1"/>
  <c r="R73" i="1"/>
  <c r="V73" i="1" l="1"/>
  <c r="W73" i="1" s="1"/>
  <c r="U146" i="1"/>
  <c r="R146" i="1"/>
  <c r="N146" i="1"/>
  <c r="U145" i="1"/>
  <c r="R145" i="1"/>
  <c r="N145" i="1"/>
  <c r="U97" i="1"/>
  <c r="R97" i="1"/>
  <c r="N97" i="1"/>
  <c r="U144" i="1"/>
  <c r="R144" i="1"/>
  <c r="N144" i="1"/>
  <c r="U142" i="1"/>
  <c r="R142" i="1"/>
  <c r="N142" i="1"/>
  <c r="U50" i="1"/>
  <c r="R50" i="1"/>
  <c r="N50" i="1"/>
  <c r="V146" i="1" l="1"/>
  <c r="W146" i="1" s="1"/>
  <c r="V142" i="1"/>
  <c r="W142" i="1" s="1"/>
  <c r="V97" i="1"/>
  <c r="W97" i="1" s="1"/>
  <c r="V145" i="1"/>
  <c r="W145" i="1" s="1"/>
  <c r="V144" i="1"/>
  <c r="W144" i="1" s="1"/>
  <c r="V50" i="1"/>
  <c r="W50" i="1" s="1"/>
  <c r="U104" i="1"/>
  <c r="R104" i="1"/>
  <c r="N104" i="1"/>
  <c r="U105" i="1"/>
  <c r="R105" i="1"/>
  <c r="N105" i="1"/>
  <c r="U128" i="1"/>
  <c r="R128" i="1"/>
  <c r="N128" i="1"/>
  <c r="U127" i="1"/>
  <c r="R127" i="1"/>
  <c r="N127" i="1"/>
  <c r="U151" i="1"/>
  <c r="R151" i="1"/>
  <c r="N151" i="1"/>
  <c r="U150" i="1"/>
  <c r="R150" i="1"/>
  <c r="N150" i="1"/>
  <c r="U102" i="1"/>
  <c r="R102" i="1"/>
  <c r="N102" i="1"/>
  <c r="U158" i="1"/>
  <c r="R158" i="1"/>
  <c r="N158" i="1"/>
  <c r="U141" i="1"/>
  <c r="R141" i="1"/>
  <c r="N141" i="1"/>
  <c r="U140" i="1"/>
  <c r="R140" i="1"/>
  <c r="N140" i="1"/>
  <c r="U139" i="1"/>
  <c r="R139" i="1"/>
  <c r="N139" i="1"/>
  <c r="U138" i="1"/>
  <c r="R138" i="1"/>
  <c r="N138" i="1"/>
  <c r="U147" i="1"/>
  <c r="R147" i="1"/>
  <c r="N147" i="1"/>
  <c r="U152" i="1"/>
  <c r="R152" i="1"/>
  <c r="N152" i="1"/>
  <c r="U137" i="1"/>
  <c r="R137" i="1"/>
  <c r="N137" i="1"/>
  <c r="U136" i="1"/>
  <c r="R136" i="1"/>
  <c r="N136" i="1"/>
  <c r="U133" i="1"/>
  <c r="R133" i="1"/>
  <c r="N133" i="1"/>
  <c r="U132" i="1"/>
  <c r="R132" i="1"/>
  <c r="N132" i="1"/>
  <c r="U131" i="1"/>
  <c r="R131" i="1"/>
  <c r="N131" i="1"/>
  <c r="U130" i="1"/>
  <c r="R130" i="1"/>
  <c r="N130" i="1"/>
  <c r="U129" i="1"/>
  <c r="R129" i="1"/>
  <c r="N129" i="1"/>
  <c r="U126" i="1"/>
  <c r="R126" i="1"/>
  <c r="N126" i="1"/>
  <c r="U125" i="1"/>
  <c r="R125" i="1"/>
  <c r="N125" i="1"/>
  <c r="U165" i="1"/>
  <c r="R165" i="1"/>
  <c r="N165" i="1"/>
  <c r="U164" i="1"/>
  <c r="R164" i="1"/>
  <c r="N164" i="1"/>
  <c r="U163" i="1"/>
  <c r="R163" i="1"/>
  <c r="N163" i="1"/>
  <c r="U162" i="1"/>
  <c r="R162" i="1"/>
  <c r="N162" i="1"/>
  <c r="U161" i="1"/>
  <c r="R161" i="1"/>
  <c r="N161" i="1"/>
  <c r="U160" i="1"/>
  <c r="R160" i="1"/>
  <c r="N160" i="1"/>
  <c r="U159" i="1"/>
  <c r="R159" i="1"/>
  <c r="N159" i="1"/>
  <c r="U149" i="1"/>
  <c r="R149" i="1"/>
  <c r="N149" i="1"/>
  <c r="U148" i="1"/>
  <c r="R148" i="1"/>
  <c r="N148" i="1"/>
  <c r="U135" i="1"/>
  <c r="R135" i="1"/>
  <c r="N135" i="1"/>
  <c r="U124" i="1"/>
  <c r="R124" i="1"/>
  <c r="N124" i="1"/>
  <c r="U123" i="1"/>
  <c r="R123" i="1"/>
  <c r="N123" i="1"/>
  <c r="V105" i="1" l="1"/>
  <c r="W105" i="1" s="1"/>
  <c r="V104" i="1"/>
  <c r="W104" i="1" s="1"/>
  <c r="V128" i="1"/>
  <c r="W128" i="1" s="1"/>
  <c r="V127" i="1"/>
  <c r="W127" i="1" s="1"/>
  <c r="V151" i="1"/>
  <c r="W151" i="1" s="1"/>
  <c r="V150" i="1"/>
  <c r="W150" i="1" s="1"/>
  <c r="V102" i="1"/>
  <c r="W102" i="1" s="1"/>
  <c r="V141" i="1"/>
  <c r="W141" i="1" s="1"/>
  <c r="V158" i="1"/>
  <c r="W158" i="1" s="1"/>
  <c r="V140" i="1"/>
  <c r="W140" i="1" s="1"/>
  <c r="V138" i="1"/>
  <c r="W138" i="1" s="1"/>
  <c r="V147" i="1"/>
  <c r="W147" i="1" s="1"/>
  <c r="V139" i="1"/>
  <c r="W139" i="1" s="1"/>
  <c r="V152" i="1"/>
  <c r="W152" i="1" s="1"/>
  <c r="V137" i="1"/>
  <c r="W137" i="1" s="1"/>
  <c r="V131" i="1"/>
  <c r="W131" i="1" s="1"/>
  <c r="V123" i="1"/>
  <c r="W123" i="1" s="1"/>
  <c r="V161" i="1"/>
  <c r="W161" i="1" s="1"/>
  <c r="V129" i="1"/>
  <c r="W129" i="1" s="1"/>
  <c r="V136" i="1"/>
  <c r="W136" i="1" s="1"/>
  <c r="V164" i="1"/>
  <c r="W164" i="1" s="1"/>
  <c r="V163" i="1"/>
  <c r="W163" i="1" s="1"/>
  <c r="V132" i="1"/>
  <c r="W132" i="1" s="1"/>
  <c r="V126" i="1"/>
  <c r="W126" i="1" s="1"/>
  <c r="V133" i="1"/>
  <c r="W133" i="1" s="1"/>
  <c r="V148" i="1"/>
  <c r="W148" i="1" s="1"/>
  <c r="V130" i="1"/>
  <c r="W130" i="1" s="1"/>
  <c r="V125" i="1"/>
  <c r="W125" i="1" s="1"/>
  <c r="V124" i="1"/>
  <c r="W124" i="1" s="1"/>
  <c r="V159" i="1"/>
  <c r="W159" i="1" s="1"/>
  <c r="V135" i="1"/>
  <c r="W135" i="1" s="1"/>
  <c r="V160" i="1"/>
  <c r="W160" i="1" s="1"/>
  <c r="V165" i="1"/>
  <c r="W165" i="1" s="1"/>
  <c r="V149" i="1"/>
  <c r="W149" i="1" s="1"/>
  <c r="V162" i="1"/>
  <c r="W162" i="1" s="1"/>
  <c r="U115" i="1" l="1"/>
  <c r="R115" i="1"/>
  <c r="N115" i="1"/>
  <c r="U114" i="1"/>
  <c r="R114" i="1"/>
  <c r="N114" i="1"/>
  <c r="U113" i="1"/>
  <c r="R113" i="1"/>
  <c r="N113" i="1"/>
  <c r="U112" i="1"/>
  <c r="R112" i="1"/>
  <c r="N112" i="1"/>
  <c r="U111" i="1"/>
  <c r="R111" i="1"/>
  <c r="N111" i="1"/>
  <c r="U110" i="1"/>
  <c r="R110" i="1"/>
  <c r="N110" i="1"/>
  <c r="U109" i="1"/>
  <c r="R109" i="1"/>
  <c r="N109" i="1"/>
  <c r="U108" i="1"/>
  <c r="R108" i="1"/>
  <c r="N108" i="1"/>
  <c r="U107" i="1"/>
  <c r="R107" i="1"/>
  <c r="N107" i="1"/>
  <c r="U106" i="1"/>
  <c r="R106" i="1"/>
  <c r="N106" i="1"/>
  <c r="U101" i="1"/>
  <c r="R101" i="1"/>
  <c r="N101" i="1"/>
  <c r="U100" i="1"/>
  <c r="R100" i="1"/>
  <c r="N100" i="1"/>
  <c r="U99" i="1"/>
  <c r="R99" i="1"/>
  <c r="N99" i="1"/>
  <c r="U98" i="1"/>
  <c r="R98" i="1"/>
  <c r="N98" i="1"/>
  <c r="U93" i="1"/>
  <c r="R93" i="1"/>
  <c r="N93" i="1"/>
  <c r="U92" i="1"/>
  <c r="R92" i="1"/>
  <c r="N92" i="1"/>
  <c r="U94" i="1"/>
  <c r="R94" i="1"/>
  <c r="N94" i="1"/>
  <c r="U91" i="1"/>
  <c r="R91" i="1"/>
  <c r="N91" i="1"/>
  <c r="U51" i="1"/>
  <c r="R51" i="1"/>
  <c r="N51" i="1"/>
  <c r="U49" i="1"/>
  <c r="R49" i="1"/>
  <c r="N49" i="1"/>
  <c r="U48" i="1"/>
  <c r="R48" i="1"/>
  <c r="N48" i="1"/>
  <c r="U47" i="1"/>
  <c r="R47" i="1"/>
  <c r="N47" i="1"/>
  <c r="U45" i="1"/>
  <c r="R45" i="1"/>
  <c r="N45" i="1"/>
  <c r="U44" i="1"/>
  <c r="R44" i="1"/>
  <c r="N44" i="1"/>
  <c r="U42" i="1"/>
  <c r="R42" i="1"/>
  <c r="N42" i="1"/>
  <c r="U41" i="1"/>
  <c r="R41" i="1"/>
  <c r="N41" i="1"/>
  <c r="U40" i="1"/>
  <c r="R40" i="1"/>
  <c r="N40" i="1"/>
  <c r="U39" i="1"/>
  <c r="R39" i="1"/>
  <c r="N39" i="1"/>
  <c r="U38" i="1"/>
  <c r="R38" i="1"/>
  <c r="N38" i="1"/>
  <c r="U37" i="1"/>
  <c r="R37" i="1"/>
  <c r="N37" i="1"/>
  <c r="U36" i="1"/>
  <c r="R36" i="1"/>
  <c r="N36" i="1"/>
  <c r="U35" i="1"/>
  <c r="R35" i="1"/>
  <c r="N35" i="1"/>
  <c r="U34" i="1"/>
  <c r="R34" i="1"/>
  <c r="N34" i="1"/>
  <c r="U17" i="1"/>
  <c r="R17" i="1"/>
  <c r="N17" i="1"/>
  <c r="U16" i="1"/>
  <c r="R16" i="1"/>
  <c r="N16" i="1"/>
  <c r="V101" i="1" l="1"/>
  <c r="W101" i="1" s="1"/>
  <c r="V112" i="1"/>
  <c r="W112" i="1" s="1"/>
  <c r="V113" i="1"/>
  <c r="W113" i="1" s="1"/>
  <c r="V114" i="1"/>
  <c r="W114" i="1" s="1"/>
  <c r="V115" i="1"/>
  <c r="W115" i="1" s="1"/>
  <c r="V109" i="1"/>
  <c r="W109" i="1" s="1"/>
  <c r="V111" i="1"/>
  <c r="W111" i="1" s="1"/>
  <c r="V110" i="1"/>
  <c r="W110" i="1" s="1"/>
  <c r="V108" i="1"/>
  <c r="W108" i="1" s="1"/>
  <c r="V93" i="1"/>
  <c r="W93" i="1" s="1"/>
  <c r="V107" i="1"/>
  <c r="W107" i="1" s="1"/>
  <c r="V106" i="1"/>
  <c r="W106" i="1" s="1"/>
  <c r="V99" i="1"/>
  <c r="W99" i="1" s="1"/>
  <c r="V100" i="1"/>
  <c r="W100" i="1" s="1"/>
  <c r="V98" i="1"/>
  <c r="W98" i="1" s="1"/>
  <c r="V94" i="1"/>
  <c r="W94" i="1" s="1"/>
  <c r="V92" i="1"/>
  <c r="W92" i="1" s="1"/>
  <c r="V91" i="1"/>
  <c r="W91" i="1" s="1"/>
  <c r="V41" i="1"/>
  <c r="W41" i="1" s="1"/>
  <c r="V51" i="1"/>
  <c r="W51" i="1" s="1"/>
  <c r="V36" i="1"/>
  <c r="W36" i="1" s="1"/>
  <c r="V38" i="1"/>
  <c r="W38" i="1" s="1"/>
  <c r="V47" i="1"/>
  <c r="W47" i="1" s="1"/>
  <c r="V40" i="1"/>
  <c r="W40" i="1" s="1"/>
  <c r="V44" i="1"/>
  <c r="W44" i="1" s="1"/>
  <c r="V42" i="1"/>
  <c r="W42" i="1" s="1"/>
  <c r="V48" i="1"/>
  <c r="W48" i="1" s="1"/>
  <c r="V37" i="1"/>
  <c r="W37" i="1" s="1"/>
  <c r="V45" i="1"/>
  <c r="W45" i="1" s="1"/>
  <c r="V39" i="1"/>
  <c r="W39" i="1" s="1"/>
  <c r="V49" i="1"/>
  <c r="W49" i="1" s="1"/>
  <c r="V34" i="1"/>
  <c r="W34" i="1" s="1"/>
  <c r="V35" i="1"/>
  <c r="W35" i="1" s="1"/>
  <c r="V17" i="1"/>
  <c r="W17" i="1" s="1"/>
  <c r="V16" i="1"/>
  <c r="W16" i="1" s="1"/>
  <c r="U122" i="1" l="1"/>
  <c r="U117" i="1"/>
  <c r="U118" i="1"/>
  <c r="R117" i="1"/>
  <c r="N117" i="1"/>
  <c r="U121" i="1"/>
  <c r="R121" i="1"/>
  <c r="N121" i="1"/>
  <c r="R118" i="1"/>
  <c r="N118" i="1"/>
  <c r="U120" i="1"/>
  <c r="R120" i="1"/>
  <c r="N120" i="1"/>
  <c r="U119" i="1"/>
  <c r="R119" i="1"/>
  <c r="N119" i="1"/>
  <c r="U89" i="1"/>
  <c r="R89" i="1"/>
  <c r="N89" i="1"/>
  <c r="U71" i="1"/>
  <c r="R71" i="1"/>
  <c r="N71" i="1"/>
  <c r="U69" i="1"/>
  <c r="R69" i="1"/>
  <c r="N69" i="1"/>
  <c r="R68" i="1"/>
  <c r="N68" i="1"/>
  <c r="N26" i="1"/>
  <c r="U20" i="1"/>
  <c r="R20" i="1"/>
  <c r="N20" i="1"/>
  <c r="R15" i="1"/>
  <c r="U15" i="1"/>
  <c r="N15" i="1"/>
  <c r="U85" i="1"/>
  <c r="R85" i="1"/>
  <c r="N85" i="1"/>
  <c r="U60" i="1"/>
  <c r="R60" i="1"/>
  <c r="N60" i="1"/>
  <c r="U84" i="1"/>
  <c r="R84" i="1"/>
  <c r="N84" i="1"/>
  <c r="U66" i="1"/>
  <c r="R66" i="1"/>
  <c r="N66" i="1"/>
  <c r="U70" i="1"/>
  <c r="R70" i="1"/>
  <c r="N70" i="1"/>
  <c r="U12" i="1"/>
  <c r="U19" i="1"/>
  <c r="R12" i="1"/>
  <c r="R19" i="1"/>
  <c r="N10" i="1"/>
  <c r="R10" i="1"/>
  <c r="U10" i="1"/>
  <c r="N11" i="1"/>
  <c r="R11" i="1"/>
  <c r="U11" i="1"/>
  <c r="N12" i="1"/>
  <c r="N14" i="1"/>
  <c r="R14" i="1"/>
  <c r="U14" i="1"/>
  <c r="N13" i="1"/>
  <c r="R13" i="1"/>
  <c r="U13" i="1"/>
  <c r="N18" i="1"/>
  <c r="R18" i="1"/>
  <c r="U18" i="1"/>
  <c r="N21" i="1"/>
  <c r="R21" i="1"/>
  <c r="U21" i="1"/>
  <c r="N22" i="1"/>
  <c r="R22" i="1"/>
  <c r="U22" i="1"/>
  <c r="N24" i="1"/>
  <c r="R24" i="1"/>
  <c r="U24" i="1"/>
  <c r="N28" i="1"/>
  <c r="R28" i="1"/>
  <c r="U28" i="1"/>
  <c r="N29" i="1"/>
  <c r="R29" i="1"/>
  <c r="U29" i="1"/>
  <c r="N30" i="1"/>
  <c r="R30" i="1"/>
  <c r="U30" i="1"/>
  <c r="N31" i="1"/>
  <c r="R31" i="1"/>
  <c r="U31" i="1"/>
  <c r="N25" i="1"/>
  <c r="R25" i="1"/>
  <c r="U25" i="1"/>
  <c r="R26" i="1"/>
  <c r="U26" i="1"/>
  <c r="N27" i="1"/>
  <c r="R27" i="1"/>
  <c r="U27" i="1"/>
  <c r="N52" i="1"/>
  <c r="R52" i="1"/>
  <c r="U52" i="1"/>
  <c r="N53" i="1"/>
  <c r="R53" i="1"/>
  <c r="U53" i="1"/>
  <c r="N54" i="1"/>
  <c r="R54" i="1"/>
  <c r="U54" i="1"/>
  <c r="N55" i="1"/>
  <c r="R55" i="1"/>
  <c r="U55" i="1"/>
  <c r="N56" i="1"/>
  <c r="R56" i="1"/>
  <c r="U56" i="1"/>
  <c r="N57" i="1"/>
  <c r="R57" i="1"/>
  <c r="U57" i="1"/>
  <c r="N59" i="1"/>
  <c r="R59" i="1"/>
  <c r="U59" i="1"/>
  <c r="N61" i="1"/>
  <c r="R61" i="1"/>
  <c r="N62" i="1"/>
  <c r="R62" i="1"/>
  <c r="U62" i="1"/>
  <c r="N63" i="1"/>
  <c r="R63" i="1"/>
  <c r="U63" i="1"/>
  <c r="N64" i="1"/>
  <c r="R64" i="1"/>
  <c r="U64" i="1"/>
  <c r="N65" i="1"/>
  <c r="R65" i="1"/>
  <c r="U65" i="1"/>
  <c r="N67" i="1"/>
  <c r="R67" i="1"/>
  <c r="U67" i="1"/>
  <c r="N72" i="1"/>
  <c r="R72" i="1"/>
  <c r="N74" i="1"/>
  <c r="R74" i="1"/>
  <c r="U74" i="1"/>
  <c r="N75" i="1"/>
  <c r="R75" i="1"/>
  <c r="U75" i="1"/>
  <c r="N76" i="1"/>
  <c r="R76" i="1"/>
  <c r="U76" i="1"/>
  <c r="N77" i="1"/>
  <c r="R77" i="1"/>
  <c r="U77" i="1"/>
  <c r="N78" i="1"/>
  <c r="R78" i="1"/>
  <c r="U78" i="1"/>
  <c r="N79" i="1"/>
  <c r="R79" i="1"/>
  <c r="U79" i="1"/>
  <c r="N80" i="1"/>
  <c r="R80" i="1"/>
  <c r="U80" i="1"/>
  <c r="N81" i="1"/>
  <c r="R81" i="1"/>
  <c r="U81" i="1"/>
  <c r="N82" i="1"/>
  <c r="R82" i="1"/>
  <c r="U82" i="1"/>
  <c r="N83" i="1"/>
  <c r="R83" i="1"/>
  <c r="U83" i="1"/>
  <c r="N86" i="1"/>
  <c r="R86" i="1"/>
  <c r="U86" i="1"/>
  <c r="N87" i="1"/>
  <c r="R87" i="1"/>
  <c r="U87" i="1"/>
  <c r="N88" i="1"/>
  <c r="R88" i="1"/>
  <c r="U88" i="1"/>
  <c r="N90" i="1"/>
  <c r="R90" i="1"/>
  <c r="U90" i="1"/>
  <c r="N116" i="1"/>
  <c r="R116" i="1"/>
  <c r="U116" i="1"/>
  <c r="N122" i="1"/>
  <c r="R122" i="1"/>
  <c r="V71" i="1" l="1"/>
  <c r="W71" i="1" s="1"/>
  <c r="V10" i="1"/>
  <c r="W10" i="1" s="1"/>
  <c r="V120" i="1"/>
  <c r="W120" i="1" s="1"/>
  <c r="V88" i="1"/>
  <c r="W88" i="1" s="1"/>
  <c r="V81" i="1"/>
  <c r="W81" i="1" s="1"/>
  <c r="V80" i="1"/>
  <c r="W80" i="1" s="1"/>
  <c r="V69" i="1"/>
  <c r="W69" i="1" s="1"/>
  <c r="V70" i="1"/>
  <c r="W70" i="1" s="1"/>
  <c r="V14" i="1"/>
  <c r="W14" i="1" s="1"/>
  <c r="V19" i="1"/>
  <c r="W19" i="1" s="1"/>
  <c r="V90" i="1"/>
  <c r="W90" i="1" s="1"/>
  <c r="V54" i="1"/>
  <c r="W54" i="1" s="1"/>
  <c r="V63" i="1"/>
  <c r="W63" i="1" s="1"/>
  <c r="V22" i="1"/>
  <c r="W22" i="1" s="1"/>
  <c r="V26" i="1"/>
  <c r="W26" i="1" s="1"/>
  <c r="V83" i="1"/>
  <c r="W83" i="1" s="1"/>
  <c r="V68" i="1"/>
  <c r="W68" i="1" s="1"/>
  <c r="V75" i="1"/>
  <c r="W75" i="1" s="1"/>
  <c r="V25" i="1"/>
  <c r="W25" i="1" s="1"/>
  <c r="V11" i="1"/>
  <c r="W11" i="1" s="1"/>
  <c r="V84" i="1"/>
  <c r="W84" i="1" s="1"/>
  <c r="V87" i="1"/>
  <c r="W87" i="1" s="1"/>
  <c r="V56" i="1"/>
  <c r="W56" i="1" s="1"/>
  <c r="V74" i="1"/>
  <c r="W74" i="1" s="1"/>
  <c r="V21" i="1"/>
  <c r="W21" i="1" s="1"/>
  <c r="V59" i="1"/>
  <c r="W59" i="1" s="1"/>
  <c r="V53" i="1"/>
  <c r="W53" i="1" s="1"/>
  <c r="V27" i="1"/>
  <c r="W27" i="1" s="1"/>
  <c r="V24" i="1"/>
  <c r="W24" i="1" s="1"/>
  <c r="V60" i="1"/>
  <c r="W60" i="1" s="1"/>
  <c r="V15" i="1"/>
  <c r="W15" i="1" s="1"/>
  <c r="V118" i="1"/>
  <c r="W118" i="1" s="1"/>
  <c r="V64" i="1"/>
  <c r="W64" i="1" s="1"/>
  <c r="V61" i="1"/>
  <c r="W61" i="1" s="1"/>
  <c r="V57" i="1"/>
  <c r="W57" i="1" s="1"/>
  <c r="V86" i="1"/>
  <c r="W86" i="1" s="1"/>
  <c r="V12" i="1"/>
  <c r="W12" i="1" s="1"/>
  <c r="V31" i="1"/>
  <c r="W31" i="1" s="1"/>
  <c r="V13" i="1"/>
  <c r="W13" i="1" s="1"/>
  <c r="V66" i="1"/>
  <c r="W66" i="1" s="1"/>
  <c r="V117" i="1"/>
  <c r="W117" i="1" s="1"/>
  <c r="V82" i="1"/>
  <c r="W82" i="1" s="1"/>
  <c r="V76" i="1"/>
  <c r="W76" i="1" s="1"/>
  <c r="V72" i="1"/>
  <c r="W72" i="1" s="1"/>
  <c r="V30" i="1"/>
  <c r="W30" i="1" s="1"/>
  <c r="V77" i="1"/>
  <c r="W77" i="1" s="1"/>
  <c r="V79" i="1"/>
  <c r="W79" i="1" s="1"/>
  <c r="V52" i="1"/>
  <c r="W52" i="1" s="1"/>
  <c r="V89" i="1"/>
  <c r="W89" i="1" s="1"/>
  <c r="V122" i="1"/>
  <c r="W122" i="1" s="1"/>
  <c r="V78" i="1"/>
  <c r="W78" i="1" s="1"/>
  <c r="V65" i="1"/>
  <c r="W65" i="1" s="1"/>
  <c r="V62" i="1"/>
  <c r="W62" i="1" s="1"/>
  <c r="V18" i="1"/>
  <c r="W18" i="1" s="1"/>
  <c r="V20" i="1"/>
  <c r="W20" i="1" s="1"/>
  <c r="V119" i="1"/>
  <c r="W119" i="1" s="1"/>
  <c r="V28" i="1"/>
  <c r="W28" i="1" s="1"/>
  <c r="V116" i="1"/>
  <c r="W116" i="1" s="1"/>
  <c r="V67" i="1"/>
  <c r="W67" i="1" s="1"/>
  <c r="V55" i="1"/>
  <c r="W55" i="1" s="1"/>
  <c r="V29" i="1"/>
  <c r="W29" i="1" s="1"/>
  <c r="V85" i="1"/>
  <c r="W85" i="1" s="1"/>
  <c r="V121" i="1"/>
  <c r="W1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INALCEC</author>
    <author>Departamento de sistemas</author>
    <author>Information Technology</author>
    <author>DIEGO RAMIREZ</author>
    <author>BERNARDO DUARTE</author>
    <author>jaortiz</author>
    <author>Colabr. Nicold G</author>
  </authors>
  <commentList>
    <comment ref="C9" authorId="0" shapeId="0" xr:uid="{00000000-0006-0000-0100-000001000000}">
      <text>
        <r>
          <rPr>
            <b/>
            <sz val="9"/>
            <color indexed="81"/>
            <rFont val="Tahoma"/>
            <family val="2"/>
          </rPr>
          <t>N: NORMAL
AN: ANORMAL 
E: EMERGENCIA</t>
        </r>
      </text>
    </comment>
    <comment ref="L9" authorId="1" shapeId="0" xr:uid="{00000000-0006-0000-0100-000002000000}">
      <text>
        <r>
          <rPr>
            <b/>
            <sz val="8"/>
            <color indexed="81"/>
            <rFont val="Tahoma"/>
            <family val="2"/>
          </rPr>
          <t>* Existe legislación = 10
* No existe legislación = 1</t>
        </r>
      </text>
    </comment>
    <comment ref="M9" authorId="2" shapeId="0" xr:uid="{00000000-0006-0000-0100-000003000000}">
      <text>
        <r>
          <rPr>
            <b/>
            <sz val="8"/>
            <color indexed="81"/>
            <rFont val="Tahoma"/>
            <family val="2"/>
          </rPr>
          <t xml:space="preserve">* No se cumple = 10
* Se Cumple = 5
* No aplica =1      </t>
        </r>
        <r>
          <rPr>
            <sz val="8"/>
            <color indexed="81"/>
            <rFont val="Tahoma"/>
            <family val="2"/>
          </rPr>
          <t xml:space="preserve">  
</t>
        </r>
      </text>
    </comment>
    <comment ref="N9" authorId="3" shapeId="0" xr:uid="{00000000-0006-0000-0100-000004000000}">
      <text>
        <r>
          <rPr>
            <b/>
            <sz val="8"/>
            <color indexed="81"/>
            <rFont val="Tahoma"/>
            <family val="2"/>
          </rPr>
          <t>TOTAL CL = Existencia x Cumplimiento</t>
        </r>
        <r>
          <rPr>
            <sz val="8"/>
            <color indexed="81"/>
            <rFont val="Tahoma"/>
            <family val="2"/>
          </rPr>
          <t xml:space="preserve">
</t>
        </r>
      </text>
    </comment>
    <comment ref="O9" authorId="4" shapeId="0" xr:uid="{00000000-0006-0000-0100-000005000000}">
      <text>
        <r>
          <rPr>
            <b/>
            <sz val="8"/>
            <color indexed="81"/>
            <rFont val="Tahoma"/>
            <family val="2"/>
          </rPr>
          <t>Ocasiones en que se esta presentando el impacto en su interacción con el medio ambiente.
Anual  /  Semestral      =  1
Trim. /Bim.l/Mensual    =  5
Semanal  / Diario          =  10</t>
        </r>
      </text>
    </comment>
    <comment ref="P9" authorId="4" shapeId="0" xr:uid="{00000000-0006-0000-0100-000006000000}">
      <text>
        <r>
          <rPr>
            <b/>
            <sz val="8"/>
            <color indexed="81"/>
            <rFont val="Tahoma"/>
            <family val="2"/>
          </rPr>
          <t>Describe el tipo de cambio sobre el recurso natural, generado por el impacto ambiental.
* Cambio leve = 1
* Cambio moderado =  5
* Cambio considerable = 10</t>
        </r>
      </text>
    </comment>
    <comment ref="Q9" authorId="1" shapeId="0" xr:uid="{00000000-0006-0000-0100-000007000000}">
      <text>
        <r>
          <rPr>
            <b/>
            <sz val="8"/>
            <color indexed="81"/>
            <rFont val="Tahoma"/>
            <family val="2"/>
          </rPr>
          <t xml:space="preserve">Área de influencia  que pudiese verse afectada por el impacto ambiental generado.
Puntual, en un espacio reducido dentro de los límites de la planta = 1.
Local, el impacto no rebasa los límites o es tratado dentro de la planta =  5.
Extenso, el impacto tiene efecto o es tratado fuera de los límites de la planta  = 10.
</t>
        </r>
      </text>
    </comment>
    <comment ref="R9" authorId="4" shapeId="0" xr:uid="{00000000-0006-0000-0100-000008000000}">
      <text>
        <r>
          <rPr>
            <b/>
            <sz val="8"/>
            <color indexed="81"/>
            <rFont val="Tahoma"/>
            <family val="2"/>
          </rPr>
          <t>Total CIA = Frecuencia x 3.5 + Severidad x 3.5 + Alcance x 3</t>
        </r>
      </text>
    </comment>
    <comment ref="S9" authorId="4" shapeId="0" xr:uid="{00000000-0006-0000-0100-000009000000}">
      <text>
        <r>
          <rPr>
            <b/>
            <sz val="8"/>
            <color indexed="81"/>
            <rFont val="Tahoma"/>
            <family val="2"/>
          </rPr>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r>
      </text>
    </comment>
    <comment ref="T9" authorId="4" shapeId="0" xr:uid="{00000000-0006-0000-0100-00000A000000}">
      <text>
        <r>
          <rPr>
            <b/>
            <sz val="8"/>
            <color indexed="81"/>
            <rFont val="Tahoma"/>
            <family val="2"/>
          </rPr>
          <t xml:space="preserve">* No existe gestión al respecto,  la gestión no es satisfactoria ó no se ha cumplido el acuerdo = 10
* Gestión satisfactoria o el acuerdo sigue vigente = 5
* No aplica = 1
</t>
        </r>
        <r>
          <rPr>
            <sz val="8"/>
            <color indexed="81"/>
            <rFont val="Tahoma"/>
            <family val="2"/>
          </rPr>
          <t xml:space="preserve">
</t>
        </r>
      </text>
    </comment>
    <comment ref="U9" authorId="1" shapeId="0" xr:uid="{00000000-0006-0000-0100-00000B000000}">
      <text>
        <r>
          <rPr>
            <b/>
            <sz val="8"/>
            <color indexed="81"/>
            <rFont val="Tahoma"/>
            <family val="2"/>
          </rPr>
          <t>Total CPI = Exigencia/Acuerdo x Gestión</t>
        </r>
        <r>
          <rPr>
            <sz val="8"/>
            <color indexed="81"/>
            <rFont val="Tahoma"/>
            <family val="2"/>
          </rPr>
          <t xml:space="preserve">
</t>
        </r>
      </text>
    </comment>
    <comment ref="V9" authorId="5" shapeId="0" xr:uid="{00000000-0006-0000-0100-00000C000000}">
      <text>
        <r>
          <rPr>
            <b/>
            <sz val="8"/>
            <color indexed="81"/>
            <rFont val="Tahoma"/>
            <family val="2"/>
          </rPr>
          <t>ST  =  0.50*CL + 0.35* CIA + 0.15* CPI
Total &gt;= 70      Alta Significancia 
47 &lt;= Total &lt; 69  Media Significancia
39 &lt;= Total &lt; 46  Baja Significancia
Total &lt; 39    No Significativos.
Nota. Cuando cualquiera de los criterios reciba el mayor puntaje, se considerara que el aspecto ambiental sea significativo y la prioridad se analizara con base a el resto de los criterios.</t>
        </r>
      </text>
    </comment>
    <comment ref="W9" authorId="6" shapeId="0" xr:uid="{00000000-0006-0000-0100-00000D000000}">
      <text>
        <r>
          <rPr>
            <b/>
            <sz val="9"/>
            <color indexed="81"/>
            <rFont val="Tahoma"/>
            <family val="2"/>
          </rPr>
          <t>CRITERIOS:
TOTAL &gt;=70 ALTA SIGNIFICANCI</t>
        </r>
        <r>
          <rPr>
            <sz val="9"/>
            <color indexed="81"/>
            <rFont val="Tahoma"/>
            <family val="2"/>
          </rPr>
          <t xml:space="preserve">A
</t>
        </r>
        <r>
          <rPr>
            <b/>
            <sz val="9"/>
            <color indexed="81"/>
            <rFont val="Tahoma"/>
            <family val="2"/>
          </rPr>
          <t>50&lt;=TOTAL&lt; 70 MEDIA SIGNIFICANCIA
39&lt;=TOTAL&lt; 50 BAJA SIGNIFICANCIA
TOTAL&lt; 39 NO SIGNIFICANTE</t>
        </r>
        <r>
          <rPr>
            <sz val="9"/>
            <color indexed="81"/>
            <rFont val="Tahoma"/>
            <family val="2"/>
          </rPr>
          <t xml:space="preserve">
</t>
        </r>
      </text>
    </comment>
    <comment ref="C17" authorId="7" shapeId="0" xr:uid="{334C4C12-4AE5-41FA-985B-F404721CB7A8}">
      <text>
        <r>
          <rPr>
            <b/>
            <sz val="9"/>
            <color indexed="81"/>
            <rFont val="Tahoma"/>
            <family val="2"/>
          </rPr>
          <t>Colabr. Nicold G:</t>
        </r>
        <r>
          <rPr>
            <sz val="9"/>
            <color indexed="81"/>
            <rFont val="Tahoma"/>
            <family val="2"/>
          </rPr>
          <t xml:space="preserve">
En el proyecto WARINTZA existio perdida de información debido a disturbios suscitados dentro del mismo, se quemó la documentación</t>
        </r>
      </text>
    </comment>
    <comment ref="E97" authorId="7" shapeId="0" xr:uid="{1C691E34-52BB-4305-9C2D-D32403E3C587}">
      <text>
        <r>
          <rPr>
            <b/>
            <sz val="9"/>
            <color indexed="81"/>
            <rFont val="Tahoma"/>
            <family val="2"/>
          </rPr>
          <t>Colabr. Nicold G:</t>
        </r>
        <r>
          <rPr>
            <sz val="9"/>
            <color indexed="81"/>
            <rFont val="Tahoma"/>
            <family val="2"/>
          </rPr>
          <t xml:space="preserve">
WARINTZA</t>
        </r>
      </text>
    </comment>
    <comment ref="B103" authorId="7" shapeId="0" xr:uid="{C5288C2E-B2C6-4CEC-A640-349B85BF2EEB}">
      <text>
        <r>
          <rPr>
            <b/>
            <sz val="9"/>
            <color indexed="81"/>
            <rFont val="Tahoma"/>
            <family val="2"/>
          </rPr>
          <t>Colabr. Nicold G:</t>
        </r>
        <r>
          <rPr>
            <sz val="9"/>
            <color indexed="81"/>
            <rFont val="Tahoma"/>
            <family val="2"/>
          </rPr>
          <t xml:space="preserve">
WARINTZA</t>
        </r>
      </text>
    </comment>
    <comment ref="B104" authorId="7" shapeId="0" xr:uid="{1F7932EC-0EA8-4FEB-B2C5-1B478E2B4D7A}">
      <text>
        <r>
          <rPr>
            <b/>
            <sz val="9"/>
            <color indexed="81"/>
            <rFont val="Tahoma"/>
            <family val="2"/>
          </rPr>
          <t>Colabr. Nicold G:</t>
        </r>
        <r>
          <rPr>
            <sz val="9"/>
            <color indexed="81"/>
            <rFont val="Tahoma"/>
            <family val="2"/>
          </rPr>
          <t xml:space="preserve">
WARINTZA</t>
        </r>
      </text>
    </comment>
    <comment ref="B105" authorId="7" shapeId="0" xr:uid="{BF5DA9AF-669A-4C2C-890E-EBA8729E3E5B}">
      <text>
        <r>
          <rPr>
            <b/>
            <sz val="9"/>
            <color indexed="81"/>
            <rFont val="Tahoma"/>
            <family val="2"/>
          </rPr>
          <t>Colabr. Nicold G:</t>
        </r>
        <r>
          <rPr>
            <sz val="9"/>
            <color indexed="81"/>
            <rFont val="Tahoma"/>
            <family val="2"/>
          </rPr>
          <t xml:space="preserve">
WARINTZA</t>
        </r>
      </text>
    </comment>
    <comment ref="D137" authorId="7" shapeId="0" xr:uid="{805D28EE-7D1B-48B4-BA54-9E5F243426D0}">
      <text>
        <r>
          <rPr>
            <b/>
            <sz val="9"/>
            <color indexed="81"/>
            <rFont val="Tahoma"/>
            <family val="2"/>
          </rPr>
          <t>Colabr. Nicold G:</t>
        </r>
        <r>
          <rPr>
            <sz val="9"/>
            <color indexed="81"/>
            <rFont val="Tahoma"/>
            <family val="2"/>
          </rPr>
          <t xml:space="preserve">
podría unificarse con la 1487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INALCEC</author>
    <author>Departamento de sistemas</author>
    <author>Information Technology</author>
    <author>DIEGO RAMIREZ</author>
    <author>BERNARDO DUARTE</author>
    <author>jaortiz</author>
    <author>Colabr. Nicold G</author>
  </authors>
  <commentList>
    <comment ref="C9" authorId="0" shapeId="0" xr:uid="{032DA3B0-9627-4FE5-B944-E6FC76796926}">
      <text>
        <r>
          <rPr>
            <b/>
            <sz val="9"/>
            <color indexed="81"/>
            <rFont val="Tahoma"/>
            <family val="2"/>
          </rPr>
          <t>N: NORMAL
AN: ANORMAL 
E: EMERGENCIA</t>
        </r>
      </text>
    </comment>
    <comment ref="K9" authorId="1" shapeId="0" xr:uid="{F57E0EF9-9901-45A1-B1AC-A1BF1F833FE6}">
      <text>
        <r>
          <rPr>
            <b/>
            <sz val="8"/>
            <color indexed="81"/>
            <rFont val="Tahoma"/>
            <family val="2"/>
          </rPr>
          <t>* Existe legislación = 10
* No existe legislación = 1</t>
        </r>
      </text>
    </comment>
    <comment ref="L9" authorId="2" shapeId="0" xr:uid="{33959667-E114-4C56-A6A9-C75B346313D5}">
      <text>
        <r>
          <rPr>
            <b/>
            <sz val="8"/>
            <color indexed="81"/>
            <rFont val="Tahoma"/>
            <family val="2"/>
          </rPr>
          <t xml:space="preserve">* No se cumple = 10
* Se Cumple = 5
* No aplica =1      </t>
        </r>
        <r>
          <rPr>
            <sz val="8"/>
            <color indexed="81"/>
            <rFont val="Tahoma"/>
            <family val="2"/>
          </rPr>
          <t xml:space="preserve">  
</t>
        </r>
      </text>
    </comment>
    <comment ref="M9" authorId="3" shapeId="0" xr:uid="{17B2BB73-1BB8-4620-BD2A-3F5D919376FC}">
      <text>
        <r>
          <rPr>
            <b/>
            <sz val="8"/>
            <color indexed="81"/>
            <rFont val="Tahoma"/>
            <family val="2"/>
          </rPr>
          <t>TOTAL CL = Existencia x Cumplimiento</t>
        </r>
        <r>
          <rPr>
            <sz val="8"/>
            <color indexed="81"/>
            <rFont val="Tahoma"/>
            <family val="2"/>
          </rPr>
          <t xml:space="preserve">
</t>
        </r>
      </text>
    </comment>
    <comment ref="N9" authorId="4" shapeId="0" xr:uid="{FF627D21-F07B-4DA0-9C6A-95E4C9ED271F}">
      <text>
        <r>
          <rPr>
            <b/>
            <sz val="8"/>
            <color indexed="81"/>
            <rFont val="Tahoma"/>
            <family val="2"/>
          </rPr>
          <t>Ocasiones en que se esta presentando el impacto en su interacción con el medio ambiente.
Anual  /  Semestral      =  1
Trim. /Bim.l/Mensual    =  5
Semanal  / Diario          =  10</t>
        </r>
      </text>
    </comment>
    <comment ref="P9" authorId="4" shapeId="0" xr:uid="{3DD624E2-5FB9-4A8C-81E5-FE3A3EFE712F}">
      <text>
        <r>
          <rPr>
            <b/>
            <sz val="8"/>
            <color indexed="81"/>
            <rFont val="Tahoma"/>
            <family val="2"/>
          </rPr>
          <t>Total CIA = Frecuencia x 3.5 + Severidad x 3.5 + Alcance x 3</t>
        </r>
      </text>
    </comment>
    <comment ref="Q9" authorId="4" shapeId="0" xr:uid="{E94F3E4C-4E38-49E9-AF3F-0B924ACEA3D7}">
      <text>
        <r>
          <rPr>
            <b/>
            <sz val="8"/>
            <color indexed="81"/>
            <rFont val="Tahoma"/>
            <family val="2"/>
          </rPr>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r>
      </text>
    </comment>
    <comment ref="R9" authorId="4" shapeId="0" xr:uid="{35B9E83A-F1F1-4200-9A61-CA69D4FF467B}">
      <text>
        <r>
          <rPr>
            <b/>
            <sz val="8"/>
            <color indexed="81"/>
            <rFont val="Tahoma"/>
            <family val="2"/>
          </rPr>
          <t xml:space="preserve">* No existe gestión al respecto,  la gestión no es satisfactoria ó no se ha cumplido el acuerdo = 10
* Gestión satisfactoria o el acuerdo sigue vigente = 5
* No aplica = 1
</t>
        </r>
        <r>
          <rPr>
            <sz val="8"/>
            <color indexed="81"/>
            <rFont val="Tahoma"/>
            <family val="2"/>
          </rPr>
          <t xml:space="preserve">
</t>
        </r>
      </text>
    </comment>
    <comment ref="S9" authorId="1" shapeId="0" xr:uid="{4D360E82-4DBB-4025-A21E-E0EF30A6ED36}">
      <text>
        <r>
          <rPr>
            <b/>
            <sz val="8"/>
            <color indexed="81"/>
            <rFont val="Tahoma"/>
            <family val="2"/>
          </rPr>
          <t>Total CPI = Exigencia/Acuerdo x Gestión</t>
        </r>
        <r>
          <rPr>
            <sz val="8"/>
            <color indexed="81"/>
            <rFont val="Tahoma"/>
            <family val="2"/>
          </rPr>
          <t xml:space="preserve">
</t>
        </r>
      </text>
    </comment>
    <comment ref="T9" authorId="5" shapeId="0" xr:uid="{700AE9EC-CB1E-489E-AB8F-CF541B5FB6FB}">
      <text>
        <r>
          <rPr>
            <b/>
            <sz val="8"/>
            <color indexed="81"/>
            <rFont val="Tahoma"/>
            <family val="2"/>
          </rPr>
          <t>ST  =  0.50*CL + 0.35* CIA + 0.15* CPI
Total &gt;= 70      Alta Significancia 
47 &lt;= Total &lt; 69  Media Significancia
39 &lt;= Total &lt; 46  Baja Significancia
Total &lt; 39    No Significativos.
Nota. Cuando cualquiera de los criterios reciba el mayor puntaje, se considerara que el aspecto ambiental sea significativo y la prioridad se analizara con base a el resto de los criterios.</t>
        </r>
      </text>
    </comment>
    <comment ref="U9" authorId="6" shapeId="0" xr:uid="{0DC8DB50-7F6B-4CD3-B252-59C7F56D0413}">
      <text>
        <r>
          <rPr>
            <b/>
            <sz val="9"/>
            <color indexed="81"/>
            <rFont val="Tahoma"/>
            <family val="2"/>
          </rPr>
          <t>CRITERIOS:
TOTAL &gt;=70 ALTA SIGNIFICANCI</t>
        </r>
        <r>
          <rPr>
            <sz val="9"/>
            <color indexed="81"/>
            <rFont val="Tahoma"/>
            <family val="2"/>
          </rPr>
          <t xml:space="preserve">A
</t>
        </r>
        <r>
          <rPr>
            <b/>
            <sz val="9"/>
            <color indexed="81"/>
            <rFont val="Tahoma"/>
            <family val="2"/>
          </rPr>
          <t>50&lt;=TOTAL&lt; 70 MEDIA SIGNIFICANCIA
39&lt;=TOTAL&lt; 50 BAJA SIGNIFICANCIA
TOTAL&lt; 39 NO SIGNIFICANTE</t>
        </r>
        <r>
          <rPr>
            <sz val="9"/>
            <color indexed="81"/>
            <rFont val="Tahoma"/>
            <family val="2"/>
          </rPr>
          <t xml:space="preserve">
</t>
        </r>
      </text>
    </comment>
    <comment ref="C17" authorId="7" shapeId="0" xr:uid="{ECF867D6-6732-49C3-93A7-696ADECDEEBD}">
      <text>
        <r>
          <rPr>
            <b/>
            <sz val="9"/>
            <color indexed="81"/>
            <rFont val="Tahoma"/>
            <family val="2"/>
          </rPr>
          <t>Colabr. Nicold G:</t>
        </r>
        <r>
          <rPr>
            <sz val="9"/>
            <color indexed="81"/>
            <rFont val="Tahoma"/>
            <family val="2"/>
          </rPr>
          <t xml:space="preserve">
En el proyecto WARINTZA existio perdida de información debido a disturbios suscitados dentro del mismo, se quemó la documentación</t>
        </r>
      </text>
    </comment>
    <comment ref="E190" authorId="7" shapeId="0" xr:uid="{4F436A2D-DBB3-4D2F-8B7B-14B750B59566}">
      <text>
        <r>
          <rPr>
            <b/>
            <sz val="9"/>
            <color indexed="81"/>
            <rFont val="Tahoma"/>
            <family val="2"/>
          </rPr>
          <t>Colabr. Nicold G:</t>
        </r>
        <r>
          <rPr>
            <sz val="9"/>
            <color indexed="81"/>
            <rFont val="Tahoma"/>
            <family val="2"/>
          </rPr>
          <t xml:space="preserve">
WARINTZA</t>
        </r>
      </text>
    </comment>
  </commentList>
</comments>
</file>

<file path=xl/sharedStrings.xml><?xml version="1.0" encoding="utf-8"?>
<sst xmlns="http://schemas.openxmlformats.org/spreadsheetml/2006/main" count="5294" uniqueCount="1423">
  <si>
    <t>MATRIZ DE IDENTIFICACION DE ASPECTOS AMBIENTALES E IMPACTOS AMBIENTALES</t>
  </si>
  <si>
    <t>EC-HSE-F-57
REV-2
NOVIEMBRE-21</t>
  </si>
  <si>
    <t>PROYECTO:</t>
  </si>
  <si>
    <t>KLUANE DRILLING ECUADOR</t>
  </si>
  <si>
    <t xml:space="preserve">FECHA DE ÚLTIMA ACTUALIZACIÓN: </t>
  </si>
  <si>
    <t>FECHA DE ACTUALIZACIÓN</t>
  </si>
  <si>
    <t>Septiembre de 2022</t>
  </si>
  <si>
    <t>IDENTIFICACIÓN DE ASPECTOS E IMPACTOS AMBIENTALES</t>
  </si>
  <si>
    <t xml:space="preserve">ANALISIS  Y CONTROL CICLO DE VIDA </t>
  </si>
  <si>
    <t>VALORACIÓN DE LA SIGNIFICANCIA</t>
  </si>
  <si>
    <t>MEDIDAS DE CONTROL RECOMENDADAS</t>
  </si>
  <si>
    <t>DESCRIPCIÓN DE LA ACTIVIDAD</t>
  </si>
  <si>
    <t>ASPECTO AMBIENTAL</t>
  </si>
  <si>
    <t xml:space="preserve">IMPACTO AMBIENTAL </t>
  </si>
  <si>
    <t xml:space="preserve">ENTRADAS </t>
  </si>
  <si>
    <t xml:space="preserve">SALIDAS </t>
  </si>
  <si>
    <t>LEGAL</t>
  </si>
  <si>
    <t>IMPACTO AMBIENTAL</t>
  </si>
  <si>
    <t>PARTES INTERESADAS</t>
  </si>
  <si>
    <t>VALORACIÓN DEL ASPECTO</t>
  </si>
  <si>
    <t>PREVENCIÓN</t>
  </si>
  <si>
    <t>MITIGACIÓN</t>
  </si>
  <si>
    <t>CORRECCIÓN</t>
  </si>
  <si>
    <t>COMPENSACIÓN</t>
  </si>
  <si>
    <t>Controles administrativos, Señalización, demarcación</t>
  </si>
  <si>
    <t>ANÁLISIS DE CICLO DE VIDA</t>
  </si>
  <si>
    <t>ACTIVIDAD</t>
  </si>
  <si>
    <t>CONDICIÓN DE OPERACIÓN</t>
  </si>
  <si>
    <t>ÁREAS-UNIDADES Y/O PROCESOS   INVOLUCRADOS</t>
  </si>
  <si>
    <t>TIPO DE ASPECTO AMBIENTALES</t>
  </si>
  <si>
    <t>DESCRIPCIÓN DEL ASPECTO AMBIENTALES</t>
  </si>
  <si>
    <t>TIPO DE IMPACTO AMBIENTAL</t>
  </si>
  <si>
    <t>RECURSO QUE SE VEN AFECTADOS</t>
  </si>
  <si>
    <t xml:space="preserve">MATERIALES / ENTRADAS </t>
  </si>
  <si>
    <t>ENERGIA</t>
  </si>
  <si>
    <t xml:space="preserve">RESIDUO / EMISIONES </t>
  </si>
  <si>
    <t>Existencia</t>
  </si>
  <si>
    <t>Cumplimiento</t>
  </si>
  <si>
    <t>TOTAL CRITERIO LEGAL</t>
  </si>
  <si>
    <t>Frecuencia</t>
  </si>
  <si>
    <t>Severidad</t>
  </si>
  <si>
    <t>Alcance</t>
  </si>
  <si>
    <t>TOTAL CRITERIO IMPACTO AMBIENTAL</t>
  </si>
  <si>
    <t>Exigencia / Acuerdo</t>
  </si>
  <si>
    <t>Gestión</t>
  </si>
  <si>
    <t>TOTAL CRITERIO PARTES INTERESADAS</t>
  </si>
  <si>
    <t>SIGNIFICANCIA TOTAL DEL ASPECTO</t>
  </si>
  <si>
    <t>CLASIFICACION DEL ASPECTO</t>
  </si>
  <si>
    <t xml:space="preserve">1. Administración </t>
  </si>
  <si>
    <t>ACTIVIDADES Y TAREAS ADMINISTRATIVAS</t>
  </si>
  <si>
    <t>NORMAL</t>
  </si>
  <si>
    <t>HSE, GERENCIA REGIONAL, OPERACIONES, LOGÍSTICA, BODEGA, TALENTO HUMANO, FINANZAS, MANTENIMIENTO</t>
  </si>
  <si>
    <t xml:space="preserve">Generación de residuos Reciclables </t>
  </si>
  <si>
    <t xml:space="preserve">RESIDUOS NO PELIGROSOS: Papel de Oficina, Revistas, Cartón
Sobres de Manila, periódicos o similares, polieftearato.-PET, polipropileno, polietileno, bolsas, PVC, Acrílicos, policarbonatos, poliflex, garrafas, entre otros.  </t>
  </si>
  <si>
    <t>Contaminacion del Suelo y/o Agua             Bioacumulación</t>
  </si>
  <si>
    <t>AGUA / SUELO</t>
  </si>
  <si>
    <t xml:space="preserve">Uso de papel, cartón, plásticos, plegadiza, archivo. </t>
  </si>
  <si>
    <t>NA</t>
  </si>
  <si>
    <t xml:space="preserve">Residuos reincorporados al ciclo productivo. </t>
  </si>
  <si>
    <t>Manejo de información por medio digital (RHOMB,MAIL, WHATSAPP)</t>
  </si>
  <si>
    <t>Recipientes para clasificación de desechos específicos señalizados</t>
  </si>
  <si>
    <t>Reciclaje</t>
  </si>
  <si>
    <t>Entrega de residuos reciclables a gestores que reinsertan en sun ciclo productivo estos elementos</t>
  </si>
  <si>
    <t>Señalizacion áreas de desechos y su clasificación
Gestion de residuos</t>
  </si>
  <si>
    <t xml:space="preserve">Generación de Residuos Ordinarios </t>
  </si>
  <si>
    <t>Generacion de residuos como: Servilletas, Papel higiénico, Papel de envoltura de alimentos, Icopor entre otros</t>
  </si>
  <si>
    <t>Contaminación del agua y/o suelo</t>
  </si>
  <si>
    <t xml:space="preserve">Uso de servilletas, Alimentos, empaques, madera, revistas. </t>
  </si>
  <si>
    <t>Residuos de Servilletas, Papel higiénico, Papel de envoltura de alimentos, Icopor entre otros</t>
  </si>
  <si>
    <t>Recipientes para clasificación de desechos en base a código de colores, bandejas antiderrames, kit antiderrames</t>
  </si>
  <si>
    <t>Señalizacion áreas de desechos y su clasificación</t>
  </si>
  <si>
    <t>Generación de Residuos Peligrosos</t>
  </si>
  <si>
    <t>Residuos electricos y eléctricos, cartuchos de tinta, tóner, baterías de celular.</t>
  </si>
  <si>
    <t>Contaminación del suelo y/o agua</t>
  </si>
  <si>
    <t xml:space="preserve">Tonner, cables, pilas, aparatos electricos y electronicos, cartuchos de tinta. </t>
  </si>
  <si>
    <t xml:space="preserve">Energia Electrica, Energia quimica. </t>
  </si>
  <si>
    <t>Aumento en los residuos peligrosos a disponer</t>
  </si>
  <si>
    <t>programa de gestion de residuos.</t>
  </si>
  <si>
    <t>Aprovechamiento de Residuos (Reciclaje, Reutilización, Reducción, comercialización, etc.)</t>
  </si>
  <si>
    <t>Se reutiliza el papel por las dos caras y luego de dispone para entregar a reciclaje.</t>
  </si>
  <si>
    <t>Prevencion de la contaminación</t>
  </si>
  <si>
    <t xml:space="preserve">Material reciclable </t>
  </si>
  <si>
    <t>Aspecto Ambiental Positivo
Continuar con el aprovechamiento de los residuos</t>
  </si>
  <si>
    <t>Generación de agua residuales domesticas</t>
  </si>
  <si>
    <t>Actividades sanitarias (Uso de lavamanos, inodoro)</t>
  </si>
  <si>
    <t>Contaminación del agua</t>
  </si>
  <si>
    <t>AGUA</t>
  </si>
  <si>
    <t xml:space="preserve">Agua </t>
  </si>
  <si>
    <t xml:space="preserve">Aguas residuales, materia organica. </t>
  </si>
  <si>
    <t xml:space="preserve">Vertido por medio del servicio de acueducto y alcantarillado. </t>
  </si>
  <si>
    <t xml:space="preserve">Consumo de agua </t>
  </si>
  <si>
    <t>Actividades sanitarias</t>
  </si>
  <si>
    <t xml:space="preserve">Agotamiento de los recursos naturales </t>
  </si>
  <si>
    <t>Aguas servidas</t>
  </si>
  <si>
    <t>Politica de SSTyA, Mantenimiento de instalaciones, reportes, Campaña de uso eficiente de Agua y Energía</t>
  </si>
  <si>
    <t>ANORMAL</t>
  </si>
  <si>
    <t>Consumo de agua por fugas</t>
  </si>
  <si>
    <t>Posibles fugas presentadas en la infraestructura</t>
  </si>
  <si>
    <t xml:space="preserve">Presión sobre los recursos </t>
  </si>
  <si>
    <t>Plan de mantenimiento de instalaciones</t>
  </si>
  <si>
    <t>EMERGENCIA</t>
  </si>
  <si>
    <t>POTENCIAL DE INCENDIO</t>
  </si>
  <si>
    <t xml:space="preserve">POTENCIAL DE INCENDIO - Uso de equipos de oficina (computadores, impresoras), iluminación  general </t>
  </si>
  <si>
    <t>AFECTACION DEL MEDIO AMBIENTE</t>
  </si>
  <si>
    <t>AIRE</t>
  </si>
  <si>
    <t>ELECTRICA</t>
  </si>
  <si>
    <t xml:space="preserve">Emisiones Indirectas, Residuos electricos y electronicos.  </t>
  </si>
  <si>
    <t>Inspección de equipos y mantenimiento preventivo o correctivo</t>
  </si>
  <si>
    <t xml:space="preserve">Extintores, </t>
  </si>
  <si>
    <t>5S´s, Brigada de emergencia
Plan de mantenimiento de instalaciones
Plan de emergencias, área de desechos, procedimientos de operaciones, procedimiento de fallas, inspecciones y chequeos</t>
  </si>
  <si>
    <t>CONSUMO DE ENERGÍA ELECTRICA</t>
  </si>
  <si>
    <t xml:space="preserve">Uso de equipos de oficina (computadores, impresoras), iluminación  general </t>
  </si>
  <si>
    <t>Equipo que consume energía electrica</t>
  </si>
  <si>
    <t>Electrica</t>
  </si>
  <si>
    <t>Implementacion de luminarias industriales LED o ahorrativas</t>
  </si>
  <si>
    <t xml:space="preserve">Campaña de uso eficiente de Energía                         </t>
  </si>
  <si>
    <t>ACTIVIDADES DE ORDEN Y LIMPIEZA</t>
  </si>
  <si>
    <t>SERVICIOS VARIOS</t>
  </si>
  <si>
    <t>Generación de residuos de elementos y productos quimicos de limpieza.</t>
  </si>
  <si>
    <t>Contaminación del suelo</t>
  </si>
  <si>
    <t>SUELO</t>
  </si>
  <si>
    <t xml:space="preserve">Blancox, Fabuloso, Jabon Lava Loza, Desengrasante, Desinfectantes, </t>
  </si>
  <si>
    <t>Aumento en los residuos a disponer</t>
  </si>
  <si>
    <t>Programa de Gestion de Residuos.</t>
  </si>
  <si>
    <t>RESIDUOS NO PELIGROSOS: Generacion de residuos como: Servilletas, Papel higiénico, Papel de envoltura de alimentos, Icopor entre otros</t>
  </si>
  <si>
    <t xml:space="preserve">Tratemiento y disposición de Residuos </t>
  </si>
  <si>
    <t xml:space="preserve">RESIDUOS NO PELIGROSOS: Papel de Oficina, Papel Periódico, Revistas, Cartón
Sobres de Manila, periódicos o similares, polieftearato.-PET, polipropileno, polietileno, bolsas, PVC, Acrílicos, policarbonatos, poliflex, garrafas, entre otros.  </t>
  </si>
  <si>
    <t>Papel, cartón, plásticos.</t>
  </si>
  <si>
    <t xml:space="preserve">Lavado de recipientes, aseo general de oficinas </t>
  </si>
  <si>
    <t>Agotamiento de los recursos naturales</t>
  </si>
  <si>
    <t>Vertimiento de agua residuales domesticas</t>
  </si>
  <si>
    <t>Química</t>
  </si>
  <si>
    <t>Aguas residuales domesticas</t>
  </si>
  <si>
    <t xml:space="preserve">Vertido por medio del servicio de acueducto y alcantarillado del municipio.                                 </t>
  </si>
  <si>
    <t>Derrame de Sustancias QUÍMICAS</t>
  </si>
  <si>
    <t xml:space="preserve">Por el inadecuado almacenamiento de los productos de aseo </t>
  </si>
  <si>
    <t>Contaminación de agua y/o suelo</t>
  </si>
  <si>
    <t xml:space="preserve">Productos de aseo como blanqueadores, desinfectantes, lavaloza, Jabones en polvo. </t>
  </si>
  <si>
    <t xml:space="preserve">Absorbente oleofidico para limpieza de derrames.                                         Y8: Residuos impregnados de hidrocarburos o sustancias a base de los mismos como guantes, estopas, trapos filtros, madera impregnada con hidrocarburos., EPP contaminados, Residuos de atención de derrames de hidrocarburos                    </t>
  </si>
  <si>
    <t>Bandeja antiderrame, kit antiderrame</t>
  </si>
  <si>
    <t>5S´s, Brigada de emergencia
Revisión al área de servicios generales sobre su adecuado almacenamiento de productos                          Charla sobre derrame de sustancias quimicas</t>
  </si>
  <si>
    <t>VISITAS DE ASESORIA, CONSTRATISTAS, PROVEEDORES ETC</t>
  </si>
  <si>
    <t xml:space="preserve">ÁREA O PROCESO QUIEN RECIBE VISITA </t>
  </si>
  <si>
    <t>Consumo de agua</t>
  </si>
  <si>
    <t xml:space="preserve">Actividades sanitarias </t>
  </si>
  <si>
    <t>Consumo de Energía ELECTRICA</t>
  </si>
  <si>
    <t>Por el uso de equipos electrónicos</t>
  </si>
  <si>
    <t>AGOTAMIENTO DE LOS RECURSOS NATURALES</t>
  </si>
  <si>
    <t xml:space="preserve">Equipos electronicos </t>
  </si>
  <si>
    <t xml:space="preserve">Campaña de uso eficiente de Agua y Energía                          Implementacion de luminarias industriales LED              Seguimiento a indicadores de agua y energia.                      </t>
  </si>
  <si>
    <t>Disposición final adecuada de residuos
Programa manejo integral de residuos</t>
  </si>
  <si>
    <t>2. Transporte desde Casa Matriz</t>
  </si>
  <si>
    <t>CARGUE Y DESCARGUE DE CAMIONES Y MOVILIZACIÓN DE VEHICULOS</t>
  </si>
  <si>
    <t>LOGISTICA, COMPRAS Y ALMACEN, OPERACIONES</t>
  </si>
  <si>
    <t>Generación de emisiones y material particulado</t>
  </si>
  <si>
    <t>Debido al uso de vehiculos ya sea para transporte de persona o compras a realizarse</t>
  </si>
  <si>
    <t>Contaminación atmosférica</t>
  </si>
  <si>
    <t>Gasolina, Diesel</t>
  </si>
  <si>
    <t>QUIMICA</t>
  </si>
  <si>
    <t xml:space="preserve">Emisiones de gases contaminantes como Co2, Sox, Nox, Material Particuado                             </t>
  </si>
  <si>
    <t>Certificados de revisión tecnicomecanica, plan de mantenimiento de vehiculos, inspecciones de vehiculos</t>
  </si>
  <si>
    <t>Consumo de Combustible</t>
  </si>
  <si>
    <t xml:space="preserve">Combustibles fosiles, Hidrocarburos y sus derivados. </t>
  </si>
  <si>
    <t xml:space="preserve">Residuos peligrosos, Gases de combustion. </t>
  </si>
  <si>
    <t>mantenimiento de vehiculos y motores, inspección de vehiculos y motores,</t>
  </si>
  <si>
    <t>Control y seguimiento del consumo de combustible, mantenimiento de vehiculos, inspección de vehiculos</t>
  </si>
  <si>
    <t>RESIDUOS PELIGROSOS: Generacion de Baterías ácido plomo utilizadas como fuente de energía para los motores debido al uso de vehiculos</t>
  </si>
  <si>
    <t xml:space="preserve">Baterias de motor, Llantas usadas. Aditivos para motor </t>
  </si>
  <si>
    <t xml:space="preserve">Residuos impregnados de hidrocarburos o sustancias a base de los mismos como guantes, estopas, trapos  filtros,  madera impregnada con hidrocarburos., EPP contaminados, Residuos de atención de derrames de hidrocarburos.                           Baterías ácido plomo utilizadas como fuente de energía para los motores                          Llantas usadas.               </t>
  </si>
  <si>
    <t>Tratamiento y disposición final con empresa especializada</t>
  </si>
  <si>
    <t>Inducción HSE, Gestion de Desechos, seguimineto de empresas que realizan el transporte, tratamiento y disposición final. Señalización de clasificación de desechos</t>
  </si>
  <si>
    <t xml:space="preserve">Generados por  accidente vehicular </t>
  </si>
  <si>
    <t xml:space="preserve">Aditivos de perforación, Aceites de motor, aceite hidraulico, desengrasantes, pinturas. </t>
  </si>
  <si>
    <t>CARGUE Y DESCARGUE DE OBJETOS</t>
  </si>
  <si>
    <t xml:space="preserve">Generados  por inadecuada manipulacion de envases combustibles o aditivos. </t>
  </si>
  <si>
    <t xml:space="preserve">Papel de Oficina, Revistas, Cartón
Sobres de Manila, periódicos o similares, polieftearato.-PET, polipropileno, polietileno, bolsas, PVC, Acrílicos, policarbonatos, poliflex, garrafas, entre otros.  </t>
  </si>
  <si>
    <t xml:space="preserve">3. Almacenamiento (Bodega - Almacen) </t>
  </si>
  <si>
    <t>BODEGA, COMPRAS,LOGÍSTICA</t>
  </si>
  <si>
    <t>Residuos como pilas, cargadores y/o residuos de actividades de planta</t>
  </si>
  <si>
    <t xml:space="preserve">Pilas, cargadores, Epp, pinturas y otras sustancias quimicas, tapabocas. </t>
  </si>
  <si>
    <t xml:space="preserve"> (Residuos de Aparatos Eléctricos y Electrónicos) Toda clase de aparatos eléctricos y electrónicos.                                    Envases impregnados de pintura, lacas, barnices y envases de aerosol.                                              Residuos impregnados de hidrocarburos o sustancias a base de los mismos como guantes, estopas, trapos  filtros,  madera impregnada con hidrocarburos., EPP contaminados, Residuos de atención de derrames de hidrocarburos.                        </t>
  </si>
  <si>
    <t xml:space="preserve">Programa de Gestion de Residuos, Correcta gestion de residuos, seguimineto de empresas que realizan el transporte, tratamiento y disposición final. </t>
  </si>
  <si>
    <t>BODEGA</t>
  </si>
  <si>
    <t>Señalizacion áreas de desechos y su clasificación, Gestión de residuos</t>
  </si>
  <si>
    <t>ALMACENAMIENTO DE PRODUCTOS QUIMICOS</t>
  </si>
  <si>
    <t>GENERACION DE VAPORES</t>
  </si>
  <si>
    <t>ALMACENAMIENTO DE PRODUCTOS QUÍMICOS, HIDROCARBUROS, QUIMICOS, ADITIVOS</t>
  </si>
  <si>
    <t>AFECTACIÓN DEL AIRE</t>
  </si>
  <si>
    <t>SUSTANCIAS QUIMICAS</t>
  </si>
  <si>
    <t>GENERACION DE VAPORES QUIMICOS AL AMBIENTE</t>
  </si>
  <si>
    <t>AREA DE ALMACENAMIENTO DE PRODUCTOS QUIMICOS. BANDEJA ANTIDERRAMES</t>
  </si>
  <si>
    <t>VENTILACION DE CONTENEDORES DE PRODUCTOS QUIMICOS</t>
  </si>
  <si>
    <t>Derrame de Sustancias Químicas</t>
  </si>
  <si>
    <t>Generados por  accidente vehicular o por la inadecuada manipulacion de envases combustibles o aditivos, durante el trasporte</t>
  </si>
  <si>
    <t>Contaminación del suelo y/o agua    Bioacumulación                    Generación de desechos peligrosos</t>
  </si>
  <si>
    <t>Aditivos de perforación grasas, aceites, combustible, suelo, agua, entre otros</t>
  </si>
  <si>
    <t>Desechos peligrosos, suelo contaminado, agua oleosa, materiales, insumos y vegetación contamindos con sustancias químicas / hidrocarburos</t>
  </si>
  <si>
    <t>Cubetos metálicos de contención, Kit de derrames, envases en buen estado</t>
  </si>
  <si>
    <t xml:space="preserve">
Revisión al área de servicios generales sobre su adecuado almacenamiento de productos                          Charla sobre derrame de sustancias quimicas      Brigadas de emergencia                                              Etiquetas de sustancias quimicas                                   MSDS de sustancias qumicas</t>
  </si>
  <si>
    <t>POTENCIAL DE DERRAMES DE PRODUCTOS QUÍMICOS</t>
  </si>
  <si>
    <t>AFECTACIÓN DEL SUELO Y AGUA</t>
  </si>
  <si>
    <t>SUELO Y AGUA</t>
  </si>
  <si>
    <t>generación de desechos peligrosos</t>
  </si>
  <si>
    <t>4. Adquisición de materias primas (Compras)</t>
  </si>
  <si>
    <t>USO DE VEHICULO</t>
  </si>
  <si>
    <t>USO DE VEHICULOS: Generación de emisiones a causa del uso de combustibles en los vehículos para su movilización</t>
  </si>
  <si>
    <t>Afectación al medio ambiente</t>
  </si>
  <si>
    <t xml:space="preserve">Emisiones de gases contaminantes como Co2, Oxidos de Nitrogenos.                               </t>
  </si>
  <si>
    <t>Fuga de aceite y/o gasolina</t>
  </si>
  <si>
    <t>Control y seguimiento del consumo de combustible, mantenimiento de vehiculos, inspección de vehiculos, procedimientos de almacen, plan de logistica</t>
  </si>
  <si>
    <t>USO DE VEHICULOS: Consumo de combustible por desplazamiento  y movilización de maquinaria</t>
  </si>
  <si>
    <t>5. Mantenimiento General</t>
  </si>
  <si>
    <t>MANTENIMIENTOS DE EQUIPOS MECANICOS E HIDRAULICOS
( Taladros, motores (diesel, electricos), Bombas, valvulas, cabezas de rotación, cilindros,  entre otros)</t>
  </si>
  <si>
    <t>TALLER, MANTENIMIENTO</t>
  </si>
  <si>
    <t>Consumo de Agua</t>
  </si>
  <si>
    <t>Por consumo, actividades sanitarias, y pruebas de equipos</t>
  </si>
  <si>
    <t>Se instaló un sistema para recolección de agua lluvia, esta es usada en las labores de lavado de máquina</t>
  </si>
  <si>
    <t xml:space="preserve">Politica SSTyA, Mantenimiento de instalaciones, Campaña de uso eficiente de Agua                    </t>
  </si>
  <si>
    <t>ILUMINACIÓN DE AREAS: Por el uso de equipos propios de la actividad y la iluminación de la planta y pruebas de reparación de equipos</t>
  </si>
  <si>
    <t>Lámparas industriales LED, Lámparas hermética tipo LED, herramientas y equipos eléctricos</t>
  </si>
  <si>
    <t xml:space="preserve">Politica SSTyA, Inspección de equipo y herramientas, Campaña de uso eficiente de Energía, plan de mantenimiento                      </t>
  </si>
  <si>
    <t xml:space="preserve">Generacion de residuos como: Servilletas, Papel higiénico, Papel de envoltura de alimentos, Icopor, Empaques de equipos, Residuos de barrido. </t>
  </si>
  <si>
    <t xml:space="preserve">Icopor, madera, empaques, servilletas, papel higienico </t>
  </si>
  <si>
    <t>Residuos Ordinarios: Servilletas, Papel higiénico, Papel de envoltura de alimentos, Icopor entre otros</t>
  </si>
  <si>
    <t>RESIDUOS NO PELIGROSOS: Se almacenan y  reutilizan algunas pieza que salen del mantenimiento de equipos</t>
  </si>
  <si>
    <t>N/A</t>
  </si>
  <si>
    <t>Impacto ambiental positivo 
Continuar con el aprovechamiento de los residuos</t>
  </si>
  <si>
    <t>Generacion de residuos aprovechables.</t>
  </si>
  <si>
    <t>Reutilización de chatarra como tuberia para estructuras nuevas</t>
  </si>
  <si>
    <t xml:space="preserve">Laminas metálicas, tornillos, repuestos metalicos, estructuras metálicas, herramientas. </t>
  </si>
  <si>
    <t xml:space="preserve">Productos para chatarrización: Aluminio, Hierro, Cobre, Acero  </t>
  </si>
  <si>
    <t xml:space="preserve">Programa de manejo de residuos  </t>
  </si>
  <si>
    <t>RESIDUOS PELIGROSOS: Aceites usados, filtros, envases de pintura, Elementos de protección personal contaminados, trapos impregnados de aceites y grasas, tornillos, Baterias usadas y aceite usado utilizados para el funcionamiento de los motores.</t>
  </si>
  <si>
    <t xml:space="preserve">SUELO Y AGUA </t>
  </si>
  <si>
    <t xml:space="preserve">Aceites,filtros, absorbente oleofidico, Elementos de protección personal, trapos, ACPM, Gasolina, pinturas, baterias de motor, equipos electronicos. </t>
  </si>
  <si>
    <t>Mecánica (Mantenimiento de máquinas y equipos)</t>
  </si>
  <si>
    <t xml:space="preserve"> Residuos impregnados de hidrocarburos o sustancias a base de los mismos como guantes, estopas, trapos  filtros,  madera impregnada con hidrocarburos., EPP contaminados, Residuos de atención de derrames de hidrocarburos.                                  Aceite usado e hidrocarburos generados del mantenimiento de equipos.                                            Envases impregnados de pintura, lacas, barnices y envases de aerosol.                                           Baterías ácido plomo utilizadas como fuente de energía para los motores.                 RAEE (Residuos de Aparatos Eléctricos y Electrónicos) Toda clase de aparatos eléctricos y electrónicos                          </t>
  </si>
  <si>
    <t>Derrame de Sustancias QUÍMICAS Y/O COMBUSTIBLES</t>
  </si>
  <si>
    <t>Por posibles filtraciones en los motores o fatiga de las mangueras hidraúlicas</t>
  </si>
  <si>
    <t>Contaminación agua y/o suelo</t>
  </si>
  <si>
    <t>AGUA Y SUELO</t>
  </si>
  <si>
    <t>gasolina, diesel, aditivos</t>
  </si>
  <si>
    <t>Emisión de gases de combustión, residuos peligrosos</t>
  </si>
  <si>
    <t>Inspección de equipos y mantenimiento preventivo o correctivo                  Ubicación de cubetos bajo motores</t>
  </si>
  <si>
    <t>Plan de mantenimiento.</t>
  </si>
  <si>
    <t xml:space="preserve">Generados por la inadecuada manipulacion de envases combustibles o aditivos. </t>
  </si>
  <si>
    <t xml:space="preserve"> Aceites de motor, Aceite hidraulico, Desengrasantes, Pinturas, Gasolina, Acpm.  </t>
  </si>
  <si>
    <t>Quimica</t>
  </si>
  <si>
    <t>Material absorbente contaminado con hidrocarburos o químicos peligrosos, EPP  contaminado con hidrocarburos o químicos peligrosos, Envases de químicos</t>
  </si>
  <si>
    <t>Generación de emisiones</t>
  </si>
  <si>
    <t xml:space="preserve">Generacion de dioxido de carbono, monoxido de carbono y material particulado por la combustion en los motores. </t>
  </si>
  <si>
    <t>Contaminacion atmosferica</t>
  </si>
  <si>
    <t>ACPM, Gasolina.</t>
  </si>
  <si>
    <t>Mecánica, Combustión.</t>
  </si>
  <si>
    <t xml:space="preserve">Emisiones de gases contaminantes como Co2, Oxidos de Nitrogenos.                               Matyerial particulado PM10, PM 2,5. </t>
  </si>
  <si>
    <t>Área de prueba de motores</t>
  </si>
  <si>
    <t>TRABAJOS EN CALIENTE (CORTE, SOLDADURA,)</t>
  </si>
  <si>
    <t xml:space="preserve"> Uso de los equipos propios de la actividad que allí se realizan </t>
  </si>
  <si>
    <t>AGUA, SUELO Y AIRE</t>
  </si>
  <si>
    <t xml:space="preserve">Equipo de soldadura de Oxicorte  </t>
  </si>
  <si>
    <t xml:space="preserve">Electrica </t>
  </si>
  <si>
    <t xml:space="preserve">Consumo de insumos </t>
  </si>
  <si>
    <t>Por el uso del oxigeno y acetileno</t>
  </si>
  <si>
    <t xml:space="preserve">Acetileno, Oxigeno. </t>
  </si>
  <si>
    <t xml:space="preserve">Cilindros de gas, emisiones atmosferica. </t>
  </si>
  <si>
    <t>Uso de los insumos únicamente para la ejecución propias de actividad requerida</t>
  </si>
  <si>
    <t>Residuos de Servilletas, Papel higiénico, Papel de envoltura de alimentos, Icopor entre otros.</t>
  </si>
  <si>
    <t>Se almacenan y  reutilizan algunas piezas que salen del mantenimiento de equipos</t>
  </si>
  <si>
    <t>Impacto Ambiental Positivo
Continuar con el aprovechamiento de los residuos</t>
  </si>
  <si>
    <t xml:space="preserve">RESIDUOS PELIGROSOS: Elementos de protección, Equipos de soldadura, Filtros de extractor de humos, Cilindros de Gas. </t>
  </si>
  <si>
    <t xml:space="preserve">Elementos de proteccion, </t>
  </si>
  <si>
    <t xml:space="preserve">Residuos impregnados de hidrocarburos o sustancias a base de los mismos como guantes, estopas, trapos filtros, madera impregnada con hidrocarburos., EPP contaminados, Residuos de atención de derrames de hidrocarburos.                                         Cilindros de gas vacios.                        </t>
  </si>
  <si>
    <t xml:space="preserve">Generacion de humos en el proceso de  Oxicorte </t>
  </si>
  <si>
    <t xml:space="preserve">Contaminantes característicos de la soldadura oxiacetilénica. </t>
  </si>
  <si>
    <t>Contaminación Atmosférica</t>
  </si>
  <si>
    <t>Oxígeno, Acetileno</t>
  </si>
  <si>
    <t xml:space="preserve">Quimica, Termica. </t>
  </si>
  <si>
    <t xml:space="preserve">Humos de soldadura </t>
  </si>
  <si>
    <t xml:space="preserve">Uso de Extractor de humos de soldadura. </t>
  </si>
  <si>
    <t xml:space="preserve">Control de emisiones mediante la utilizacion de extractor de humos de soldadura.               </t>
  </si>
  <si>
    <t>POTENCIAL DE INCENDIO - Uso de herramientas que generan chispas</t>
  </si>
  <si>
    <t>Oxígeno, Acetileno, herramientas, metales.</t>
  </si>
  <si>
    <t>Termica</t>
  </si>
  <si>
    <t>CONTAMINACIÓN AL AMBIENTE</t>
  </si>
  <si>
    <t xml:space="preserve">Generación de material Particulado </t>
  </si>
  <si>
    <t xml:space="preserve">Generación de particulas metálicas  por el uso del esmeril. </t>
  </si>
  <si>
    <t>Estructuras, partes, tubos, laminas etc.</t>
  </si>
  <si>
    <t xml:space="preserve">Electrica, Mecanica </t>
  </si>
  <si>
    <t>Emisones atmosfericas de Humos, vapores, material particulado.</t>
  </si>
  <si>
    <t>Sistema de extracción de particulas, Área especifica de soldadura y corte.</t>
  </si>
  <si>
    <t>Mediciónes higienico industriales</t>
  </si>
  <si>
    <t>Generación de ruido</t>
  </si>
  <si>
    <t xml:space="preserve">Se genera por el funcionamiento de la Tronzadora de aluminio </t>
  </si>
  <si>
    <t>Contaminación auditiva</t>
  </si>
  <si>
    <t xml:space="preserve">Esmeril </t>
  </si>
  <si>
    <t xml:space="preserve">Sonora </t>
  </si>
  <si>
    <t>Revisiones periódicas a equipos y maquinaria</t>
  </si>
  <si>
    <t xml:space="preserve">Generacion de humos en el proceso de  soldadura </t>
  </si>
  <si>
    <t>Humos metálicos generados en el proceso de soldadura.</t>
  </si>
  <si>
    <t xml:space="preserve">Equipos de soldadura MIG y TIG, Gases: Argon, Cryomig, Nitrogeno.  </t>
  </si>
  <si>
    <t>Quimica, Electrica.</t>
  </si>
  <si>
    <t xml:space="preserve">Humos de soldadura. </t>
  </si>
  <si>
    <t xml:space="preserve">Uso de extractor de humos metallicos </t>
  </si>
  <si>
    <t>Plan de mantenimiento, inspecciones de área de soldadura.</t>
  </si>
  <si>
    <t>USO DE HERRAMIENTAS ELECTRICAS DETALLER</t>
  </si>
  <si>
    <t>ILUMINACIÓN DE AREAS: Por el uso de equipos propios de la actividad y la iluminación de la planta</t>
  </si>
  <si>
    <t xml:space="preserve">Taladro de Arbol </t>
  </si>
  <si>
    <t>Emisiones Indirectas, RAEES.</t>
  </si>
  <si>
    <t xml:space="preserve">Politica SSTyA, Inspección de equipo y herramientas, Campaña de uso eficiente de Energía, plan de mantenimiento, Desconectado de equipos al terminar la labor                     </t>
  </si>
  <si>
    <t xml:space="preserve">Viruta metalica. </t>
  </si>
  <si>
    <t>Taladro de arbol, Piezas metalicas.</t>
  </si>
  <si>
    <t>Politica SSTyA, Procedimientos Operativos</t>
  </si>
  <si>
    <t>PINTURA</t>
  </si>
  <si>
    <t>Generación de Residuos peligrosos</t>
  </si>
  <si>
    <t>Se generán envases contaminados debido a la actividad misma</t>
  </si>
  <si>
    <t>Recipientes de pintura</t>
  </si>
  <si>
    <t>Envases de pintura vacíos</t>
  </si>
  <si>
    <t>recipiente de desechos contaminados</t>
  </si>
  <si>
    <t>Por el lavado de recipientes</t>
  </si>
  <si>
    <t xml:space="preserve">Agua, Recipientes de pintura vacios </t>
  </si>
  <si>
    <t xml:space="preserve">Aguas Residuales no Domesticas  </t>
  </si>
  <si>
    <t>Bandeja antiderrame, kit antiderrame, recipiente de desechos contaminados</t>
  </si>
  <si>
    <t xml:space="preserve">Politica SSTyA, Mantenimiento de instalaciones, Campaña de uso eficiente de Agua, tratamiento y disposición final de desechos, presupuesto                </t>
  </si>
  <si>
    <t>Por la utilización de los equipos de pintura</t>
  </si>
  <si>
    <t>Compresores, Cabina de pintura</t>
  </si>
  <si>
    <t>Eléctrica, Neumática</t>
  </si>
  <si>
    <t>Emisiones Indirectas</t>
  </si>
  <si>
    <t xml:space="preserve">Politica SSTyA, Inspección de equipo y herramientas, Campaña de uso eficiente de Energía, plan de mantenimiento, apagado de equipos al terminar labor                      </t>
  </si>
  <si>
    <t>Consumo de insumos</t>
  </si>
  <si>
    <t>Uso de pintura y disolventes</t>
  </si>
  <si>
    <t xml:space="preserve">Pinturas, Anticorrosivos, Barnices, Aerosoles. </t>
  </si>
  <si>
    <t xml:space="preserve"> Envases impregnados de pintura, lacas, barnices y envases de aerosol.</t>
  </si>
  <si>
    <t xml:space="preserve">RESIDUOS PELIGROSOS: Elementos de proteccion persona contaminados, envases de pintura y productos para pintura, brochas, lijas con residuos de pintura y cambio de filtros en la cabina de pintura, aerosoles. </t>
  </si>
  <si>
    <t xml:space="preserve">Filtros de cabina de pintura, productos para la labor ( Esmaltes, Barnices, Anticorrosivos, removedores, aerosoles), lijas, brochas, Epp contaminados, entre otros. </t>
  </si>
  <si>
    <t xml:space="preserve">Generados por la inadecuada manipulacion de envases de pintura. </t>
  </si>
  <si>
    <t>Contaminacion del agua y/o suelo</t>
  </si>
  <si>
    <t xml:space="preserve">Absorbentes (Paños, oleofilicos, en polvo) dispuestos para la atencion de derrames. </t>
  </si>
  <si>
    <t xml:space="preserve">                                                         Absorbente oleofidico para limpieza de derrames.                                         Y8: Residuos impregnados de hidrocarburos o sustancias a base de los mismos como guantes, estopas, trapos filtros, madera impregnada con hidrocarburos., EPP contaminados, Residuos de atención de derrames de hidrocarburos                                      Y12  Envases impregnados de pintura, lacas, barnices y envases de aerosol.</t>
  </si>
  <si>
    <t>Generación de aerosoles y compuestos orgánicos volátiles (COV)</t>
  </si>
  <si>
    <t>EMISIONES: Por la dispersión de pintura generada por la presión de los equipos</t>
  </si>
  <si>
    <t>Aerosoles, Pinturas, Esmaltes, Barnices, Lacas.</t>
  </si>
  <si>
    <t>Aerosoles, COV.</t>
  </si>
  <si>
    <t>Área de pintura</t>
  </si>
  <si>
    <t>LIMPIEZA DE SUPERFICIES METALICAS PARA PINTURA</t>
  </si>
  <si>
    <t xml:space="preserve">Limpieza de partes </t>
  </si>
  <si>
    <t>Agua</t>
  </si>
  <si>
    <t>Uso de hidrolavadora Bandeja antiderrame, kit antiderrame, recipiente de desechos contaminados</t>
  </si>
  <si>
    <t xml:space="preserve">Uso de equipo de limpieza hidrolavadora. </t>
  </si>
  <si>
    <t xml:space="preserve">Hidrolavadora </t>
  </si>
  <si>
    <t xml:space="preserve">Electrica, Hidraulica </t>
  </si>
  <si>
    <t xml:space="preserve">Emisiones indirectas </t>
  </si>
  <si>
    <t>Apagado y desconectado del equipo al terminar cada lavado</t>
  </si>
  <si>
    <t xml:space="preserve">Uso de disolventes para la realización de la limpieza inicial y remoción de residuos de aceites, grasa y cualquier otro contaminante </t>
  </si>
  <si>
    <t>Aumento en la demanda de recursos</t>
  </si>
  <si>
    <t>Removedores de pinturas.</t>
  </si>
  <si>
    <t xml:space="preserve">RESIDUOS PELIGROSOS: Residuos generados durante el mantenimiento de la trampagrasa, Envases de desengrasante E.P.P desechados y elementos usados para limpieza de  y remoción de residuos de aceites, grasa y cualquier otro contaminante. </t>
  </si>
  <si>
    <t xml:space="preserve">Lodos hidrocarburados, Agua, Desengrasante industrial, insumos de la PTAR. </t>
  </si>
  <si>
    <t>Quimica, Bilogica</t>
  </si>
  <si>
    <t>Aceite usado e hidrocarburos generados del mantenimiento de equipos.                                             Residuos impregnados de hidrocarburos o sustancias a base de los mismos como guantes, estopas, trapos filtros, madera impregnada con hidrocarburos., EPP contaminados, Residuos de atención de derrames de hidrocarburos.</t>
  </si>
  <si>
    <t>Tratamiento de agua usada en taller</t>
  </si>
  <si>
    <t>RESIDUOS PELIGROSOS: Vertimientos generados por el lavado de maquinaria procedente de proyecto que viene impregnada con tierra, hidrocarburos, aceites y otras sustancias derivadas de la operación en campo.</t>
  </si>
  <si>
    <t xml:space="preserve">Contaminacion del agua </t>
  </si>
  <si>
    <t>Agua, Desengrasantes, Grasas, Pinturas</t>
  </si>
  <si>
    <t>Aguas Residuales no Domesticas</t>
  </si>
  <si>
    <t>Campañas de consumo eficiente</t>
  </si>
  <si>
    <t>Kit antiderrame, recipiente para agua contaminada</t>
  </si>
  <si>
    <t>Tratmiento de desechos con empresa especializada</t>
  </si>
  <si>
    <t>Tratamiento y disposición final por proveedor</t>
  </si>
  <si>
    <t>RESIDUOS PELIGROSOS: Gestion de tratamiento de aguas contaminada generada en taller.</t>
  </si>
  <si>
    <t>Productos químicos</t>
  </si>
  <si>
    <t>Agua contaminada no domestica</t>
  </si>
  <si>
    <t>ALMACENAMIENTO SUSTANCIAS QUIMICAS Y REPUESTOS EN TALLER</t>
  </si>
  <si>
    <t xml:space="preserve">Residuos de aparatos Electricos y Electronicos, Emisiones indirectas </t>
  </si>
  <si>
    <t xml:space="preserve">RESIDUOS PELIGROSOS: Aceites usados, filtros, EPP , trapos contaminados, envases de pintura, residuos de limpieza en áreas especificas como almacenamiento, y aditivos. </t>
  </si>
  <si>
    <t>Envases de sustancias quimicas, Elementos de protección, Pimpinas de combustible, Elementos procenientes de proyecto, luminarias usadas.</t>
  </si>
  <si>
    <t xml:space="preserve"> Residuos impregnados de hidrocarburos o sustancias a base de los mismos como guantes, estopas, trapos filtros, madera impregnada con hidrocarburos., EPP contaminados, Residuos de atención de derrames de hidrocarburos.                                      Envases impregnados de pintura, lacas, barnices y envases de aerosol.                                               RAEE (Residuos de Aparatos Eléctricos y Electrónicos) Toda clase de aparatos eléctricos y electrónicos</t>
  </si>
  <si>
    <t xml:space="preserve">Residuos orgánicos, vidrio, lijas, epp, servilletas, Alimentos, empaques, madera, revistas. </t>
  </si>
  <si>
    <t xml:space="preserve">Servilletas, Alimentos, empaques, madera, revistas, vidrio. </t>
  </si>
  <si>
    <t xml:space="preserve">Papel de Oficina, Papel Periódico, Revistas, Cartón
Sobres de Manila, periódicos o similares, polieftearato.-PET, polipropileno, polietileno, bolsas, PVC, Acrílicos, policarbonatos, poliflex, garrafas, entre otros.  </t>
  </si>
  <si>
    <t>Inadecuado almacenamiento de aceites, filtros y pinturas</t>
  </si>
  <si>
    <t>Aditivos de perforación, Aceites de motor, aceite hidraulico, desengrasantes, pinturas.</t>
  </si>
  <si>
    <t>6. Transporte Terrestre y Aéreo</t>
  </si>
  <si>
    <t>TRANSPORTE TERRESTRE</t>
  </si>
  <si>
    <t>LOGISTICA</t>
  </si>
  <si>
    <t>Traslado de sustancias químicas y combustibles</t>
  </si>
  <si>
    <t>POTENCIAL DE INCENDIO - abastecimiento de combustibles en gasolineras</t>
  </si>
  <si>
    <t>TRANSPORTE AÉREO</t>
  </si>
  <si>
    <t>Generación de emisiones y mterial particulado</t>
  </si>
  <si>
    <t>Debido a movimiento de cargas y personal</t>
  </si>
  <si>
    <t>avioneta, helicoptero, cargas, personal</t>
  </si>
  <si>
    <t>Sox, Nox, CO2,Material Particulado</t>
  </si>
  <si>
    <t>Distribución de carga y personal adecuadamente entre KDE y LOWELL</t>
  </si>
  <si>
    <t>Consumo de combustible fósiles</t>
  </si>
  <si>
    <t>Derrames por helicoportado</t>
  </si>
  <si>
    <t>Eventos fortuitos, por descarga, choque, golpes daños de equipos o contenedores que contienen sustancias peligrosas, durante la carga o descarga por helicoportado</t>
  </si>
  <si>
    <t>Helicóptero, equipos, sustancias quimicas</t>
  </si>
  <si>
    <t xml:space="preserve">Residuos impregnados de hidrocarburos o sustancias a base de los mismos como guantes, absorbente, trapos  filtros,  madera impregnada con hidrocarburos., EPP contaminados, Residuos de atención de derrames de hidrocarburos.                                 Aceite usado e hidrocarburos  Suelo o agua contaminada                                                                                                                 </t>
  </si>
  <si>
    <t>7. Campamento</t>
  </si>
  <si>
    <t>Inadecuado almacenamiento de tonners y/o cartuchos</t>
  </si>
  <si>
    <t>tonners,cartuchos</t>
  </si>
  <si>
    <t>Residuos contaminados con sustancias químicas peligrosas</t>
  </si>
  <si>
    <t>5S´s, Brigada de emergencia
Charla sobre derrame de sustancias quimicas</t>
  </si>
  <si>
    <t xml:space="preserve">Politica SIG, Inspección de equipo y herramientas, Campaña de uso eficiente de Energía, plan de mantenimiento, Desconectado de equipos al terminar la labor                     </t>
  </si>
  <si>
    <t>Uso de sustancias químicas</t>
  </si>
  <si>
    <t>Uso de productos de limpieza</t>
  </si>
  <si>
    <t>Generación de desechos</t>
  </si>
  <si>
    <t>CAPTACIÓN DE AGUA DE POZO</t>
  </si>
  <si>
    <t>USO DE AGUA DE MANTO FREATICO</t>
  </si>
  <si>
    <t>USO DE AGUA PARA LIMPIEZA Y SANITARIOS</t>
  </si>
  <si>
    <t>AFECTACIÓN DE MANTO FREATICO</t>
  </si>
  <si>
    <t>Campaña ahorro de agua</t>
  </si>
  <si>
    <t>USO DE LAVADORAS Y BAÑOS</t>
  </si>
  <si>
    <t>POLITICA SSTYA</t>
  </si>
  <si>
    <t>DISPOSICIÓN DE AGUA RESIDUAL</t>
  </si>
  <si>
    <t>AGUAS RESIDUALES</t>
  </si>
  <si>
    <t>AFECTACIÓN DE FUENTES DE AGUA</t>
  </si>
  <si>
    <t>AFECTACIÓN DE FUENTES DE AGUA Y SUUELO</t>
  </si>
  <si>
    <t>USO DE POZO SEPTICO</t>
  </si>
  <si>
    <t>LAVADO DE ROPA</t>
  </si>
  <si>
    <t>generación de desechos químicos</t>
  </si>
  <si>
    <t>PREPARACIÓN DE ALIMENTOS</t>
  </si>
  <si>
    <t>COCINA</t>
  </si>
  <si>
    <t xml:space="preserve">Uso de agua para preparación de alimentos </t>
  </si>
  <si>
    <t>Consumo de GLP</t>
  </si>
  <si>
    <t xml:space="preserve">Preparación de alimentos </t>
  </si>
  <si>
    <t>Emisiones a la atmosfera</t>
  </si>
  <si>
    <t>Mantenimiento de instalaciones y equipo</t>
  </si>
  <si>
    <t xml:space="preserve">Politica SSTyA, Mantenimiento de instalaciones, Campaña de uso eficiente de energía            </t>
  </si>
  <si>
    <t>Oxígeno, combustible</t>
  </si>
  <si>
    <t>ALREDEDORES Y VECINDADES</t>
  </si>
  <si>
    <t>TALENTO HUMANO</t>
  </si>
  <si>
    <t>GENERACIÓN DE EMPLEO</t>
  </si>
  <si>
    <t>Generación de fuentes de ingreso para personal de la localidad</t>
  </si>
  <si>
    <t>DESARROLLO SOCIOECONOMICO</t>
  </si>
  <si>
    <t>Politica SSTyA, Formación de personal.</t>
  </si>
  <si>
    <t>GENERACIÓN DE COMPETENCIAS Y CULTURA EN SSTYA</t>
  </si>
  <si>
    <t>Mejora de las habilidades, conocimientos y experiencia en SSTyA</t>
  </si>
  <si>
    <t>ÁREA DE DESECHOS</t>
  </si>
  <si>
    <t>HSE</t>
  </si>
  <si>
    <t>Disposición adecuada de residuos peligrosos</t>
  </si>
  <si>
    <t xml:space="preserve">RESIDUOS PELIGROSOS: Entrega y control del gestor autorizado que brinda el servicio de recolección y disposición final de residuos </t>
  </si>
  <si>
    <t>Residuos impregnados con hidrocarburos, impregnados con pinturas, Baterías de ácido y plomo usadas, Aceite usado,  Medicamentos Vencidos.</t>
  </si>
  <si>
    <t xml:space="preserve">Aprovechamiento y reincorporacion a ciclo economico de aceites y baterias usadas.                      Residuos peligrosos desactivados y dispuestos adecuadamente. </t>
  </si>
  <si>
    <t>Impacto ambiental positivo</t>
  </si>
  <si>
    <t xml:space="preserve">Disposición adecuada de residuos Biologicos </t>
  </si>
  <si>
    <t>Disposición de residuos generados durante la emergencia ante covid-19</t>
  </si>
  <si>
    <t xml:space="preserve">Prevencion de la contaminación </t>
  </si>
  <si>
    <t xml:space="preserve">Guantes usados, tapa bocas usados, gafas, trajes tyvek, overoles usados, botas. </t>
  </si>
  <si>
    <t xml:space="preserve">Biologica </t>
  </si>
  <si>
    <t xml:space="preserve">Residuos de covid-19 </t>
  </si>
  <si>
    <t>Programa de gestión de residuos con protocolo para disposición de residuos del Covid-19, señalización de caneca ara disposición de EPP ante covid-19</t>
  </si>
  <si>
    <t xml:space="preserve">Disposición adecuada de residuos ordinarios </t>
  </si>
  <si>
    <t>Disposición de residuos de Servilletas, Papel higiénico, Papel de envoltura de alimentos, Icopor entre otros</t>
  </si>
  <si>
    <t xml:space="preserve">Servilletas, Papel higiénico, Papel de envoltura de alimentos, Icopor entre otros. </t>
  </si>
  <si>
    <t xml:space="preserve">Disposición de residuos Reciclables </t>
  </si>
  <si>
    <t xml:space="preserve">RESIDUOS NO PELIGROSOS: Disposición de Papel de Oficina, Papel Periódico, Revistas, Cartón
Sobres de Manila, periódicos o similares, polieftearato.-PET, polipropileno, polietileno, bolsas, PVC, Acrílicos, policarbonatos, poliflex, garrafas, entre otros. </t>
  </si>
  <si>
    <t xml:space="preserve">Papel de Oficina, Papel Periódico, Revistas, Cartón
Sobres de Manila, periódicos o similares, polieftearato.-PET, polipropileno, polietileno, bolsas, PVC, Acrílicos, policarbonatos, poliflex, garrafas, entre otros. </t>
  </si>
  <si>
    <t>Por el uso de equipos propios de la actividad y la iluminación de la planta</t>
  </si>
  <si>
    <t xml:space="preserve">Politica SSTyA, Inspección de equipo y herramientas, Campaña de uso eficiente de Energía, Implementacion de luminarias industriales LED, plan de mantenimiento, Desconectado de equipos al terminar la labor                     </t>
  </si>
  <si>
    <t>Generación de lixiviados</t>
  </si>
  <si>
    <t>Exceso de tiempo en el  almacenamiento de residuos orgánicos por inconvenientes con el servicio de recolección</t>
  </si>
  <si>
    <t xml:space="preserve">Lixiviados generados durante el almacenamiento de residuos </t>
  </si>
  <si>
    <t>Quimica, Biologica</t>
  </si>
  <si>
    <t>Residuos generados de la limieza y deinfeccion de contenedores              Y8: Residuos impregnados de hidrocarburos o sustancias a base de los mismos como guantes, estopas, trapos  filtros,  madera impregnada con hidrocarburos., EPP contaminados, Residuos de atención de derrames de hidrocarburos.</t>
  </si>
  <si>
    <t xml:space="preserve">Disposición final adecuada de residuos
Procedimiento manejo integral de residuos
Kit Ambiental   
           Plan de contingencia en caso de  derrames de RESPEL.           </t>
  </si>
  <si>
    <t>Caída de materiales en el momento del cargue</t>
  </si>
  <si>
    <t>Residuos peligrosos, Aceites usados.</t>
  </si>
  <si>
    <t xml:space="preserve">Quimica </t>
  </si>
  <si>
    <t>8. Perforación (Operaciones)</t>
  </si>
  <si>
    <t>OPERACIONES</t>
  </si>
  <si>
    <t>Orden y limpieza</t>
  </si>
  <si>
    <t>Agotamiento del recurso hidrico</t>
  </si>
  <si>
    <t>AGUA SERVIDA</t>
  </si>
  <si>
    <t>Medidor de agua, tinas de agua</t>
  </si>
  <si>
    <t xml:space="preserve">Politica SSTyA, Mantenimiento de instalaciones, Campaña de uso eficiente de Agua , procedimiento de operaciones, inspecciones y chequeos                  </t>
  </si>
  <si>
    <t>productos de limpieza, detergentes</t>
  </si>
  <si>
    <t>Potencial de derrames (Hidrocarburos, Quimicos, etc.)</t>
  </si>
  <si>
    <t>Tratamiento de desechos con empresa especializada</t>
  </si>
  <si>
    <t>OPERACIÓN</t>
  </si>
  <si>
    <t>CONSUMO DE AGUA</t>
  </si>
  <si>
    <t>PERFORACIÓN - CONSUMO DE AGUA</t>
  </si>
  <si>
    <t>RECURSOS HIDRICOS</t>
  </si>
  <si>
    <t>AGUA DE PROCESO</t>
  </si>
  <si>
    <t>Optimización de uso de aditivos</t>
  </si>
  <si>
    <t>Plan de mantemiento de fugas en mangueras
Sistema de recirculación de agua</t>
  </si>
  <si>
    <t>Politica SSTyA,</t>
  </si>
  <si>
    <t>ALMACENAMIENTO DE PRODUCTOS QUÍMICOS - ADITIVOS</t>
  </si>
  <si>
    <t>Posible derrame de sustancias peligrosas o quimicos durante su almacenamiento en plataforma</t>
  </si>
  <si>
    <t xml:space="preserve">RESIDUOS NO PELIGROSOS: Entrega y control del gestor autorizado que brinda el servicio de recolección y disposición final de residuos </t>
  </si>
  <si>
    <t>Residuos impregnados con hidrocarburos, impregnados con pinturas, Baterías de ácido y plomo usadas, Aceite usado, RAEES, Medicamentos Vencidos.</t>
  </si>
  <si>
    <t>abastecimiento de combustibles en gasolineras</t>
  </si>
  <si>
    <t>TALLER, BODEGA,MANTENIMIENTO Y HSEQ</t>
  </si>
  <si>
    <t xml:space="preserve">Potenciales fugas o derrames </t>
  </si>
  <si>
    <t>Generación de gases de combustión</t>
  </si>
  <si>
    <t>Uso de motores de combustión interna</t>
  </si>
  <si>
    <t>Afectación al aire</t>
  </si>
  <si>
    <t>Plan de mantenimiento preventivo</t>
  </si>
  <si>
    <t>Consumo de combustibles fosiles</t>
  </si>
  <si>
    <t>Agotamiento de recursos naturales</t>
  </si>
  <si>
    <t>Uso de aditivos, hidrocarburos para la operación</t>
  </si>
  <si>
    <t>Afectación al suelo</t>
  </si>
  <si>
    <t>Medidor de agua, sistema de recirculación, tinas de agua</t>
  </si>
  <si>
    <t>Emisión de particulas en suspensión</t>
  </si>
  <si>
    <t>Operación de maquina KD</t>
  </si>
  <si>
    <t>MECANICA</t>
  </si>
  <si>
    <t>Potencial de deslizamientos, movimientos de tierras</t>
  </si>
  <si>
    <t>generación de desechos</t>
  </si>
  <si>
    <t>Taludes</t>
  </si>
  <si>
    <t>Procedimientos Operativos</t>
  </si>
  <si>
    <t>Generación de lodos</t>
  </si>
  <si>
    <t>Fosas de sedimentación, aplicación de floculantes</t>
  </si>
  <si>
    <t xml:space="preserve">Manejo y tratamiento a cargo del cliente, </t>
  </si>
  <si>
    <t>Filtraciones de fluidos</t>
  </si>
  <si>
    <t>Filtraciones por fisuras, fracturas propias del sondaje.</t>
  </si>
  <si>
    <t>Agua y/o suelo con fluidos de perforación</t>
  </si>
  <si>
    <t>Uso de aditivos amigables con el ambiente para sellar fracturas; Inspecciones pre operacionales del área circundante</t>
  </si>
  <si>
    <t>Inspecciones pre operacionales del área circundante</t>
  </si>
  <si>
    <t>Filtraciones de fluidos hacia cuerpos de agua o suelo</t>
  </si>
  <si>
    <t>Filtraciones por fisuras, fracturas propias del sondaje hacia cuerpos de agua subterraneos</t>
  </si>
  <si>
    <t>Contaminación de agua</t>
  </si>
  <si>
    <t>fluidos, aditivos, agua</t>
  </si>
  <si>
    <t>Derrames o reboses de fluidos de perforación</t>
  </si>
  <si>
    <t>Derrames o reboses de fluidos de perforación en sl sistema de recirculación de agua, por exceso de agua, fallas de bomba draga, rotura, desacople, instalaciones inadecuadas de tubería de PVC, que conecta el sistema de recirculación de agua</t>
  </si>
  <si>
    <t>Tinas, cubetos, bombas, tubería, fluidos, aditivos</t>
  </si>
  <si>
    <t>Impermeabilización, cubetos de contención, supervisión</t>
  </si>
  <si>
    <t xml:space="preserve">Disposición final adecuada de residuos
Procedimiento manejo integral de residuos
           Plan de contingencia en caso de  derrames de RESPEL.           </t>
  </si>
  <si>
    <t>Derrame de Sustancias por desgaste o daño en la impermeabilización</t>
  </si>
  <si>
    <t>Derrame o contacto directo con el suelo o vegetación de grasas, aditivos, aceites, fluidos de perforación por daño o desgaste en la impermeabilización</t>
  </si>
  <si>
    <t>Aceites, fluidos, aditivos, geomembrana, plástico</t>
  </si>
  <si>
    <t>Impermeabilización, inspección y mantenimiento de la misma</t>
  </si>
  <si>
    <t>Derrame de sustancias por Fugas presentadas en equipos o desacople de mangueras hidraúlicas</t>
  </si>
  <si>
    <t>Posible derrame de sustancias peligrosas o quimicos generados en el proceso que puedan contaminar fuentes de agua o el suelo.</t>
  </si>
  <si>
    <t>Aceites, Aditivos, Combustibles</t>
  </si>
  <si>
    <t>Aceites usados, lodos de perforación</t>
  </si>
  <si>
    <t xml:space="preserve">impermeabilizacion del suelo mediante el uso de geotextil para proteger el suelo de la contaminacion con sustancias como aditivos o aceites.                                            Uso de kiit de derrames.                                   Adecuación de bandejas antiderrames.                                                   </t>
  </si>
  <si>
    <t xml:space="preserve">Sitio adecuado para disposición y acopio de residuos                                                                         Plan de contigencia para derrame de residuos peligrosos. </t>
  </si>
  <si>
    <t>Motores de combustión</t>
  </si>
  <si>
    <t>Monitoreo de ruido en operación</t>
  </si>
  <si>
    <t>Sistema de silenciadores para motores</t>
  </si>
  <si>
    <t>Plan de mantenimiento, inspección de equipos</t>
  </si>
  <si>
    <t>TRASLADOS DE PLATAFORMAS</t>
  </si>
  <si>
    <t>Contacto con la flora y fauna</t>
  </si>
  <si>
    <t>Uso de caminos y accesos de la localidad</t>
  </si>
  <si>
    <t>Afectación a la flora y fauna</t>
  </si>
  <si>
    <t>FLORA Y FAUNA</t>
  </si>
  <si>
    <t>Afectación del medio ambiente</t>
  </si>
  <si>
    <t>Cumplir con los accesos y permisos definidos por el cliente</t>
  </si>
  <si>
    <t>ELABORACIÓN DE PLATAFORMAS</t>
  </si>
  <si>
    <t>Alteración del terreno</t>
  </si>
  <si>
    <t>Suelo</t>
  </si>
  <si>
    <t>Resguardo de capa de material retirado para reutilizar en reparación de plaza</t>
  </si>
  <si>
    <t>Consumo de tablones y vigas de madera</t>
  </si>
  <si>
    <t>RECURSOS NATURALES: consumo de arboles - madera</t>
  </si>
  <si>
    <t>RECURSOS FORESTALES</t>
  </si>
  <si>
    <t>Residuos de madera</t>
  </si>
  <si>
    <t>Uso de madera obtenida por proveedor autorizado por el MARENA</t>
  </si>
  <si>
    <t>Consumo de plástico impermeabilizante</t>
  </si>
  <si>
    <t>RECURSOS NATURALES: consumo de derivados del petróleo</t>
  </si>
  <si>
    <t>Consumo de recursos combustibles fosiles</t>
  </si>
  <si>
    <t>RECURSOS NATURALES</t>
  </si>
  <si>
    <t xml:space="preserve">RESIDUOS PLASTICOS </t>
  </si>
  <si>
    <t>Tratamiento y disposición final proveedor certificado.</t>
  </si>
  <si>
    <t>Movimientos de tierras</t>
  </si>
  <si>
    <t>USO DEL IRON HORSE</t>
  </si>
  <si>
    <t>Movimientos de suelo</t>
  </si>
  <si>
    <t>Generación de material Particulado</t>
  </si>
  <si>
    <t>USO DE VEHICULOS: Generado por la Movilización de los vehículos, generando dispersión de material</t>
  </si>
  <si>
    <t>Material particulado</t>
  </si>
  <si>
    <t>Política HSE donde se hace referencia a seguridad vial
Normas internas de velocidad máxima.                                           Revisión tecno mecánica y de gases.</t>
  </si>
  <si>
    <t xml:space="preserve">Generacion de dioxido de carbono y monoxido de carbono por la combustion en los motores. </t>
  </si>
  <si>
    <t>Gasolina, Diesel, Aceite Hidraúlico</t>
  </si>
  <si>
    <t>MANTENIMIENTOS CORRECTIVOS</t>
  </si>
  <si>
    <t>MANTENIMIENTO</t>
  </si>
  <si>
    <t>Consumo de Energía</t>
  </si>
  <si>
    <t>uso de baterias</t>
  </si>
  <si>
    <t>Potencial de incendio</t>
  </si>
  <si>
    <t>Uso de quimicos</t>
  </si>
  <si>
    <t>Lubricación y limpieza de equipos</t>
  </si>
  <si>
    <t>TRASVASE DE COMBUSTIBLE</t>
  </si>
  <si>
    <t>Derrame de combustible en el suelo, vegetación, agua entre otros</t>
  </si>
  <si>
    <t>Contaminación del suelo y/o agua    Bioacumulación</t>
  </si>
  <si>
    <t xml:space="preserve">Combustibles fosiles, hidrocarburos y sus derivados. </t>
  </si>
  <si>
    <t>Cubetos metálicos de contención, Kit de derrames, envases en buen estado, impermeabilización</t>
  </si>
  <si>
    <t xml:space="preserve">Trasvase adecuado de combustible                         Disposición adecuada de desechos                                 Charla sobre derrame de sustancias quimicas      Brigadas de emergencia      </t>
  </si>
  <si>
    <t>9. GESTIÓN DE RESIDUOS</t>
  </si>
  <si>
    <t>DISPOSICIÓN DE DESECHOS PELIGROSOS Y ESPECIALES</t>
  </si>
  <si>
    <t xml:space="preserve">Adecuada disposición de desechos peligrosos </t>
  </si>
  <si>
    <t xml:space="preserve">Se envía los desechos peligrosos con gestores de residuos autorizados </t>
  </si>
  <si>
    <t>Contaminación de suelo</t>
  </si>
  <si>
    <t>Desechos peligrosos</t>
  </si>
  <si>
    <t>Clasificación en la fuente</t>
  </si>
  <si>
    <t>Charlas acerca de correcta clasificacción de desechos, programa de gestión de residuos</t>
  </si>
  <si>
    <t>DISPOSICIÓN DE DESECHOS ORDINARIOS</t>
  </si>
  <si>
    <t>Adecuada disposición de desechos ordinarios</t>
  </si>
  <si>
    <t>Se dispone los desechos con el servicio público</t>
  </si>
  <si>
    <t>Desechos ordinarios</t>
  </si>
  <si>
    <t>DISPOSICIÓN DE DESECHOS RECICLABLES</t>
  </si>
  <si>
    <t>Adecuada disposición de desechos reciclables</t>
  </si>
  <si>
    <t>Se envía los residuos con un gestor de residuos autorizado</t>
  </si>
  <si>
    <t>Desechos reciclables</t>
  </si>
  <si>
    <t>Reutilización de papeleria en general, de tubería usada.</t>
  </si>
  <si>
    <t>DISPOSICIÓN DE DESECHOS ORGÁNICOS</t>
  </si>
  <si>
    <t>Adecuada disposición de desechos orgánicos</t>
  </si>
  <si>
    <t>Desechos orgánicos</t>
  </si>
  <si>
    <t>DISPOSICIÓN DE DESECHOS BIOLÓGICOS</t>
  </si>
  <si>
    <t>Adecuada disposición de desechos biológicos</t>
  </si>
  <si>
    <t xml:space="preserve">Se envía los desechos biológicos con gestores de residuos autorizados </t>
  </si>
  <si>
    <t>Desechos biológicos</t>
  </si>
  <si>
    <t>Al subir al camión del gestor podría generarse un derrame de sustancias químicas provenientes de los residuos peligrosos</t>
  </si>
  <si>
    <t xml:space="preserve">Derrame de Sustancias </t>
  </si>
  <si>
    <t>Al subir al camión del gestor podría generarse un derrame de sustancias químicas provenientes de los residuos biológicos</t>
  </si>
  <si>
    <t>INSTRUCCIONES</t>
  </si>
  <si>
    <t>IDENTIFICACION DE ASPECTOS E IMPACTOS AMBIENTALES</t>
  </si>
  <si>
    <t>Área:</t>
  </si>
  <si>
    <t>Áreas de la Organización. Ej.: Oficinas, Planta de Producción, campo producción, etc.</t>
  </si>
  <si>
    <t>Actividad:</t>
  </si>
  <si>
    <t>Actividad realizada en el área. Ej.: Aseo de Instalaciones, Servicio Cafetería, Mantenimiento de equipos, Soldadura, etc.</t>
  </si>
  <si>
    <t>Condición de operación:</t>
  </si>
  <si>
    <r>
      <t>Si el aspecto se da en condición</t>
    </r>
    <r>
      <rPr>
        <b/>
        <sz val="10"/>
        <rFont val="Arial"/>
        <family val="2"/>
      </rPr>
      <t xml:space="preserve"> N: </t>
    </r>
    <r>
      <rPr>
        <sz val="10"/>
        <rFont val="Arial"/>
        <family val="2"/>
      </rPr>
      <t xml:space="preserve">Normal ; </t>
    </r>
    <r>
      <rPr>
        <b/>
        <sz val="10"/>
        <rFont val="Arial"/>
        <family val="2"/>
      </rPr>
      <t>AN:</t>
    </r>
    <r>
      <rPr>
        <sz val="10"/>
        <rFont val="Arial"/>
        <family val="2"/>
      </rPr>
      <t xml:space="preserve"> Anormal; </t>
    </r>
    <r>
      <rPr>
        <b/>
        <sz val="10"/>
        <rFont val="Arial"/>
        <family val="2"/>
      </rPr>
      <t>E</t>
    </r>
    <r>
      <rPr>
        <sz val="10"/>
        <rFont val="Arial"/>
        <family val="2"/>
      </rPr>
      <t>: Emergencia</t>
    </r>
  </si>
  <si>
    <t>Cargos involucrados y/o áreas involucradas</t>
  </si>
  <si>
    <t>Cargos de la Organización. Ej.: Coordinador Talento Humano, Coordinador HSEQ, Ayudante Técnico, Soldador, etc.</t>
  </si>
  <si>
    <t>Tipo de aspecto</t>
  </si>
  <si>
    <t>Se especifica si el aspecto ambiental corresponde a un consumo, uso o generación de vertimientos, residuos, emisiones, etc.</t>
  </si>
  <si>
    <t>Descripción del aspecto</t>
  </si>
  <si>
    <t>Se explican las propiedades del aspecto en cuanto a componentes, origen, materiales, entre otras características que se consideren convenientes.</t>
  </si>
  <si>
    <t>Tipo de impacto</t>
  </si>
  <si>
    <t>Corresponde al tipo y componente ambiental afectado por el impacto; por ejemplo: Contaminación Hídrica, Incremento o acumulación de residuos sólidos, Disminución del recurso forestal.</t>
  </si>
  <si>
    <t>Existencia:</t>
  </si>
  <si>
    <t>* Existe legislación = 10. * No existe legislación = 1</t>
  </si>
  <si>
    <t>Cumplimiento:</t>
  </si>
  <si>
    <t xml:space="preserve">* No se cumple = 10. * Se Cumple = 5. * No aplica =1  </t>
  </si>
  <si>
    <t>Total criterio legal:</t>
  </si>
  <si>
    <t>TOTAL CL = Existencia x Cumplimiento</t>
  </si>
  <si>
    <t>Frecuencia:</t>
  </si>
  <si>
    <t>Ocasiones en que se esta presentando el impacto en su interacción con el medio ambiente. Anual  / Semestral=1.  Trim. /Bim.l/Mensual=5. Semanal  / Diario=10.</t>
  </si>
  <si>
    <t>Severidad:</t>
  </si>
  <si>
    <t>Describe el tipo de cambio sobre el recurso natural, generado por el impacto ambiental.  * Cambio leve = 1. * Cambio moderado =  5. * Cambio considerable = 10.</t>
  </si>
  <si>
    <t>Puntual= el impacto tiene efecto en un espacio reducido y delimitado = 1; Local, el impacto no rebasa los límites o es tratado dentro de la planta =  5.  Extenso, el impacto tiene efecto o es tratado fuera de los límites de la planta  = 10.</t>
  </si>
  <si>
    <t>Total criterio impacto ambiental:</t>
  </si>
  <si>
    <t>Total CIA =  Frecuencia x 3.5 + Severidad x 3.5 + Alcance x 3.</t>
  </si>
  <si>
    <t>Exigencia / acuerdo:</t>
  </si>
  <si>
    <t>Partes interesadas :  Comunidad,  Clientes, Proveedores, Contratistas o Entidades financieras. * Exigencia = 10. Si se presenta  o existe reclamo o acuerdo formalizado con alguna parte interesada. * Exigencia = 5. Cualquiera de los anteriores sin implicaciones legales. Exigencia = 1, si no existe acuerdo o reclamo.</t>
  </si>
  <si>
    <t>Gestión:</t>
  </si>
  <si>
    <t>* No existe gestión al respecto,  la gestión no es satisfactoria ó no se ha cumplido el acuerdo = 10. * Gestión satisfactoria o el acuerdo sigue vigente = 5.  * No aplica = 1</t>
  </si>
  <si>
    <t>Partes interesadas: total criterio partes interesadas</t>
  </si>
  <si>
    <t>Total CPI =  Exigencia/Acuerdo x Gestión</t>
  </si>
  <si>
    <t>Significancia total del aspecto</t>
  </si>
  <si>
    <t>ST  =  0.45*CL + 0.45* CIA + 0.1* CPI 
Total &gt;= 70      Alta Significancia. 47 a 69  Media Significancia. 39 a 46  Baja Significancia. Total &lt;= 38  No Significativos . 
Nota. Cuando cualquiera de los criterios reciba el mayor puntaje, se considerara que el aspecto ambiental sea significativo y la prioridad se analizara con base a el resto de los criterios.</t>
  </si>
  <si>
    <t>Clasificación del aspecto:</t>
  </si>
  <si>
    <t xml:space="preserve">CRITERIOS:  TOTAL  &gt;= 70      Alta Significancia. 47 a 69  Media Significancia. 39 a 46  Baja Significancia. Total &lt;= 38  No Significativos. </t>
  </si>
  <si>
    <t>CONTROLES</t>
  </si>
  <si>
    <t>Controles implementados:</t>
  </si>
  <si>
    <t xml:space="preserve">Con base en el puntaje anterior se seleccionan los aspectos de mayor importancia (Alto y medio impacto) y de esta forma se consideran los objetivos, metas y acciones  para prevenir, mitigar y controlar los negativos y potencializar los positivos. </t>
  </si>
  <si>
    <t xml:space="preserve">ATRIBUTOS DE EVALUACIÓN PARA EL IMPACTO AMBIENTAL </t>
  </si>
  <si>
    <t>C</t>
  </si>
  <si>
    <t>CARÁCTER</t>
  </si>
  <si>
    <t>Beneficio (+) o Perjudicial (-)</t>
  </si>
  <si>
    <t>I</t>
  </si>
  <si>
    <t>INTENSIDAD</t>
  </si>
  <si>
    <t>Mínimo</t>
  </si>
  <si>
    <t xml:space="preserve">Aquel cuyo efecto expresa una destrucción mínima del factor considerado </t>
  </si>
  <si>
    <t xml:space="preserve">Medio </t>
  </si>
  <si>
    <t>Efecto se manifiesta como una alteración del ambiente o  de alguno de sus factores</t>
  </si>
  <si>
    <t>Notable</t>
  </si>
  <si>
    <t xml:space="preserve">Total </t>
  </si>
  <si>
    <t>EX</t>
  </si>
  <si>
    <t>EXTENSIÓN</t>
  </si>
  <si>
    <t>Puntual</t>
  </si>
  <si>
    <t>Efecto muy localizado</t>
  </si>
  <si>
    <t>Parcial</t>
  </si>
  <si>
    <t>Efecto supone una incidenica apreciable en el medio</t>
  </si>
  <si>
    <t>Extremo</t>
  </si>
  <si>
    <t>Efecto se detecta en gran parte del medio considerado</t>
  </si>
  <si>
    <t>Efecto se manifiesta de manera generalizada en todo el entorno</t>
  </si>
  <si>
    <t>(+4)</t>
  </si>
  <si>
    <t>Crítica</t>
  </si>
  <si>
    <t>Situación en la que el impacto se produce en condiciones críticas</t>
  </si>
  <si>
    <t>MO</t>
  </si>
  <si>
    <t>MOMENTO</t>
  </si>
  <si>
    <t>Largo Plazo</t>
  </si>
  <si>
    <t xml:space="preserve">› a 5 años </t>
  </si>
  <si>
    <t>Medio Plazo</t>
  </si>
  <si>
    <t xml:space="preserve">1 año ›  o ≤ 5 años </t>
  </si>
  <si>
    <t xml:space="preserve">Corto Plazo o Inmediato </t>
  </si>
  <si>
    <t>› a 1 año</t>
  </si>
  <si>
    <t>El momento en que tiene lugar la acción impactante es crítico, independientemente del plazo de manifestación</t>
  </si>
  <si>
    <t>PS</t>
  </si>
  <si>
    <t>PERSISTENCIA</t>
  </si>
  <si>
    <t>Fugaz</t>
  </si>
  <si>
    <t>Duración del efecto menor a 1 año</t>
  </si>
  <si>
    <t xml:space="preserve">Temporal </t>
  </si>
  <si>
    <t xml:space="preserve">Duración del efecto entre 1 y 3 años </t>
  </si>
  <si>
    <t xml:space="preserve">Permanente </t>
  </si>
  <si>
    <t>Duración del efecto entre 4 y 10 años</t>
  </si>
  <si>
    <t>PR</t>
  </si>
  <si>
    <t>PERIODICIDAD</t>
  </si>
  <si>
    <t>Irregular/Discontinuo</t>
  </si>
  <si>
    <t>Efecto se manifiesta a traves de alteraciones iregulares o imprevisibles en su permanencia</t>
  </si>
  <si>
    <t>Períodico</t>
  </si>
  <si>
    <t xml:space="preserve">Efecto se manifiesta de modo intermitente y continuo en el tiempo </t>
  </si>
  <si>
    <t xml:space="preserve">Continuo </t>
  </si>
  <si>
    <t>Efecto se manifiesta a traves de alteraciones regulares en su permanencia</t>
  </si>
  <si>
    <t>AC</t>
  </si>
  <si>
    <t>ACUMULACIÓN</t>
  </si>
  <si>
    <t xml:space="preserve">Simple </t>
  </si>
  <si>
    <t xml:space="preserve">Efecto se manifiesta sobre un solo componente ambiental </t>
  </si>
  <si>
    <t>Acumulativo</t>
  </si>
  <si>
    <t xml:space="preserve">Efecto que puede prolongarse en el tiempo por la acción del agente inductor incrementa progresivamente su gravedad </t>
  </si>
  <si>
    <t>EF</t>
  </si>
  <si>
    <t>EFECTO</t>
  </si>
  <si>
    <t>Indirecto</t>
  </si>
  <si>
    <t>Efecto tienen incidencia inmediata en algún factor ambiental</t>
  </si>
  <si>
    <t xml:space="preserve">Directo </t>
  </si>
  <si>
    <t xml:space="preserve">Efecto tienen incidencia inmediata respecto a la interdependencia o en general a la relación de un factor ambiental con otro </t>
  </si>
  <si>
    <t>RV</t>
  </si>
  <si>
    <t>REVERSIBILIDAD</t>
  </si>
  <si>
    <t>Corto Plazo</t>
  </si>
  <si>
    <t xml:space="preserve">Asimilada por el entorno de forma medible a corto plazo </t>
  </si>
  <si>
    <t>Mediano Plazo</t>
  </si>
  <si>
    <t xml:space="preserve">Asimilada por el entorno de forma medible a mediano plazo </t>
  </si>
  <si>
    <t xml:space="preserve">Irreversible </t>
  </si>
  <si>
    <t xml:space="preserve">Efecto que supone la imposibilidad o dificultad extrema de retomar por medios naturales a la situación anterior a la acción </t>
  </si>
  <si>
    <t>RC</t>
  </si>
  <si>
    <t>RECUPERABILIDAD</t>
  </si>
  <si>
    <t>Inmediato/Fugaz</t>
  </si>
  <si>
    <t>Efecto en que la alteración puede eliminarse por acción humana</t>
  </si>
  <si>
    <t>Efecto en que la alteración puede recuperse de manera inmediata tras el cese de la actividad y no requiera prácticas correctivas</t>
  </si>
  <si>
    <t>Mitigable</t>
  </si>
  <si>
    <t>Alteración que puede mitigarse de manera ostensible, mediante medidas correctivas</t>
  </si>
  <si>
    <t>Irrecuperable</t>
  </si>
  <si>
    <t>Alteración del medio o perdida que supon es imposible de reparar</t>
  </si>
  <si>
    <t>SI</t>
  </si>
  <si>
    <t>SINERGIA</t>
  </si>
  <si>
    <t>Sin Sinergismo</t>
  </si>
  <si>
    <t xml:space="preserve">Impacta a un medio de afectación </t>
  </si>
  <si>
    <t>Efecto conjunto de la presencia simultánea de varios agentes o acciones supone una incidencia ambiental mayor que el efecto suma de la incidencias individuales contempladas aisladamente</t>
  </si>
  <si>
    <t>Sinérgico</t>
  </si>
  <si>
    <t xml:space="preserve">Impacta a dos medios de afectación </t>
  </si>
  <si>
    <t>Muy Sinérgico</t>
  </si>
  <si>
    <t xml:space="preserve">Impacta a tres o más medios de afectación </t>
  </si>
  <si>
    <t xml:space="preserve">MATRIZ 3. MATRIZ DE EVALUACION DE IMPACTOS AMBIENTALES </t>
  </si>
  <si>
    <t xml:space="preserve"> </t>
  </si>
  <si>
    <t>actividades                           factores</t>
  </si>
  <si>
    <t>FISICO</t>
  </si>
  <si>
    <t>BIOTICO</t>
  </si>
  <si>
    <t>ANTROPICO</t>
  </si>
  <si>
    <t>PAISAJE</t>
  </si>
  <si>
    <t>FLORA</t>
  </si>
  <si>
    <t>FAUNA</t>
  </si>
  <si>
    <t>RELACIONES COMUNITARIAS</t>
  </si>
  <si>
    <t>SALUD Y SEGURIDAD</t>
  </si>
  <si>
    <t xml:space="preserve">SERVICIOS </t>
  </si>
  <si>
    <t>ECONOMÍA</t>
  </si>
  <si>
    <t xml:space="preserve">DISEÑO Y PLANIFICACIÓN DEL SERVICIO </t>
  </si>
  <si>
    <t xml:space="preserve"> ACTIVIDADES DE PLANIFICACIÓN Y TAREAS ADMINITRATIVAS </t>
  </si>
  <si>
    <t xml:space="preserve">1. EMISIONES DE CO2 AL AMBIENTE  POR EL USO  DE TRANSPORTE PARTICULAR Y PÚBLICO </t>
  </si>
  <si>
    <t xml:space="preserve"> 4. GENERACION DE AGUAS RESIDUALES DOMÉSTICAS  DEL USO DE BAÑOS Y CAFETERÍA </t>
  </si>
  <si>
    <t>6. GENERACIÓN DE DESECHOS COMUNES DE ACTIVIDADES Y TAREAS ADMINISTRATIVA</t>
  </si>
  <si>
    <t xml:space="preserve">11. CONTAMINACIÓN LUMÍNICA POR EL SERVICIO DE ALUMBRADO PÚBLICO </t>
  </si>
  <si>
    <t xml:space="preserve">12.TALA DE ÁRBOLES POR EL CONSUMO DE PAPEL </t>
  </si>
  <si>
    <t>14.PERDIDA DE HABITAD POR GENERACIÓN DE DESECHOS SÓLIDOS</t>
  </si>
  <si>
    <t>16.  CONTRATACIÓN DE SERVICIO DE RECOLECCIÓN, TRANSPORTE Y GESTIÓN DE DESECHOS PELIGROSOS, ESPECIALES Y/O NO PELIGROSOS  DE LA ZONA</t>
  </si>
  <si>
    <t>21. GENERACION DE FUENTES DE EMPLEO/ CONTRATACION DE PERSONAL DE LA ZONA</t>
  </si>
  <si>
    <t>-</t>
  </si>
  <si>
    <t>+</t>
  </si>
  <si>
    <t>POSITIVO</t>
  </si>
  <si>
    <t>2. GENERACION DE RUIDO DEL CENTRO DE TRABAJO</t>
  </si>
  <si>
    <t xml:space="preserve">5.DEGRADACIÓN DE FUENTES HÍDRICAS POR EL CONSUMO DE ENERGÍA HIDROELÉCTRICA </t>
  </si>
  <si>
    <t>7. GENERACION DE DESECHOS PELIGROSOS Y/O ESPECIALES DEL USO DE EQUIPOS ELECTRÓNICOS, BATERIAS Y PILAS</t>
  </si>
  <si>
    <t>13.DEGRADACIÓN DE ECOSISTEMAS POR EL CONSUMO DE ENERGíA HIDROELÉCTRICA, ILUMINACIÓN PÚBLICA</t>
  </si>
  <si>
    <t>15.PÉRDIDA DE HÁBITATS  POR EL CONSUMO DE ENERGíA HIDROELÉCTRICA</t>
  </si>
  <si>
    <t xml:space="preserve">17.AUMENTO DE CONSUMO DE ENERGÍA ELÉCTRICA PROVENIENTE DE FUENTES FÓSILES O HIDROELÉCTRICAS DEL PAIS </t>
  </si>
  <si>
    <t xml:space="preserve">3. GENERACIÓN DE FUENTES DE IGNICIÓN POR EL USO DE EQUIPOS ELECTRICOS Y ELECTRÓNICOS </t>
  </si>
  <si>
    <t xml:space="preserve">8. GENERACIÓN DE MATERIAL RECICLABLE DE LA CORRECTA CLASIFICACIÓN DE RESIDUOS </t>
  </si>
  <si>
    <t xml:space="preserve">  </t>
  </si>
  <si>
    <t xml:space="preserve">18. USO DE SERVICIO DE TRANSPORTE PÚBLICO PARA LA MOVILIZACIÓN DEL PERSONAL  </t>
  </si>
  <si>
    <t>9. DEGRADACIÓN DE SUELO POR EL CONSUMO DE PAPEL (CELULOSA DE MADERA)</t>
  </si>
  <si>
    <t>19. CONTRATACIÓN DE SERVICIOS DE CATERING DE LA ZONA</t>
  </si>
  <si>
    <t>&lt; 25</t>
  </si>
  <si>
    <t>Irrelevante</t>
  </si>
  <si>
    <t>25 –  50</t>
  </si>
  <si>
    <t>Moderado</t>
  </si>
  <si>
    <t>50 - 75</t>
  </si>
  <si>
    <t>Severo</t>
  </si>
  <si>
    <t>10. DEGRADACIÓN DE SUELO POR CONTRUCCIÓN DE INSTALACIONES ADMINITRATIVAS, EN ZONA INDUSTRIAL</t>
  </si>
  <si>
    <t xml:space="preserve">20. ALQUILER DE INSTALACIONES PARA EL DESARROLLO DE ACTIVIDADES ADMINISTRATIVAS   </t>
  </si>
  <si>
    <t xml:space="preserve">ACTIVIDADES DE ORDEN Y LIMPIEZA </t>
  </si>
  <si>
    <t>22. EMISION DE CO2 DEL CONSUMO DE COMBUSTIBLES FÓSILES Y GENERACIÓN DE RUIDO POR EL  SERVICIO DE RECOLECCIÓN DE DESECHOS</t>
  </si>
  <si>
    <t xml:space="preserve">23. GENERACIÓN DE AGUAS RESIDUALES DOMÉSTCAS DE LIMPIEZA DE OFICINAS Y USO DE BAÑO </t>
  </si>
  <si>
    <t xml:space="preserve"> 25.GENERACIÓN DE DESECHOS COMUNES DE LA LIMPIEZA DE OFICINAS </t>
  </si>
  <si>
    <t xml:space="preserve">29. DEGRADACIÓN DE ECOSISTEMAS POR LA MALA DISPOSICIÓN DE DESECHOS COMUNES </t>
  </si>
  <si>
    <t>30. PÉRDIDA DE HABITADS POR MALA DISPOSICIÓN DE RESIDUOS</t>
  </si>
  <si>
    <t xml:space="preserve">32.DETERIORO A LA SALUD POR EL USO RECURRENTE DE SUSTANCIAS QUÍMICAS PARA LIMPIEZA </t>
  </si>
  <si>
    <t>33. USO DE SERVICIO DE TRANSPORTE DIFERENCIADO DE DESECHOS COMUNES DE LA MUNICIPALIDAD</t>
  </si>
  <si>
    <t>37. GENERACIÓN DE MANO DE OBRA DE LA ZONA</t>
  </si>
  <si>
    <t>24. CONTAMINACIÓN DE AGUA POR EL USO Y CONSUMO DE DETERGENTES Y DESINFECTANTES DE LIMPIEZA</t>
  </si>
  <si>
    <t>26. GENERACION DE DESECHOS PELIGROSOS Y/O ESPECIALES (EPP CONTAMINADO)</t>
  </si>
  <si>
    <t xml:space="preserve">31. GENERACIÓN DE VECTORES POR MALA DISPOSICIÓN DE DESECHOS </t>
  </si>
  <si>
    <t>34. USO DEL SERVICIO DE GESTIÓN DE DESECHOS PELIGROSO DE LA ZONA</t>
  </si>
  <si>
    <t xml:space="preserve">27. GENERACIÓN DE MATERIAL RECICLABLE DE LA CORRECTA CLASIFICACIÓN DE RESIDUOS </t>
  </si>
  <si>
    <t xml:space="preserve">35. ENTREGA A GESTORES DE RESIDUOS RECICLABLES GENERADOS EN OFICINA </t>
  </si>
  <si>
    <t xml:space="preserve">28. DEGRADACIÓN DE SUELO POR EL DERRAME ACCIDENTAL DE SUSTANCIAS QUÍMICAS PARA LA LIMPIEZA DE OFICINAS </t>
  </si>
  <si>
    <t>36.AUMENTO DE CONSUMO DE AGUA DEBIDO A LA LIMPIEZA REQUERIDA EN BAÑOS Y OFICINAS</t>
  </si>
  <si>
    <t xml:space="preserve">VISITAS DE ASESORIAS, CONTRATISTAS, PROVEEDORES ETC. </t>
  </si>
  <si>
    <t>37. EMISION DE CO2 DEL GENERADOR Y EL CONSUMO DE COMBUSTIBLES FÓSILES PARA LA MOVILIZACIÓN DE VISITAS, ASESORES Y CONSULTORES</t>
  </si>
  <si>
    <t>38. GENERACION DE AGUAS RESIDUALES DOMÉSTICAS  DEL USO DE BAÑOS y COMEDOR</t>
  </si>
  <si>
    <t xml:space="preserve">39. DEGRADACIÓN DE SUELO POR LA MALA DISPOSICIÓN DE DESECHOS COMUNES </t>
  </si>
  <si>
    <t>40. DEGRADACIÓN DE ECOSISTEMAS POR EL CONSUMO DE ENERGíA HIDROELÉCTRICA</t>
  </si>
  <si>
    <t>41. PÉRDIDA DE HABITADS POR EL CONSUMO DE ENERGíA HIDROELÉCTRICA</t>
  </si>
  <si>
    <t>42. VISITANTES, PERSONAL EXTERNO POSIBLEMENTE CONTAGIADO POR VIRUS, QUE NO HAYAN CUMPLIDO CON LAS NORMAS DE BIOSEGUIRDAD ESTABLECIDAS EN KDE</t>
  </si>
  <si>
    <t>43.CONTRATACIÓN DE SERVICIO DE CATERING DE LA ZONA PARA EL PERSONAL ASESOR Y VISITAS</t>
  </si>
  <si>
    <t xml:space="preserve">44. GENERACIÓN DE EMPLEO, CONTRATACIÓN DE SERVICIOS DE AUDITORÍA, CONTRATISTAS Y PROVEEDORES </t>
  </si>
  <si>
    <t xml:space="preserve">ADQUISIÓN Y ALMACENAMIENTO (BODEGA SEDES) </t>
  </si>
  <si>
    <t xml:space="preserve">2.1. ALMACENAMIENTO DE INSUMOS, MATERIALES Y EQUIPOS </t>
  </si>
  <si>
    <t xml:space="preserve">45. GENERACIÓN DE COV'S POR SUSTANCIAS QUÍMICAS  ALMACENADAS EN CONDICIONES INADECUADAS </t>
  </si>
  <si>
    <t>49. GENERACION DE AGUAS RESIDUALES DOMÉSTICAS  DEL USO DE BAÑOS y COMEDOR</t>
  </si>
  <si>
    <t>50.GENERACIÓN DE RESIDUOS PELIGROSOS Y/O ESPECIALES  (SUSTANCIAS QUÍMICAS CADUCADAS, EQUIPOS OBSOLETOS Y REPUESTOS )</t>
  </si>
  <si>
    <t xml:space="preserve">54. MODIFICACIÓN DE INSTALACIONES DEBIDO AL ALMACENAMIENTO DE INSUMOS, EQUIPOS Y MATERIALES </t>
  </si>
  <si>
    <t>55. DEGRADACIÓN DE ECOSISTEMAS POR EL CONSUMO DE ENERGíA HIDROELÉCTRICA</t>
  </si>
  <si>
    <t>57. PÉRDIDA DE HABITADS POR EL CONSUMO DE ENERGíA HIDROELÉCTRIC</t>
  </si>
  <si>
    <t>59.INCERTIDUMBRE DE LA COMUNIDAD CON RESPECTO A LA DELINCUENCIA DEBIDO AL ALMACENAMIENTO DE EQUIPOS Y MATERIAL DE ALTO VALOR</t>
  </si>
  <si>
    <t>60. DETERIORO A LA SALUD DEL PERSONAL POR LA EXPOSCIÓN A SUSTANCIAS QUÍMICAS MAL  ALMACENADAS</t>
  </si>
  <si>
    <t xml:space="preserve">61. ALQUILER DE INSTALCIONES Y ESPACIOS (TERRENOS-GALPONES-CONTAINERS) PARA EL ALMACENAMIENTO  DE INSUMOS, EQUIPOS Y MATERIALES </t>
  </si>
  <si>
    <t xml:space="preserve">63. GENERACIÓN DE INGRESO PARA LOS PROPIETARIOS ARRENDATARIOS DE LA ZONA </t>
  </si>
  <si>
    <t xml:space="preserve">46. GENERACIÓN DE POLVO DE EQUIPOS Y MATERIALES ALMACENADOS POR LARGOS PERÍODOS </t>
  </si>
  <si>
    <t>51. DERRAME ACCIDENTAL DE SUSTANCIAS QUÍMICAS Y COMBUSTIBLES MAL ALMACENADOS</t>
  </si>
  <si>
    <t>56. DEGRADACIÓN DE ECOSISTEMAS POR DERRAME ACCIDENTAL DE SUSTANCIAS QUÍMICAS Y COMBUSTIBLES  MAL ALMACENADOS</t>
  </si>
  <si>
    <t>58. PÉRDIDA DE HÁBITADS POR DERRAME ACCIDENTAL DE SUSTANCIAS QUÍMICAS Y COMBUSTIBLES  MAL ALMACENADOS</t>
  </si>
  <si>
    <t xml:space="preserve">62. AUMENTO DE CONSUMO DE ENERGÍA ELÉCTRICA PROVENIENTE DE FUENTES FÓSILES O HIDROELÉCTRICAS DEL PAIS  PARA ILUMINACIÓN DE BODEGAS </t>
  </si>
  <si>
    <t xml:space="preserve">47. POTENCIAL INCENDIO POR SUSTANCIAS QUÍMICAS, GASES COMPRIMIDOS MAL ALMACENADOS </t>
  </si>
  <si>
    <t>52. GENERACIÓN DE MATERIAL RECICLABE DE LA CORRECTA SEPARACIÓN EN LA FUENTE</t>
  </si>
  <si>
    <t xml:space="preserve">2.2. CARGUE Y DESCARGUE DE INSUMOS, MATERIALES Y EQUIPOS DE CAMIONES Y VEHÍCULOS </t>
  </si>
  <si>
    <t xml:space="preserve">64. GENERACIÓN DE RUIDO Y  GASES DE  COMBUSTIÓN DE LA DESCARGA Y CARGA DE INSUMOS, MATERIALES Y EQUIPOS </t>
  </si>
  <si>
    <t>66. GENERACION DE AGUAS RESIDUALES DOMÉSTICAS  DEL USO DE BAÑOS y COMEDOR DEL PERSONAL ESTIBADOR</t>
  </si>
  <si>
    <t>67. DERRAME ACCIDENTAL DE SUSTANCIAS QUÍMICAS O INSUMOS AL DESCARGAR Y CARGAR</t>
  </si>
  <si>
    <t xml:space="preserve">68. DEGRADACIÓN DEL PAISAJE POR UN DERRAME ACCIDENTAL POR EL MAL MANEJO  DE SUSTANCIAS QUÍMICAS Y COMBUSTIBLES AL DESCARGAR Y CARGAR </t>
  </si>
  <si>
    <t>69. DEGRADACIÓN DE ECOSISTEMAS POR DERRAME ACCIDENTAL DE SUSTANCIAS QUÍMICAS Y COMBUSTIBLES  POR UNA MALA DESCARGA O CARGA</t>
  </si>
  <si>
    <t xml:space="preserve">70.  PÉRDIDA DE HÁBITADS POR DERRAME ACCIDENTAL DE SUSTANCIAS QUÍMICAS Y COMBUSTIBLES  POR UNA MALA DESCARGA O CARGA </t>
  </si>
  <si>
    <t>71. DETERIORO DE LA SALUD DE PERSONAL ESTIBADOR ESPUESTO A LA MANIPULACIÓN DE CARGAS</t>
  </si>
  <si>
    <t xml:space="preserve">72.ALQUILER DEL SERVICIO DE MONTACARGAS PARA LA CARGA Y DESCARGA DE EQUIPOS Y MATERIALES </t>
  </si>
  <si>
    <t xml:space="preserve">73. GENERACIÓN DE EMPLEO, CONTRATACIÓN DE PERSONAL ESTIBADOR OCASIONAL </t>
  </si>
  <si>
    <t>65. POTENCIAL INCENDIO POR MALA MANIPULACIÓN DE  SUSTANCIAS QUÍMICAS, GASES COMPRIMIDO</t>
  </si>
  <si>
    <t>ALTERACIÓN DEL PAISAJE POR DESCARGUE EN ÁREAS NO INTERVENIDAS</t>
  </si>
  <si>
    <t>ALTERACIÓN DE FLORA POR DESCARGUE EN ÁREAS NO INTERVENIDAS</t>
  </si>
  <si>
    <t>FRAGMENTACIÓN DE HÁBITATS POR DESCARGUE EN ÁREAS NO INTERVENIDAS</t>
  </si>
  <si>
    <t>2.3. TRANSPORTE  TERRESTRE (IRON HORSE) Y AEREO (INSUMOS,PERSONAL, EQUIPOS Y MATERIALES)</t>
  </si>
  <si>
    <t>74. GENERACIÓN DE POLVO, RUIDO Y GASES DE COMBUSTIÓN DE CAMIONES Y VEHÍCULOS TERRESTRES Y AEREOS  QUE TRANSPORTAN MATERIALES, INSUMOS,EQUIPOS Y PERSONAL</t>
  </si>
  <si>
    <t>75. GENERACIÓN DE AGUAS RESIDUALES CONTAMINADO CON ACEITE Y COMBUSTIBLE DE LA LIMPIEZA DE VEHÍCULOS TERRESTRES Y AEREOS</t>
  </si>
  <si>
    <t>77. USO DE VÍAS DE PRIMER, SEGUNDO Y TERCER ORDEN, HELIPUERTOS Y AEROPUERTOS EN TERRENOS MODIFICADOS POR LA CONSTRUCCIÓN</t>
  </si>
  <si>
    <t>79. ALTERACIÓN DE PAISAJE POR DERRAME ACCIDENTAL O PERDIDA DE CARGA DE MATERIAL, EQUIPOS E INSUMOS TRANSPORTADOS</t>
  </si>
  <si>
    <t xml:space="preserve">81. DEGRADACIÓN DE ECOSISTEMAS POR DERRAME ACCIDENTAL DE SUSTANCIAS QUÍMICAS Y COMBUSTIBLES  DURANTE EL TRANSPORTE </t>
  </si>
  <si>
    <t>82.  PÉRDIDA DE HÁBITATS POR DERRAME ACCIDENTAL DE SUSTANCIAS QUÍMICAS Y COMBUSTIBLES  DURANTE EL TRANSPORTE</t>
  </si>
  <si>
    <t>83.INCERTIDUMBRE DE POBLADORES POR EL USO FRECUENTE DE VÍAS-POSIBLES ACCIDENTES VEHICULARES Y AEREOS</t>
  </si>
  <si>
    <t>84. DETERIORO DE LA SALUD DEL PERSONAL OPERADOR POR EXPOSICÍÓN A GASES DE COMBUSTIÓN Y LARGAS JORNADAS DE CONDUCCIÓN</t>
  </si>
  <si>
    <t>85. CONTRATACIÓN DE SERVICIO DE CATERING  EN COMEDORES DE LA RUTA</t>
  </si>
  <si>
    <t>87. GENERACIÓN DE INGRESOS POR LA CONTRATACIÓN DE SERVICIOS DE LA ZONA</t>
  </si>
  <si>
    <t xml:space="preserve">76. GENERACIÓN DE LIXIVIADOS DURANTE EL TRAYECTO DE LOS VEHÍCULOS TERRESTRES Y/O AEREOS  </t>
  </si>
  <si>
    <t>78. GENERACIÓN DE DESECHOS PELIGROSOS Y ESPECIALES DE MANTENIMIENTOS PREVENTIVOS Y CORRECTIVOS DE LOS VEHÍCULOS</t>
  </si>
  <si>
    <t>80. ALTERACIÓN DE PAISAJE POR EL USO DE VIAS DE SEGUNDO ORDEN E INGRESO AEREO A ZONAS INCOMUNICADAS</t>
  </si>
  <si>
    <t>80. ALTERACIÓN DE FLORA POR EL USO DE VIAS DE SEGUNDO ORDEN E INGRESO AEREO A ZONAS INCOMUNICADAS</t>
  </si>
  <si>
    <t>80. FRAGMENTACIÓN DE HABITATS  POR EL USO DE VIAS DE SEGUNDO ORDEN E INGRESO AEREO A ZONAS INCOMUNICADAS</t>
  </si>
  <si>
    <t xml:space="preserve">86. CONTRATACIÓN DE SERVICIO DE HOSPEDAJE DE LA RUTA </t>
  </si>
  <si>
    <t>88. GENERACIÓN DE EMPLEO PARA CONTRATISTAS DE TRANSPORTE TERRESTRE O AEREO  LOCAL</t>
  </si>
  <si>
    <t>3.1. MANTENIMIENTO DE EQUIPOS DE PERFORACIÓN (TALLER DE SEDES)</t>
  </si>
  <si>
    <t xml:space="preserve">89. GENERACIÓN DE VIBRACIONES Y  RUIDO POR MANTENIMIENTO DE EQUIPOS Y MOTORES </t>
  </si>
  <si>
    <t>92. GENERACIÓN DE DESECHOS PELIGROSOS LIQUIDOS DEL MANTENIMIENTO DE EQUIPOS Y MOTORES  (ACEITES, COMBUSTIBLE SUCIO, MEZCLAS OLEOSAS, REFRIGERANTE)</t>
  </si>
  <si>
    <t>94. GENERACIÓN DE DESECHOS PELIGROSOS Y ESPECIALES DEL MANTENIMIENTO DE MÁQUINAS DE PERFORACIÓN, EQUIPOS Y MOTORES (FILTROS, MANGUERAS HIDRÁULICAS, ENVASES CONT. EPP CONT. Y MATERIAL ABSORBENTE  CONT.)</t>
  </si>
  <si>
    <t>95. ALTERACIÓN AL PAISAJE DEBIDO A LA IMPLANTACIÓN DEL TALLER MECÁNICO DE MANTENIMIENTO</t>
  </si>
  <si>
    <t>96. DEGRADACIÓN DE ECOSISTEMAS POR LA IMPLANTACIÓN DEL TALLER MECÁNICO DE MANTENIMIENTO</t>
  </si>
  <si>
    <t>97. PÉRDIDA DE HÁBITATS DEBIDO A LA IMPLANTACIÓN Y ACTIVIDAD DEL TALLER MECÁNICO DE MANTENIMIENTO</t>
  </si>
  <si>
    <t>98. INTRANQUILIDAD DE LOS POBLADORES DE LA ZONA EN EL CASO QUE  EL USO DE SUELO NO SEA INDUSTRIAL, POR LA INSTALACIÓN DEL TALLER MECÁNICO</t>
  </si>
  <si>
    <t xml:space="preserve">99. ACCIDENTES POR EL MANEJO DE HERRAMIENTAS ELÉCTRICAS Y MANIPULACIÓN DE SUSTANCIAS QUÍMICAS PERJUDICIALES PARA LA SALUD </t>
  </si>
  <si>
    <t xml:space="preserve">101. CONTRATACIÓN DE CATERING DE LA ZONA </t>
  </si>
  <si>
    <t>104.CONTRATACIÓN DE MANO DE OBRA CALIFICADA DE LA ZONA</t>
  </si>
  <si>
    <t>90. GENERACIÓN DE GASES DE COMBUSTIÓN POR USO DE COMBUSTIBLES FÓSILES EN EL MANTENIMIENTO DE EQUIPOS Y MOTORES</t>
  </si>
  <si>
    <t xml:space="preserve">93. AGOTAMIENTO DEL RECURSO AGUA POR EL CONSUMO DE PARA EL MANTENIMENTO Y LIMPIEZA DE MÁQUINAS </t>
  </si>
  <si>
    <t>100. ENFERMEDADES PROFESIONALES DEBIDO A LA EXPOSCIÓN A RIESGOS DE LAS DISTINTAS TAREAS</t>
  </si>
  <si>
    <t>103. CONTRATACIÓN DE SERVICIOS DE MANTENIMIENTO MECÁNICO ESPECIALIZADO DE LA ZONA  (TORNERIAS, MECÁNICA AUTOMOTRIZ)</t>
  </si>
  <si>
    <t xml:space="preserve">105.CONTRATACIÓN DE SERVICIOS DE LA ZONA </t>
  </si>
  <si>
    <t>102.AUMENTO DE CONSUMO DE ENERGÍA ELÉCTRICA PROVENIENTE DE FUENTES FÓSILES O HIDROELÉCTRICAS DEL PAIS  PARA EL USO DE HERRAMIENTAS E ILUMINACIÓN DEL TALLER</t>
  </si>
  <si>
    <t>3.2. APERTURA Y/O ADECUACIÓN DE PLATAFORMAS Y SUS ACCESOS (CUANDO APLIQUE, SEGÚN CONDICIONES DEL CLIENTE)</t>
  </si>
  <si>
    <t>106. GENERACIÓN DE RUIDO Y GASES DE COMBUSTIÓN POR USO DE MINIRETROEXCAVADORA , EN LOS PROYECTOS DONDE SE HA REQUERIDO EL SERVICIO Y SEA FACTIBLE EL INGRESO DEL EQUIPO)</t>
  </si>
  <si>
    <t xml:space="preserve">107. GENERACIÓN DE DESECHOS PELIGROSOS LÍQUIDOS DEL USO DE MAQUINARIA (MINIRETROEXCAVADORA) Y GENERADORES ELÉCTRICOS </t>
  </si>
  <si>
    <t>108. POSIBLE DERRAME DE COMBUSTIBLE, GRASAS Y ACEITES DE EQUIPOS Y HERRAMIENTAS PARA APERTURA DE PLATAFORMA Y SUS ACCESOS</t>
  </si>
  <si>
    <t>110. ALTERACION DE LAS CONDICIONES INICIALES DEL ÁREA DEBIDO A LA APERTURA Y NIVELACIÓN DE LA PLATAFORMA Y SUS ACCESOS</t>
  </si>
  <si>
    <t xml:space="preserve">111. DEGRADACIÓN DE ECOSISTEMAS CERCANOS O EN EL ÁREA DE IMPLANTACIÓN DE LA PLATAFORMA Y SUS ACCESOS  </t>
  </si>
  <si>
    <t>112. FRAGMENTACIÓN DE HÁBITADS CERCANOS AL ÁREA DE IMPLANTACIÓN DE LA PLATAFORMA Y SUS ACCESOS</t>
  </si>
  <si>
    <t>113. INTRANQUILIDAD DE LA COMUNIDAD QUE SE ENCUENTREN CERCANOS AL ÁREA DE IMPLANTACIÓN DE PLATAFORMAS</t>
  </si>
  <si>
    <t>114. POSIBLE ACCIDENTE DEBIDO A LA INESTABILIDAD DE TALUDES DURANTE ADECUACIÓN DE LA PLATAFORMA</t>
  </si>
  <si>
    <t xml:space="preserve">115. CONTRATACTIÓN DEL SERVICIO DE CATERING DE LA ZONA </t>
  </si>
  <si>
    <t>116. CONTRATACIÓN DE MANO DE OBRA LOCAL</t>
  </si>
  <si>
    <t>109. DEGRADACIÓN DE GEOMORFOLOGÍA DEL SUELO POR LA APERTURA DE LA PLATAFORMA</t>
  </si>
  <si>
    <t>3.3  MONTAJE Y DESMONTAJE DE MAQUINA DE PERFORACIÓN</t>
  </si>
  <si>
    <t>117. GENERACIÓN DE RUIDO Y GASES DE COMBUSTIÓN DEL CONSUMO DE COMBUSTIBLES FÓSILES PARA  EL MONTAJE</t>
  </si>
  <si>
    <t>118. ALTERACIÓN TEMPORAL DEL SITIO POR EL MONTAJE DE LA MÁQUINA DE PERFORACIÓN</t>
  </si>
  <si>
    <t xml:space="preserve">119. AULLENTAMIENTO DE ESPECIES POR LA GENERACIÓN DE RUIDO Y EMISIONES DEL MONTAJE Y DESMONTAJE DE LA MÁQUINA DE PERFORACIÓN </t>
  </si>
  <si>
    <t xml:space="preserve">120.INTRANQUILIDAD DE LA COMUNIDAD QUE SE ENCUENTREN CERCANOS AL ÁREA DE IMPLANTACIÓN DEL TALADRO DE PERFORACIÓN </t>
  </si>
  <si>
    <t xml:space="preserve">121.POSIBLES ACCIDENTES DEBIDO AL MONTAJE Y DESMONTAJE DE LA MÁQUINA </t>
  </si>
  <si>
    <t>122. CONTRATACIÓN DEL SERVICIO DE ALIMENTACIÓN DE LA ZONA</t>
  </si>
  <si>
    <t>123. CONTRATACIÓN DE MANO DE OBRA LOCAL</t>
  </si>
  <si>
    <t xml:space="preserve">3.4. PERFORACIÓN A DIAMANTINA </t>
  </si>
  <si>
    <t>124. GENERACIÓN DE GASES DE COMBUSTIÓN DEL CONSUMO DE COMBUSTIBLES FÓSILES DE LA MÁQUINA DE PERFORACIÓN</t>
  </si>
  <si>
    <t>128. GENERACIÓN DE AGUA FUERA DE PARÁMETROS DE LA RECIRCULACIÓN EN LA PERFORACIÓN A DIAMANTINA</t>
  </si>
  <si>
    <t xml:space="preserve">131. DERRAME ACCIDENTAL DEL TRASVASE SUSTANCIAS QUÍMICAS, COMBUSTIBLES Y/O DESECHOS PELIGROSOS DE LA OPERACIÓN DE MÁQUINAS  </t>
  </si>
  <si>
    <t>134. ALTERACIÓN TEMPORAL DEL SITIO POR LA OPERACIÓN DE LA MÁQUINA DE PERFORACIÓN</t>
  </si>
  <si>
    <t>135. AULLENTAMIENTO DE ESPECIES POR LA GENERACIÓN DE RUIDO Y EMISIONES DE LA OPERACIÓN DE LA MÁQUINA DE PERFORACIÓN</t>
  </si>
  <si>
    <t>136. INTRANQUILIDAD DE LA COMUNIDAD QUE SE ENCUENTREN CERCANOS AL ÁREA DE IMPLANTACIÓN DE PLATAFORMAS</t>
  </si>
  <si>
    <t>137. POSIBLES ACCIDENTES DEBIDO A LA OPERACIÓN DE LA MÁQUINA DE PERFORACIÓN</t>
  </si>
  <si>
    <t>138. CONTRATACIÓN DEL SERVICIO DE ALIMENTACIÓN DE LA ZONA</t>
  </si>
  <si>
    <t>139. CONTRATACIÓN DE MANO DE OBRA LOCAL</t>
  </si>
  <si>
    <t>125. GENERACIÓN DE RUIDO POR EL USO DE MOTORES Y ACTIVIDADES DE PERFORACIÓN A DIAMANTINA</t>
  </si>
  <si>
    <t>129. AGOTAMIENTO DEL RECURSO AGUA POR EL CONSUMO EN PERFORACIÓN</t>
  </si>
  <si>
    <t>132.DESESTABILIZACIÓN DE SUELO POR LA OPERACIÓN DE LA MÁQUINA DE PERFORACIÓN</t>
  </si>
  <si>
    <t>126.GENERACIÓN DE VIBRACIONES POR LA MÁQUINA DE PERFORACIÓN</t>
  </si>
  <si>
    <t>130. DERRAME ACCIDENTAL DE SUSTANCIAS QUÍMICAS Y/O DESECHOS PELIGROSOS LÍQUIDOS (REFRIGERANTE, ACEITE HIRDRÁULICO, COMBUSTIBLE CONTAMINADO) EN CUERPOS DE AGUA CERCANOS DURANTE LA PERFORACIÓN</t>
  </si>
  <si>
    <t>133. GENERACIÓN DE DESECHOS SÓLIDOS NO PELIGROSOS Y RECICLABLES DURANTE LA OPERACIÓN DE LA MÁQUINA DE PERFORACIÓN</t>
  </si>
  <si>
    <t>127. (POSIBLE INCENDIO)GENERACIÓN DE FUENTES DE IGNICIÓNPOR EL USO DE MOTORES</t>
  </si>
  <si>
    <t>3.5. MANTENIMIENTO DE EQUIPOS DE PERFORACIÓN EN CAMPO</t>
  </si>
  <si>
    <t xml:space="preserve">140. GENERACIÓN DE VIBRACIONES Y  RUIDO POR MANTENIMIENTO DE EQUIPOS Y MOTORES </t>
  </si>
  <si>
    <t>143. GENERACIÓN DE DESECHOS PELIGROSOS LIQUIDOS DEL MANTENIMIENTO DE EQUIPOS Y MOTORES  (ACEITES, COMBUSTIBLE SUCIO, MEZCLAS OLEOSAS, REFRIGERANTE)</t>
  </si>
  <si>
    <t xml:space="preserve"> 145. GENERACIÓN DE DESECHOS PELIGROSOS Y ESPECIALES DEL MANTENIMIENTO DE MÁQUINAS DE PERFORACIÓN, EQUIPOS Y MOTORES (FILTROS, MANGUERAS HIDRÁULICAS, ENVASES CONT. EPP CONT. Y MATERIAL ABSORBENTE  CONT.)</t>
  </si>
  <si>
    <t xml:space="preserve">146. ALTERACIÓN AL PAISAJE DEBIDO AL CAMPAMENTO </t>
  </si>
  <si>
    <t xml:space="preserve">147. DEGRADACIÓN DE ECOSISTEMAS POR LA ACTIVIDADES DEL CAMPAMENTO </t>
  </si>
  <si>
    <t xml:space="preserve">149. INTRANQUILIDAD DE LOS POBLADORES DE LA ZONA </t>
  </si>
  <si>
    <t>150. ACCIDENTES POR EL MANEJO DE HERRAMIENTAS ELÉCTRICAS Y MANIPULACIÓN DE SUSTANCIAS QUÍMICAS PERJUDICIALES PARA LA SALUD</t>
  </si>
  <si>
    <t xml:space="preserve">152. CONTRATACIÓN DE CATERING DE LA ZONA </t>
  </si>
  <si>
    <t>155.CONTRATACIÓN DE MANO DE OBRA CALIFICADA DE LA ZONA</t>
  </si>
  <si>
    <t xml:space="preserve">141. GENERACIÓN DE GASES DE COMBUSTIÓN POR USO DE COMBUSTIBLES FÓSILES EN EL MANTENIMIENTO DE EQUIPOS Y MOTORES </t>
  </si>
  <si>
    <t xml:space="preserve"> 144. CONSUMO DE AGUA PARA EL MANTENIMENTO Y LIMPIEZA DE MÁQUINAS </t>
  </si>
  <si>
    <t>POSIBLE DERRAME DE COMBUSTIBLE, GRASAS Y ACEITES DE EQUIPOS POR EL MANTENIMIENTO DEL EQUPO DE PERFORACIÓN</t>
  </si>
  <si>
    <t>154. CONTRATACIÓN DE SERVICIOS DE MANTENIMIENTO MECÁNICO ESPECIALIZADO DE LA ZONA  (TORNERIAS, MECÁNICA AUTOMOTRIZ)</t>
  </si>
  <si>
    <t xml:space="preserve">156.CONTRATACIÓN DE SERVICIOS DE LA ZONA </t>
  </si>
  <si>
    <t xml:space="preserve">142. GENERACIÓN DE POLVO, GASES METÁLICOS Y MATERIAL PARTICULADO DEL MANTENIMIENTO DE EQUIPOS Y MOTORES </t>
  </si>
  <si>
    <t xml:space="preserve">3.7.  CAMPAMENTOS   </t>
  </si>
  <si>
    <t xml:space="preserve">157.GENERACIÓN DE RUIDO POR LA AGLOMERACIÓN DE PERSONAL </t>
  </si>
  <si>
    <t xml:space="preserve">160. CONSUMO DE AGUA POR EL PERSONAL Y PARA LA PREPARACIÓN DE ALIMENTOS </t>
  </si>
  <si>
    <t xml:space="preserve">164. GENERACIÓN DE DESECHOS SÓLIDOS NO PELIGROSOS Y RECICLABLES DURANTE LA OPERACIÓN DE LA MÁQUINA DE PERFORACIÓN </t>
  </si>
  <si>
    <t xml:space="preserve">166. ALTERACIÓN AL PAISAJE DEBIDO A LA IMPLANTACIÓN  DEL CAMPAMENTO </t>
  </si>
  <si>
    <t>167. DEGRADACIÓN DE ECOSISTEMAS POR EL USO DEL ÁRA DE IMPLANTACIÓN DEL CAMPAMENTO</t>
  </si>
  <si>
    <t>168. DEGRADACIÓN DE HÁBITATS POR EL USO DEL ÁREA DE IMPLANTACIÓN DEL CAMPAMENTO</t>
  </si>
  <si>
    <t>169. VISITANTES, PERSONAL EXTERNO POSIBLEMENTE CONTAGIADO POR VIRUS, QUE NO HAYAN CUMPLIDO CON LAS NORMAS DE BIOSEGUIRDAD ESTABLECIDAS</t>
  </si>
  <si>
    <t xml:space="preserve">170. CONTRATACIÓN DE SERVICIOS DE HOSPEDAJE, ALIMENTACIÓN Y LAVANDERÍA DE LA ZONA </t>
  </si>
  <si>
    <t>173. CONTRATACIÓN DE MANO DE OBRA CALIFICADA DE LA ZONA</t>
  </si>
  <si>
    <t xml:space="preserve">158.GENERACIÓN DE GASES DE COMBUSTIÓN  POR EL USO DE EQUIPOS DE MOTOR,  COCINAS A GAS </t>
  </si>
  <si>
    <t xml:space="preserve">161. GENERACIÓN DE DESECHOS PELIGROSOS LÍQUIDOS DE LA PREPARACIÓN DE ALIMENTOS  </t>
  </si>
  <si>
    <t>165.  DEGRADACIÓN DE SUELO POR CONTRUCCIÓN DE INSTALACIONES ADMINITRATIVAS, EN ZONA INDUSTRIAL</t>
  </si>
  <si>
    <t xml:space="preserve">171. AUMENTO EN EL CONSUMO DEL SERVICIO DE  ENERGÍA ELECTRICA </t>
  </si>
  <si>
    <t xml:space="preserve">174. CONTRATACIÓN DE SERVICIOS DE LA ZONA </t>
  </si>
  <si>
    <t xml:space="preserve">159. GENERACIÓN DE RUIDO Y VIBRACIONES POR EL USO DE EQUIPOS A MOTOR </t>
  </si>
  <si>
    <t xml:space="preserve">162. GENERACIÓN DE EFLUENTES DEL CONSUMO EN BAÑOS, DUCHAS Y ASEO EN GENERAL </t>
  </si>
  <si>
    <t xml:space="preserve">172. AUMENTO EN EL CONSUMO DEL SERVICIO DE AGUA POTABLE DE LA ZONA </t>
  </si>
  <si>
    <t xml:space="preserve">160. FUGA DE GASES DEL CONSUMO EN COCINAS Y DUCHAS  </t>
  </si>
  <si>
    <t>163. AUMENTO DEL CONSUMO DE ENERGÍA HIDROELÉCTRICA PARA LAS ACTIVIDADES DEL CAMPAMENTO</t>
  </si>
  <si>
    <t xml:space="preserve">PROCESOS DE EMERGENCIA </t>
  </si>
  <si>
    <t xml:space="preserve">CONTAMINACIÓN A LA ATMÓSFERA POR INCENDIOS FORESTAL PROVOCADO </t>
  </si>
  <si>
    <t xml:space="preserve">CONTAMINACIÓN DE AGUA POR DERRAME DE HIDROCARBUROS EN CAUCES HÍDRICOS </t>
  </si>
  <si>
    <t>DEGRADACIÓN (SATURACIÓN) DEL SUELO POR TERREMOTOS O MOVIMIENTOS TELÚRICOS</t>
  </si>
  <si>
    <t xml:space="preserve">PÉRDIDA DE PAISAJE POR INCENDIOS FORESTALES PROVOCADOS </t>
  </si>
  <si>
    <t>PÉRDIDA DE ECOSISTEMAS POR INCENDIOS FORESTALES PROVOCADOS</t>
  </si>
  <si>
    <t xml:space="preserve">PÉRDIDA DE HÁBITATS POR INCENDIOS FORESTALES PROVOCADOS </t>
  </si>
  <si>
    <t>DEBILITAMIENTO DE RELACIONES COMUNITARIAS POR LEVANTAMIENTOS, PAROS DE COMUNIDAD Y NACIONALES</t>
  </si>
  <si>
    <t xml:space="preserve">DETERIORO LA SALUD DEL PERSONAL POR ACCIDENTES, VIRUS, EPIDEMIAS Y PANDEMIAS </t>
  </si>
  <si>
    <t xml:space="preserve">DESEMPLEO DEBIDO A CRISIS ECONÓMICA NACIONAL </t>
  </si>
  <si>
    <t xml:space="preserve">DEGRADACIÓN DE SUELO POR INCENDIOS FORESTALES PROVOCADOS </t>
  </si>
  <si>
    <t xml:space="preserve">PÉRDIDA DE PAISAJE POR SOCAVAMIENTOS POR TERREMOTOS O MOVIMIENTOS TELURICOS </t>
  </si>
  <si>
    <t xml:space="preserve">DETERIORO A LA SALUD DEL PERSONAL POR ATRACOS, AMONITAMIENTOS Y DELINCUENCIA EN GENERAL  </t>
  </si>
  <si>
    <t xml:space="preserve">ENTREGA DEL SERVICIO </t>
  </si>
  <si>
    <t xml:space="preserve">1.1. ENTREGA DE TESTIGOS </t>
  </si>
  <si>
    <t xml:space="preserve">GENERACIÓN DE GASES, VIBRACIONES Y RUIDO POR LA MOVILIZACIÓN DE TESTIGOS EN VEHÍCULOS A MOTOR  </t>
  </si>
  <si>
    <t>COMSUMO DE AGUA PARA LIMPIEZA DE TESTIGOS</t>
  </si>
  <si>
    <t xml:space="preserve">GENERACIÓN DE INFORMACIÓN POR LA EXTRACCIÓN DE SUELO </t>
  </si>
  <si>
    <t xml:space="preserve">ALTERACIÓN DE PAISAJE POR LA CONSTRUCCIÓN DE CAMINOS </t>
  </si>
  <si>
    <t>1.2. ACTIVIDADES DE ORDEN Y LIMPIEZA EN PLATAFORMA (DESALOJO DE DESECHOS PELIGROSOS)</t>
  </si>
  <si>
    <t xml:space="preserve">GENERACIÓN DE RUIDO POR EL DESALOJO DE MATERIALES, EQUIPOS Y DESECHOS  </t>
  </si>
  <si>
    <t xml:space="preserve">POSIBLE DERRAME ACCIDENTAL DE DESECHOS PELIGROSOS GENERADOS </t>
  </si>
  <si>
    <t xml:space="preserve">POSIBLE  CONTAMINACIÓN POR DESECHOS PELIGROSOS GENERADOS </t>
  </si>
  <si>
    <t xml:space="preserve">LIMPIEZA DEL ÁREA    </t>
  </si>
  <si>
    <t>CONTRATACIÓN DE SERVICIOS DE RECOLECCIÓN Y GESTIÓN DE DESECHOS PELIGROSOS MÁS PROXIMO AL PROYECTO O SEDE</t>
  </si>
  <si>
    <t>CONTRATACIÓN DE MANO DE OBRA LOCAL</t>
  </si>
  <si>
    <t xml:space="preserve"> GENERACIÓN DE GASES, RUIDO Y VIBRACIONES POR VEHÍCULOS TERRESTRES Y/O AEREOS PARA EL DESALOJO DE DESECHOS PELIGROSOS, MAQUINARIA Y EQUIPOS  </t>
  </si>
  <si>
    <t>ACTIVIDADES DE REHABILITACIÓN (SOLICITADO POR CLIENTE)</t>
  </si>
  <si>
    <t>GENERACIÓN DE RUIDO Y GASES DE COMBUSTIÓN POR USO DE MINIRETROEXCAVADORA , EN LOS PROYECTOS DONDE SE HA REQUERIDO EL SERVICIO Y SEA FACTIBLE EL INGRESO DEL EQUIPO)</t>
  </si>
  <si>
    <t xml:space="preserve">GENERACIÓN DE DESECHOS PELIGROSOS LÍQUIDOS DEL USO DE MAQUINARIA (MINIRETROEXCAVADORA) Y GENERADORES ELÉCTRICOS </t>
  </si>
  <si>
    <t xml:space="preserve">POSIBLE DERRAME DE COMBUSTIBLE, GRASAS Y ACEITES DE EQUIPOS Y HERRAMIENTAS PARA APERTURA DE PLATAFORMA Y SUS ACCESOS  </t>
  </si>
  <si>
    <t>RECUPERACIÓN DEL PAISAJE DEL SITIO INTERVENIDO</t>
  </si>
  <si>
    <t xml:space="preserve">REVEGETACIÓN Y REDORESTACIÓN  DEL ÁREA DEGRADADA POR LA CONSTRUCCIÓN DE PLATAFORMA Y ACCESOS  </t>
  </si>
  <si>
    <t xml:space="preserve">POSIBLE REPOBLACIÓN NATURAL POR LAS ESPECIES NATIVAS </t>
  </si>
  <si>
    <t xml:space="preserve">CONTRATACTIÓN DEL SERVICIO DE CATERING DE LA ZONA </t>
  </si>
  <si>
    <t xml:space="preserve">CONTRATACIÓN DE MANO DE OBRA LOCAL </t>
  </si>
  <si>
    <t xml:space="preserve">RECUPERACIÓN DE LAS CONDICIONES GEOMORFOLÓGICAS INCIALES </t>
  </si>
  <si>
    <t>1.4. ACTIVIDADES ADMINISTRATIVAS DE CIERRE DEL SERVICIO (ENTREGA DE PLANILLA Y EVIDENCIAS REQUERIDAS DEL SERVICIO ENTREGADO AL CLIENTE)</t>
  </si>
  <si>
    <t xml:space="preserve"> EMISIONES DE CO2 AL AMBIENTE  POR EL USO  DE TRANSPORTE PARTICULAR Y PÚBLICO </t>
  </si>
  <si>
    <t xml:space="preserve">GENERACION DE AGUAS RESIDUALES DOMÉSTICAS  DEL USO DE BAÑOS Y CAFETERÍA </t>
  </si>
  <si>
    <t xml:space="preserve">GENERACIÓN DE DESECHOS COMUNES DE ACTIVIDADES Y TAREAS ADMINISTRATIVAS </t>
  </si>
  <si>
    <t xml:space="preserve">CONTAMINACIÓN LUMÍNICA POR CONSUMO DE ALUMBRADO PÚBLICO </t>
  </si>
  <si>
    <t xml:space="preserve">TALA DE ÁRBOLES POR EL CONSUMO DE PAPEL </t>
  </si>
  <si>
    <t>PERDIDA DE HABITAD POR GENERACIÓN DE DESECHOS SÓLIDOS</t>
  </si>
  <si>
    <t xml:space="preserve">AUMENTO DE CONSUMO DE ENERGÍA ELÉCTRICA PROVENIENTE DE FUENTES FÓSILES O HIDROELÉCTRICAS DEL PAIS </t>
  </si>
  <si>
    <t>GENERACION DE FUENTES DE EMPLEO/ CONTRATACION DE PERSONAL DE LA ZONA</t>
  </si>
  <si>
    <t xml:space="preserve">GENERACION DE RUIDO  DEL CENTRO DE TRABAJO </t>
  </si>
  <si>
    <t>DEGRADACIÓN DE FUENTES HÍDRICAS POR EL CONSUMO DE ENERGÍA HIDROELÉCTRICA</t>
  </si>
  <si>
    <t>GENERACION DE DESECHOS PELIGROSOS Y/O ESPECIALES DEL USO DE EQUIPOS ELECTRÓNICOS  BATERIAS Y PILAS</t>
  </si>
  <si>
    <t>DEGRADACIÓN DE ECOSISTEMAS POR EL CONSUMO DE ENERGíA HIDROELÉCTRICA, ILUMINACIÓN PÚBLICA</t>
  </si>
  <si>
    <t>DEGRADACIÓN DE ECOSISTEMAS POR EL CONSUMO DE ENERGíA HIDROELÉCTRICA</t>
  </si>
  <si>
    <t>USO DE SERVICIO DE TRANSPORTE PÚBLICO PARA LA MOVILIZACIÓN DEL PERSONAL</t>
  </si>
  <si>
    <t xml:space="preserve">3. GENERACIÓN DE FUENTES DE IGNICIÓN POR EL USO DE ENERGÍA ELÉCTRICA DE EQUIPOS ELECTRICOS Y ELECTRÓNICOS </t>
  </si>
  <si>
    <t>GENERACIÓN DE MATERIAL RECICLABLE DE LA CORRECTA CLASIFICACIÓN DE RESIDUOS</t>
  </si>
  <si>
    <t>CONTRATACIÓN DE SERVICIOS DE CATERING DE LA ZONA</t>
  </si>
  <si>
    <t>DEGRADACIÓN DE SUELO POR EL CONSUMO DE PAPEL (CELULOSA DE MADERA)</t>
  </si>
  <si>
    <t xml:space="preserve">ALQUILER DE INSTALACIONES PARA EL DESARROLLO DE ACTIVIDADES ADMINISTRATIVAS  </t>
  </si>
  <si>
    <t>CRITERIOS DE IMPORTANCIA DE IMPACTOS</t>
  </si>
  <si>
    <t>Importancia</t>
  </si>
  <si>
    <t>Tipo de Impacto</t>
  </si>
  <si>
    <t>&gt; 75</t>
  </si>
  <si>
    <t>Crítico</t>
  </si>
  <si>
    <t xml:space="preserve">MATRIZ DE IDENTIFICACION DE ASPECTOS AMBIENTALES E IMPACTOS AMBIENTALES </t>
  </si>
  <si>
    <t>EC-HSE-F-57
REV-3
JULIO-2024</t>
  </si>
  <si>
    <t>Julio de 2024</t>
  </si>
  <si>
    <t xml:space="preserve">INVENTARIO  CICLO DE VIDA </t>
  </si>
  <si>
    <t>EVALUACIÓN DEL IMPACTO DEL CICLO DE VIDA</t>
  </si>
  <si>
    <t>FACTOR QUE SE VEN AFECTADOS</t>
  </si>
  <si>
    <t xml:space="preserve">NEGATIVO/ POSITIVO </t>
  </si>
  <si>
    <t>SEVERIDAD</t>
  </si>
  <si>
    <t xml:space="preserve">ACTIVIDADES DE PLANIFICACIÓN Y TAREAS ADMINITRATIVAS </t>
  </si>
  <si>
    <t xml:space="preserve">USO  DE TRANSPORTE PARTICULAR Y PÚBLICO </t>
  </si>
  <si>
    <t xml:space="preserve">EMISIONES DE CO2 AL AMBIENTE  </t>
  </si>
  <si>
    <t xml:space="preserve">COMBUSTIBLES FÓSILES  </t>
  </si>
  <si>
    <t>ENERGÍA MECÁNICA</t>
  </si>
  <si>
    <t>EMISIONES A LA ATMÓSFERA</t>
  </si>
  <si>
    <t>Plan de mantenimiento de equipos y vehiculos, inspecciones de vehiculos</t>
  </si>
  <si>
    <t xml:space="preserve">GENERACION DE RUIDO DE LA ACTIVIDAD EN EL CENTRO DE TRABAJO </t>
  </si>
  <si>
    <t>CONTAMINACIÓN A LA ATMÓSFERA</t>
  </si>
  <si>
    <t xml:space="preserve">INSUMOS DE OFICINA, INSTALACIONES Y EQUIPOS </t>
  </si>
  <si>
    <t>ENERGÍA ELÉCTRICA</t>
  </si>
  <si>
    <t xml:space="preserve">USO DE EQUIPOS ELECTRICOS Y ELECTRÓNICOS </t>
  </si>
  <si>
    <t xml:space="preserve">GENERACIÓN DE FUENTES DE IGNICIÓN </t>
  </si>
  <si>
    <t xml:space="preserve">USO DE EQUIPOS ELÉCTRICOS Y ELECTRÓNICOS </t>
  </si>
  <si>
    <t>USO DE BAÑOS Y CAFETERÍA</t>
  </si>
  <si>
    <t>GENERACION DE AGUAS RESIDUALES DOMÉSTICAS</t>
  </si>
  <si>
    <t>INSUMOS DE CAFETERÍA, CONSUMO DE AGUA</t>
  </si>
  <si>
    <t xml:space="preserve">AGUAS DOMÉSTICAS </t>
  </si>
  <si>
    <t xml:space="preserve">Manejo de información por medio digital (RHOMB), Cumplimiento de indicadores corporativos </t>
  </si>
  <si>
    <t xml:space="preserve">Politica SSTyA, Mantenimiento de instalaciones, Campaña de uso eficiente de Agua, tratamiento y disposición final de desechos, presupuesto      </t>
  </si>
  <si>
    <t xml:space="preserve">CONSUMO DE ENERGÍA </t>
  </si>
  <si>
    <t>DEGRADACIÓN DE FUENTES HÍDRICAS (HIDROELÉCTRICAS)</t>
  </si>
  <si>
    <t xml:space="preserve">AGOTAMIENTO DE RECURSO </t>
  </si>
  <si>
    <t>GENERACIÓN DE DESECHOS COMUNES DE ACTIVIDADES Y TAREAS ADMINISTRATIVA</t>
  </si>
  <si>
    <t xml:space="preserve">CONTAMINACIÓN AL SUELO </t>
  </si>
  <si>
    <t xml:space="preserve">RESIDUOS RECICLABLES, RESIDUOS NO APROVECHABLES, RESIDUOS PELIGROSOS </t>
  </si>
  <si>
    <t>GENERACION DE DESECHOS PELIGROSOS Y/O ESPECIALES DEL USO DE EQUIPOS ELECTRÓNICOS, BATERIAS Y PILAS</t>
  </si>
  <si>
    <t xml:space="preserve"> CONTAMINACIÓN AL SUELO </t>
  </si>
  <si>
    <t xml:space="preserve">EQUPOS ELÉCTRICOS Y ELECTRÓNICOS </t>
  </si>
  <si>
    <t xml:space="preserve"> (Residuos de Aparatos Eléctricos y Electrónicos) Toda clase de aparatos eléctricos y electrónicos.                                    </t>
  </si>
  <si>
    <t xml:space="preserve">GENERACIÓN DE MATERIALES RECICLABLES CORRECTA CLASIFICACIÓN DE RESIDUOS </t>
  </si>
  <si>
    <t>RECICLAJE/REINCERCIÓN AL PROCESO DE PRODUCCIÓN DE MATERIALES</t>
  </si>
  <si>
    <t>ENERGÍA ELÉCTRICA, ENERGÍA MECÁNICA</t>
  </si>
  <si>
    <t>RESIDUOS RECICLABLES, RESIDUOS NO APROVECHABLES, RESIDUOS PELIGROSOS</t>
  </si>
  <si>
    <t>CONSUMO DE PAPEL (CELULOSA DE MADERA)</t>
  </si>
  <si>
    <t>DEGRADACIÓN DE SUELO</t>
  </si>
  <si>
    <t xml:space="preserve">CONSUMO DE PAPEL </t>
  </si>
  <si>
    <t xml:space="preserve">RESOIDUOS RECICLABLES </t>
  </si>
  <si>
    <t xml:space="preserve">USO DEL SERVICIO DE ALUMBRADO PÚBLICO </t>
  </si>
  <si>
    <t>CONTAMINACIÓN LUMÍNICA</t>
  </si>
  <si>
    <t xml:space="preserve">ENERGÍA ELÉCTRICA </t>
  </si>
  <si>
    <t>EDIFICACIÓN DE INSTALACIONES ADMINITRATIVAS, EN ZONA INDUSTRIAL</t>
  </si>
  <si>
    <t>DEGRADACIÓN DEL PAISAJE</t>
  </si>
  <si>
    <t xml:space="preserve">INSTALACIONES TEMPORALES O PERMANENTES </t>
  </si>
  <si>
    <t>DEGRADACIÓN DEL ÁREA</t>
  </si>
  <si>
    <t>TALA DE ÁRBOLES</t>
  </si>
  <si>
    <t xml:space="preserve">RESIDUOS RECICLABLES </t>
  </si>
  <si>
    <t>CONSUMO DE ENERGíA HIDROELÉCTRICA, ILUMINACIÓN PÚBLICA</t>
  </si>
  <si>
    <t>DEGRADACIÓN DE ECOSISTEMAS</t>
  </si>
  <si>
    <t>AGOTAMIENTO DE RECURSO</t>
  </si>
  <si>
    <t>GENERACIÓN DE DESECHOS SÓLIDOS</t>
  </si>
  <si>
    <t>PERDIDA DE HABITATS</t>
  </si>
  <si>
    <t>CONSUMO DE ENERGíA HIDROELÉCTRICA</t>
  </si>
  <si>
    <t>PÉRDIDA DE HÁBITATS</t>
  </si>
  <si>
    <t xml:space="preserve">CONTRATACIÓN DE SERVICIO DE RECOLECCIÓN, TRANSPORTE Y GESTIÓN DE DESECHOS PELIGROSOS, ESPECIALES Y/O NO PELIGROSOS </t>
  </si>
  <si>
    <t>USO DE SERVICIOS DE LA ZONA</t>
  </si>
  <si>
    <t>VEHÍCULOS DE LA ZONA, MENOS KM´s RECORRIDOS</t>
  </si>
  <si>
    <t>CONSUMO DEL SERVICIO DE ENERGÍA ELÉCTRICA DE LAS ACTIVIDADES Y TAREAS ADMINISTRATIVA</t>
  </si>
  <si>
    <t>ENERGÍA HIDROLÉCTRICA</t>
  </si>
  <si>
    <t>CONTAMINACIÓN DEL RECURSO  HIDRICO</t>
  </si>
  <si>
    <t xml:space="preserve"> Se inicia con el manejo de la plataforma entorno Ideal para el uso eficiente de Agua y Energía.  </t>
  </si>
  <si>
    <t xml:space="preserve">Cumplimiento con lo establecido en los  indicadores de agua y energía.                     .   </t>
  </si>
  <si>
    <t xml:space="preserve"> USO DE SERVICIO DE TRANSPORTE PÚBLICO PARA MOVILIZACIÓN DEL PERSONAL </t>
  </si>
  <si>
    <t xml:space="preserve">INCREMENTO EN EL USO DEL SERVICIO TRANSPORTE </t>
  </si>
  <si>
    <t>CAPITAL INVERTIDO EN MOVILIDAD</t>
  </si>
  <si>
    <t xml:space="preserve">CONTRATACIÓN DE SERVICIO DE CATERING DE LA ZONA </t>
  </si>
  <si>
    <t xml:space="preserve">INSUMOS CATERING, CONSUMO DE AGUA </t>
  </si>
  <si>
    <t>ENERGÍA MECÁNICA, ENERGÍA ELÉCTRICA Y USO DE GLP</t>
  </si>
  <si>
    <t xml:space="preserve">EMISIONES A LA ATMÓSFERA, RESIDUOS ORGÁNICOS Y RESIDUOS NO APROVEHCABLES </t>
  </si>
  <si>
    <t xml:space="preserve"> ALQUILER DE INSTALACIONES PARA EL DESARROLLO DE ACTIVIDADES ADMINISTRATIVA</t>
  </si>
  <si>
    <t xml:space="preserve">CAPITAL INVERTIDO EN ALQUILER, ADECUACIÓN Y MANTENIMIENTO DEL SITIO </t>
  </si>
  <si>
    <t>ENERGÍA MECÁINCA Y ENERGÍA ELÉCTRICA</t>
  </si>
  <si>
    <t xml:space="preserve">RESIDUOS COMUNES, RECICLABLES, PELIGROSOS Y ESPECIALES </t>
  </si>
  <si>
    <t>CONTRATACION DE PERSONAL DE LA ZONA</t>
  </si>
  <si>
    <t xml:space="preserve">GENERACION DE FUENTES DE EMPLEO </t>
  </si>
  <si>
    <t xml:space="preserve">MANO DE OBRA </t>
  </si>
  <si>
    <t xml:space="preserve">CAPITAL </t>
  </si>
  <si>
    <t>USO DEL SERVICIO DE RECOLECCIÓN DE DESECHOS</t>
  </si>
  <si>
    <t xml:space="preserve">EMISION DE CO2 DEL CONSUMO DE COMBUSTIBLES FÓSILES Y GENERACIÓN DE RUIDO POR </t>
  </si>
  <si>
    <t xml:space="preserve">LIMPIEZA DE OFICINAS Y USO DE BAÑO </t>
  </si>
  <si>
    <t>GENERACIÓN DE AGUAS RESIDUALES DOMÉSTCAS</t>
  </si>
  <si>
    <t xml:space="preserve">AGUAS RESIDUALES </t>
  </si>
  <si>
    <t>EL USO Y CONSUMO DE DETERGENTES Y DESINFECTANTES DE LIMPIEZA</t>
  </si>
  <si>
    <t>CONTAMINACIÓN DE AGUA</t>
  </si>
  <si>
    <t xml:space="preserve"> GENERACIÓN DE DESECHOS SÓLIDOS COMUNES DE LA LIMPIEZA DE OFICINAS </t>
  </si>
  <si>
    <t>INSUMOS DE LIMPIEZA</t>
  </si>
  <si>
    <t xml:space="preserve">Reducción en la generación de desechos </t>
  </si>
  <si>
    <t>Manejo adecuado de residuos y sustancias químicas</t>
  </si>
  <si>
    <t xml:space="preserve">GENERACION DE DESECHOS PELIGROSOS Y/O ESPECIALES (EPP CONTAMINADO) DE LA LIMPIEZA DE OFICINAS </t>
  </si>
  <si>
    <t>GENERACIÓN DE MATERIAL RECICLABLE DE LA CLASIFICACIÓN ADECUADA DE DESECHOS</t>
  </si>
  <si>
    <t>Inducción HSE, Gestion de Desechos, seguimineto de empresas que realizan el transporte, tratamiento y disposición final. Señalización de clasificación de desechos. Aspecto Ambiental Positivo continuar con la gestión.</t>
  </si>
  <si>
    <t>DERRAME ACCIDENTAL DE SUSTANCIAS QUÍMICAS DURANTE LA LIMPIEZA DE OFICINAS</t>
  </si>
  <si>
    <t xml:space="preserve">MALA DISPOSICIÓN DE DESECHOS COMUNES </t>
  </si>
  <si>
    <t>DEGRADACCIÓN DE ECOSISTEMAS</t>
  </si>
  <si>
    <t>RESIDUOS NO APROVECHABLES, RESIDUOS PELIGROSOS</t>
  </si>
  <si>
    <t xml:space="preserve">GENERACIÓN DE VECTORES </t>
  </si>
  <si>
    <t>USO RECURRENTE DE SUSTANCIAS QUÍMICAS</t>
  </si>
  <si>
    <t xml:space="preserve">DETERIORO A LA SALUD </t>
  </si>
  <si>
    <t xml:space="preserve">CAPITAL, ATENCIÓN MÉDICA HOSPITALARIA </t>
  </si>
  <si>
    <t xml:space="preserve">USO DE SERVICIOS DE TRANSPORTE DIFERENCIADO DE DESECHOS COMUNES DE LA MUNICIPALIDAD </t>
  </si>
  <si>
    <t xml:space="preserve">Política HSE donde se hace referencia a seguridad vial
Normas internas de velocidad máxima. Aspecto Ambiental Positivo continuar con la gestión </t>
  </si>
  <si>
    <t>USO DE SERVICIO DE GESTIÓN DE DESECHOS PELIGROSOS</t>
  </si>
  <si>
    <t xml:space="preserve">Aspecto Ambiental Positivo continuar con la gestión </t>
  </si>
  <si>
    <t xml:space="preserve">ENTREGA DE RESIDUOS RECICLABLES </t>
  </si>
  <si>
    <t xml:space="preserve">RESIDUOS APROVEHCABLES </t>
  </si>
  <si>
    <t xml:space="preserve">MATERIA PRIMA, MANEJO DE RESIDUOS RECICLABLES  </t>
  </si>
  <si>
    <t xml:space="preserve">Política HSE donde se hace referencia a seguridad vial
Normas internas de velocidad máxima.   Aspecto Ambiental Positivo continuar con la gestión </t>
  </si>
  <si>
    <t>LIMPIEZA REQUERIDA EN BAÑOS Y OFICINAS</t>
  </si>
  <si>
    <t>AUMENTO EN EL CONSUMO DE AGUA</t>
  </si>
  <si>
    <t xml:space="preserve">AGUA DE CONSUMO DOMÉSTICO </t>
  </si>
  <si>
    <t>DESCARGA DE AGUAS DOMÉSTICAS</t>
  </si>
  <si>
    <t xml:space="preserve">Campaña de uso eficiente de Agua y Energía                          </t>
  </si>
  <si>
    <t xml:space="preserve">Contratación de mano de obra de la zona </t>
  </si>
  <si>
    <t xml:space="preserve">Política de relacionamiento comunitari, Aspecto Ambiental Positivo continuar con la gestión  </t>
  </si>
  <si>
    <t xml:space="preserve">COSUMO DE COMBUSTIBLES FÓSILES DE MOVILIZACIÓN DE VISITAS, ASESORÍAS Y CONSULTORES </t>
  </si>
  <si>
    <t>EMISIÓN DE CO2</t>
  </si>
  <si>
    <t>Manejo de información por medio digital (RHOMB), Certificados de revisión tecnicomecanica, plan de mantenimiento de equipos y vehiculos, inspecciones de vehiculos</t>
  </si>
  <si>
    <t xml:space="preserve">USO DE BAÑOS Y COMEDOR </t>
  </si>
  <si>
    <t>CONSUMO DE ENERGÍA HIDROELÉCTRICA</t>
  </si>
  <si>
    <t>CONSUMO DE ENERGÍA ELÉCTRICA</t>
  </si>
  <si>
    <t>VISITAS, PERSONAL EXTERNO CONTAGIADO POR VIRUS</t>
  </si>
  <si>
    <t xml:space="preserve">CONTANGIO AL PERSONAL INTERNO </t>
  </si>
  <si>
    <t xml:space="preserve">Reporte Flash incidentes, lección aprendida </t>
  </si>
  <si>
    <t>ENERGÍA ELÉCTRICA, USO DE GLP</t>
  </si>
  <si>
    <t xml:space="preserve">Indicadores uso eficiente de Agua y Energía, Aspecto Ambiental Positivo continuar con la gestión                          </t>
  </si>
  <si>
    <t>Política de relacionamiento comunitari, Aspecto Ambiental Positivo continuar con la gestión.</t>
  </si>
  <si>
    <t>ADQUISIÓN Y ALMACENAMIENTO  (BODEGA SEDES )</t>
  </si>
  <si>
    <t xml:space="preserve">ALMACENAMIENTO DE INSUMOS, MATERIALES Y EQUIPOS </t>
  </si>
  <si>
    <t xml:space="preserve">ALMACENAMIENTO INADECUADO DE  SUSTANCIAS QUÍMICAS </t>
  </si>
  <si>
    <t>GENERACIÓN DE COV'S</t>
  </si>
  <si>
    <t>SUSTANCIAS QUÍMICAS</t>
  </si>
  <si>
    <t>EMISIONES A LA ATMÓSFERA, RESIDUOS PELIGROSOS</t>
  </si>
  <si>
    <t xml:space="preserve">Inspecciones área de químicos </t>
  </si>
  <si>
    <t xml:space="preserve">GENERACIÓN DE POLVO  DEL ALMACENAMIENTO DE EQUIPOS Y MATERIALES POR LARGOS PERÍODOS </t>
  </si>
  <si>
    <t>EQUIPOS Y HERRAMIENTAS</t>
  </si>
  <si>
    <t>EMISIONES A LA ATMÓSFERA, RESIDUOS NO APROVECLABLES</t>
  </si>
  <si>
    <t xml:space="preserve">ANORMAL </t>
  </si>
  <si>
    <t xml:space="preserve">POTENCIAL INCENDIO </t>
  </si>
  <si>
    <t xml:space="preserve">USO DE BAÑOS Y REPUESTOS </t>
  </si>
  <si>
    <t>GENERACIÓN DE RESIDUOS PELIGROSOS Y/O ESPECIALES  DEL ALMACENAMIENTO DE SUSTANCIAS QUÍMICAS CADUCADAS, EQUIPOS OBSOLETOS Y REPUESTOS</t>
  </si>
  <si>
    <t>CONTAMINACIÓN AL SUELO</t>
  </si>
  <si>
    <t xml:space="preserve">ALMACENAMIENTO INADECUADO DE  SUSTANCIAS QUÍMICAS Y COMBUSTIBLES </t>
  </si>
  <si>
    <t xml:space="preserve">DERRANE ACCIDENTAL DE SUSTANCIAS QUÍMICAS Y COMBUSTIBLES </t>
  </si>
  <si>
    <t xml:space="preserve">GENERACIÓN DE MATERIALES RECICLABLES  DE LA SEPARACIÓN ADECUADA EN LA FUENTE </t>
  </si>
  <si>
    <t xml:space="preserve">SUELO </t>
  </si>
  <si>
    <t>Inducción HSE, Gestion de Desechos, seguimineto de empresas que realizan el transporte, tratamiento y disposición final. Señalización de clasificación de desechos, Aspecto Ambiental Positivo continuar con la gestión.</t>
  </si>
  <si>
    <t>ALMACENAMIENTO DE INSUMOS, EQUIPOS Y MATERIALES</t>
  </si>
  <si>
    <t xml:space="preserve">MODIFICACIÓN DE INSTALACIONES </t>
  </si>
  <si>
    <t xml:space="preserve">CONSUMO DE ENERGÍA HIDROELÉCTRICA </t>
  </si>
  <si>
    <t xml:space="preserve">DEGRADACIÓN DE ECOSISTEMAS </t>
  </si>
  <si>
    <t xml:space="preserve">DERRAME ACCIDENTAL DE SUSTANCIAS QUÍMICAS Y COMBUSTIBLES MAL ALMACENADO </t>
  </si>
  <si>
    <t xml:space="preserve">EXPOSICIÓN A SUSTANCIAS QUÍMICAS MAL ALMACENADAS </t>
  </si>
  <si>
    <t xml:space="preserve">ALMACENAMIENTO DE INSUMOS EQUIPOS Y MATERIALES </t>
  </si>
  <si>
    <t xml:space="preserve">ALQUILER DE INSTALACIONES Y ESPACIOS (TERRENOS-GALPONES-CONTAINERS) DEL SITIO </t>
  </si>
  <si>
    <t xml:space="preserve">EMISIONES A LA ATMÓSFERA </t>
  </si>
  <si>
    <t>ILUMINACIÓN DE BODEGAS</t>
  </si>
  <si>
    <t>AUMENTO DE CONSUMO DE ENERGÍA ELÉCTRICA PROVENIENTE DE FUENTES FÓSILES O HIDROELÉCTRICAS DEL PAIS</t>
  </si>
  <si>
    <t>ALQUILER DE INSTALACIONES Y ESPACIOS (TERRENOS-GALPONES-CONTAINERS)</t>
  </si>
  <si>
    <t xml:space="preserve">GENERACIÓN DE INGRESOS EN LA ZONA </t>
  </si>
  <si>
    <t xml:space="preserve">Política de relacionamiento comunitario, Aspecto Ambiental Positivo continuar con la gestión </t>
  </si>
  <si>
    <t xml:space="preserve">CARGUE Y DESCARGUE DE INSUMOS, MATERIALES Y EQUIPOS DE CAMIONES Y VEHÍCULOS </t>
  </si>
  <si>
    <t>GENERACIÓN DE RUIDO Y GASES DE COMBUSTIÓN POR CARGA Y DESCARGA DE INSUMOS CON AYUDA MECÁNICA</t>
  </si>
  <si>
    <t>CONTAMINACIÓN ATMOSFÉRICA</t>
  </si>
  <si>
    <t xml:space="preserve">ENERGÍA MECÁNICA, ENERGÍA ELÉCTRICA </t>
  </si>
  <si>
    <t>MALA MANIPULACIPON DE SUSTANCIAS QUÍMICAS, GASES COMPRIMIDOS</t>
  </si>
  <si>
    <t>COMBUSTIBLES FÓSILES, GASES COMPRIMIDOS</t>
  </si>
  <si>
    <t xml:space="preserve">USO DE BAÑOS Y COMEDOR POR  PERSONAL ESTIBADOR </t>
  </si>
  <si>
    <t xml:space="preserve">DERRAME ACCIDENTAL DE SUSTANCIAS QUÍMICAS </t>
  </si>
  <si>
    <t xml:space="preserve">CONTAMINACIÓN DEL SUELO </t>
  </si>
  <si>
    <t>MAL MANEJO DE SUSTANCIAS QUÍMICAS Y COMBUSTIBLES</t>
  </si>
  <si>
    <t xml:space="preserve">DESCARGUE EN ÁREA NO INTERVENIDAS Y/O NO AUTORIZADAS </t>
  </si>
  <si>
    <t>ALTERACIÓN AL PAISAJE</t>
  </si>
  <si>
    <t>DERRAME ACCIDENTAL DE SUSTANCIAS QUÍMICAS Y COMBUSTIBLES AL DESCARGAR Y/O CARGAR</t>
  </si>
  <si>
    <t>DESCARGUE EN ÁREAS NO INTERVENIDAS</t>
  </si>
  <si>
    <t>ALTERACIÓN A LA FLORA</t>
  </si>
  <si>
    <t>FRAGMENTACIÓN DE HÁBITATS</t>
  </si>
  <si>
    <t>MANEJO DE CARGAS</t>
  </si>
  <si>
    <t xml:space="preserve">DETERIORO DE LA SALUD DEL PERSONAL </t>
  </si>
  <si>
    <t xml:space="preserve">CONTRATACIÓN DE PERSONAL ESTIBADOR  OCASIONAL </t>
  </si>
  <si>
    <t xml:space="preserve">Política de relacionamiento comunitario, Aspecto Ambiental Positivo continuar con la gestión  </t>
  </si>
  <si>
    <t xml:space="preserve">TRANSPORTE TERRESTRE (IRON HORSE INCLUIDO) Y AEREO DE INSUMOS, PERSONAL, EQUIPOS Y MATERIALES </t>
  </si>
  <si>
    <t>GENERACIÓN DE POLVO, RUIDO Y GASES DE COMBUSTIÓN DE TRANSPORTE DE INSUMOS, PERSONAL, EQUIPOS Y MATERIALES</t>
  </si>
  <si>
    <t>COMBUSTIBLES FÓSILES</t>
  </si>
  <si>
    <t>LIMPIEZA DE VEHÍCULOS TERRESTRES Y AEREOS</t>
  </si>
  <si>
    <t xml:space="preserve">GENERACIÓN DE AGUAS RESIDUALES CONTAMINADA CON ACEITE Y COMBUSTIBLE </t>
  </si>
  <si>
    <t>GENERACIÓN DE LIXIVIADOS DEL TRANSPORTE DE INSUMOS, PERSONAL, EQUIPOS Y MATERIALES</t>
  </si>
  <si>
    <t xml:space="preserve">CONTAMINACIÓN AL AGUA Y SUELO </t>
  </si>
  <si>
    <t>USO DE VÍAS DE PRIMER, SEGUNDO Y TERCER ORDEN, HELIPUERTOS Y AEROPUERTOS</t>
  </si>
  <si>
    <t xml:space="preserve">MODIFICACIÓN DEL TERRENO </t>
  </si>
  <si>
    <t xml:space="preserve">GENERACIÓN DE DESECHOS SÓLIDOS PELIGROSOS Y ESPECIALES DEL MANTENIMIENTOS PREVENTIVOS Y CORRECTIVOS DE VEHÍCULOS DE TRANSPORTE </t>
  </si>
  <si>
    <t>DERRAME ACCIDENTAL O PERDIDA DE CARGA DE MATERIAL, EQUIPOS E INSUMOS TRANSPORTADOS</t>
  </si>
  <si>
    <t>ALTERACIÓN DE PAISAJE</t>
  </si>
  <si>
    <t xml:space="preserve">NORMAL </t>
  </si>
  <si>
    <t>USO DE VIAS DE SEGUNDO ORDEN E INGRESO AEREO A ZONAS INCOMUNICADAS</t>
  </si>
  <si>
    <t>DERRAME ACCIDENTAL DE SUSTANCIAS QUÍMICAS Y COMBUSTIBLES  DURANTE EL TRANSPORTE</t>
  </si>
  <si>
    <t xml:space="preserve">ALTERACIÓN DE FLORA </t>
  </si>
  <si>
    <t>FRAGMENTACIÓN DE HABITATS</t>
  </si>
  <si>
    <t>USO FRECUENTE DE VÍAS-POSIBLES ACCIDENTES VEHICULARES Y AEREOS</t>
  </si>
  <si>
    <t>INCERTIDUMBRE DE POBLADORES</t>
  </si>
  <si>
    <t xml:space="preserve">QUEJAS Y SUGERENCIAS MORADORES </t>
  </si>
  <si>
    <t>CAPITAL, ATENCIÓN A QUEJAS Y SUGERENCIAS</t>
  </si>
  <si>
    <t xml:space="preserve">Aplicación de sugerencias </t>
  </si>
  <si>
    <t xml:space="preserve">Compensación según el daño en atención a la queja </t>
  </si>
  <si>
    <t xml:space="preserve">Política de relacionamiento comunitario </t>
  </si>
  <si>
    <t>EXPOSICÍÓN A GASES DE COMBUSTIÓN Y LARGAS JORNADAS DE CONDUCCIÓN</t>
  </si>
  <si>
    <t>CONTRATACIÓN DE SERVICIO DE CATERING  EN COMEDORES DE LA RUTA</t>
  </si>
  <si>
    <t>Distribución de carga y personal adecuadamente entre KDE y LOWELL (manejo de cargas aerotransportadas)</t>
  </si>
  <si>
    <t xml:space="preserve">Indicadores de uso eficiente de Agua y Energía, Aspecto Ambiental Positivo continuar con la gestión                           </t>
  </si>
  <si>
    <t xml:space="preserve">CONTRATACIÓN DE SERVICIO DE HOSPEDAJE DE LA RUTA </t>
  </si>
  <si>
    <t xml:space="preserve">DESCARGA DE AGUAS DOMÉSTICAS, EMISIONES A LA ATMÓSFERA, RESIDUOS ORGÁNICO Y RESIDUOS NO APROVECHABLES </t>
  </si>
  <si>
    <t>CONTRATACIÓN DE SERVICIOS DE LA ZONA</t>
  </si>
  <si>
    <t xml:space="preserve">CONTRATACIÓN DE TRANSPORTE TERRESTRE O AEREO  LOCAL </t>
  </si>
  <si>
    <t xml:space="preserve">OPERACIÓN </t>
  </si>
  <si>
    <t>MANTENIMIENTO DE EQUIPOS DE PERFORACIÓN (TALLER DE SEDES)</t>
  </si>
  <si>
    <t xml:space="preserve">TALLER , MANTENIMIENTO </t>
  </si>
  <si>
    <t xml:space="preserve">GENERACIÓN DE VIBRACIONES Y RUIDO DEL MANTENIMIENTO DE EQUIPOS Y MOTORES </t>
  </si>
  <si>
    <t>MATERIA PRIMA, SUSTANCIAS QUÍMICAS, EQUIPOS ELÉCTRICOS, MANO DE OBRA</t>
  </si>
  <si>
    <t>GENERACIÓN DE GASES DEL USO DE COMBUSTIBLES FÓSILES EN EL MANTENIMIENTO DE EQUIPOS Y MOTORES</t>
  </si>
  <si>
    <t>CONTAMINACIÓN AL AIRE</t>
  </si>
  <si>
    <t>ENRGÍA ELÉCTRICA</t>
  </si>
  <si>
    <t>GENERACIÓN DE DESECHOS LÍQUIDOS DEL MANTENIMIENTO DE EQUIPOS Y MOTORES  (ACEITES, COMBUSTIBLE SUCIO, MEZCLAS OLEOSAS, REFRIGERANTE)</t>
  </si>
  <si>
    <t>CONTAMINACIÓN A CUERPOS DE DESCARGA</t>
  </si>
  <si>
    <t>CONSUMO DE PARA EL MANTENIMENTO Y LIMPIEZA DE MÁQUINAS</t>
  </si>
  <si>
    <t>AGOTAMIENTO DEL RECURSO AGUA</t>
  </si>
  <si>
    <t xml:space="preserve">AGOTAMIENTO DE RECURSO, AGUAS RESIDUALES </t>
  </si>
  <si>
    <t>AUMENTO DE CONSUMO DE ENERGÍA ELÉCTRICA PROVENIENTE DE FUENTES FÓSILES O HIDROELÉCTRICAS DEL PAIS  PARA EL USO DE HERRAMIENTAS E ILUMINACIÓN DEL TALLER</t>
  </si>
  <si>
    <t>GENERACIÓN DE DESECHOS PELIGROSOS ESPECIALES DEL MANTENIMIENTO DE MÁQUINAS DE PERFORACIÓN, EQUIPOS Y MOTORES (FILTROS, MANGUERAS HIDRÁULICAS, ENVASES CONT. EPP CONT. Y MATERIAL ABSORBENTE  CONT.)</t>
  </si>
  <si>
    <t xml:space="preserve">CONTAMINACIÓN DE SUELO </t>
  </si>
  <si>
    <t>IMPLANTACIÓN DEL TALLER MECÁNICO DE MANTENIMIENTO</t>
  </si>
  <si>
    <t>IMPLANTACIÓN Y ACTIVIDAD DEL TALLER MECÁNICO DE MANTENIMIENTO</t>
  </si>
  <si>
    <t xml:space="preserve">INSTALACIÓN DEL TALLER MECÁNICO EN ZONA URBANA MIXTA </t>
  </si>
  <si>
    <t>INTRANQUILIDAD DE LOS POBLADORES DE LA ZONA</t>
  </si>
  <si>
    <t xml:space="preserve">ACCIDENTES POR EL MANEJO DE HERRAMIENTAS ELÉCTRICAS Y MANIPULACIÓN DE SUSTANCIAS QUÍMICAS PERJUDICIALES PARA LA SALUD </t>
  </si>
  <si>
    <t>ACCIDENTES LABORALES</t>
  </si>
  <si>
    <t>EXPOSCIÓN A RIESGOS DE LAS DISTINTAS TAREAS</t>
  </si>
  <si>
    <t>ENFERMEDADES PROFESIONALES</t>
  </si>
  <si>
    <t xml:space="preserve">CONTRATACIÓN DE CATERING DE LA ZONA </t>
  </si>
  <si>
    <t xml:space="preserve">Campaña de uso eficiente de Agua y Energía , Aspecto Ambiental Positivo continuar con la gestión                         </t>
  </si>
  <si>
    <t>CONTRATACIÓN DE SERVICIOS DE MANTENIMIENTO MECÁNICO ESPECIALIZADO DE LA ZONA  (TORNERIAS, MECÁNICA AUTOMOTRIZ)</t>
  </si>
  <si>
    <t xml:space="preserve">EMISIONES A LA ATMÓSFERA, DESCARGAS DE AGUA, RESIDUOS PELIGROSOS, RESIDUOS RECICLABLES Y RESIDUOS NO APROVEHCABLES </t>
  </si>
  <si>
    <t xml:space="preserve">Campaña de uso eficiente de Agua y Energía, Aspecto Ambiental Positivo continuar con la gestión                         </t>
  </si>
  <si>
    <t>CONTRATACIÓN DE MANO DE OBRA CALIFICADA DE LA ZONA</t>
  </si>
  <si>
    <t>GENERACIÓN DE FUENTES EMPLEO</t>
  </si>
  <si>
    <t xml:space="preserve">CONTRATACIÓN DE SERVICIOS DE LA ZONA </t>
  </si>
  <si>
    <t>APERTURA Y/O ADECUACIÓN DE PLATAFORMAS Y SUS ACCESOS (CUANDO APLIQUE, SEGÚN CONDICIONES DEL CLIENTE)</t>
  </si>
  <si>
    <t>GENERACIÓN DE RUIDO Y GASES DE COMBUSTIÓN DEL USO DE MINIRETROEXCAVADORA , EN LOS PROYECTOS DONDE SE HA REQUERIDO EL SERVICIO Y SEA FACTIBLE EL INGRESO DEL EQUIPO)</t>
  </si>
  <si>
    <t xml:space="preserve">GENERACIÓN DE DESECHOS PELIGROSOS LÍQUIDOS DE USO DE MAQUINARIA (MINIRETROEXCAVADORA) Y GENERADORES ELÉCTRICOS </t>
  </si>
  <si>
    <t xml:space="preserve">DERRAME DE COMBUSTIBLE, GRASAS Y ACEITES DE EQUIPOS Y HERRAMIENTAS PARA APERTURA DE PLATAFORMA Y SUS ACCESOS </t>
  </si>
  <si>
    <t>CONTAMINACIÓN DEL SUELO</t>
  </si>
  <si>
    <t>APERTURA DE LA PLATAFORMA</t>
  </si>
  <si>
    <t xml:space="preserve"> DEGRADACIÓN DE GEOMORFOLOGÍA DEL SUELO</t>
  </si>
  <si>
    <t>APERTURA Y NIVELACIÓN DE LA PLATAFORMA Y SUS ACCESOS</t>
  </si>
  <si>
    <t>ALTERACION DE LAS CONDICIONES INICIALES DEL ÁREA</t>
  </si>
  <si>
    <t xml:space="preserve">IMPLANTACIÓN DE LA PLATAFORMA Y SUS ACCESOS   </t>
  </si>
  <si>
    <t>DEGRADACIÓN DE ECOSISTEMAS CERCANOS O EN EL ÁREA</t>
  </si>
  <si>
    <t>IMPLANTACIÓN DE LA PLATAFORMA Y SUS ACCESOS</t>
  </si>
  <si>
    <t>FRAGMENTACIÓN DE HÁBITADS CERCANOS</t>
  </si>
  <si>
    <t>ADECUACIÓN DE LA PLATAFORMA</t>
  </si>
  <si>
    <t>POSIBLE ACCIDENTE DEBIDO A LA INESTABILIDAD DE TALUDES</t>
  </si>
  <si>
    <t>MONTAJE Y DESMONTAJE DE MAQUINA DE PERFORACIÓN</t>
  </si>
  <si>
    <t xml:space="preserve">GENERACIÓN DE RUIDO Y GASES DE COMBUSTIÓN DEL USO Y PRUEBA DE MOTORES DURNATE EL MONTAJE </t>
  </si>
  <si>
    <t>MONTAJE DE LA MÁQUINA DE PERFORACIÓN</t>
  </si>
  <si>
    <t xml:space="preserve">ALTERACIÓN TEMPORAL DEL SITIO </t>
  </si>
  <si>
    <t xml:space="preserve">GENERACIÓN DE RUIDO Y EMISIONES DURANTE MONTAJE Y DESMONTAJE DE LA MÁQUINA DE PERFORACIÓN </t>
  </si>
  <si>
    <t>AULLENTAMIENTO DE ESPECIES</t>
  </si>
  <si>
    <t xml:space="preserve">MONTAJE DEL TALADRO DE PERFORACIÓN </t>
  </si>
  <si>
    <t>INTRANQUILIDAD DE LA COMUNIDAD</t>
  </si>
  <si>
    <t xml:space="preserve">MONTAJE Y DESMONTAJE DE LA MÁQUINA </t>
  </si>
  <si>
    <t>POSIBLE ACCIDENTE</t>
  </si>
  <si>
    <t>CONTRATACIÓN DEL SERVICIO DE ALIMENTACIÓN DE LA ZONA</t>
  </si>
  <si>
    <t xml:space="preserve">PERFORACIÓN A DIAMANTINA </t>
  </si>
  <si>
    <t xml:space="preserve"> GENERACIÓN DE GASES DE COMBUSTIÓN DEL CONSUMO DE COMBUSTIBLES FÓSILES DE LA MÁQUINA DE PERFORACIÓN</t>
  </si>
  <si>
    <t>GENERACIÓN DE RUIDO DEL USO DE MOTORES Y ACTIVIDADES DE PERFORACIÓN A DIAMANTINA</t>
  </si>
  <si>
    <t>GENERACIÓN DE VIBRACIONES DEL USO DE MOTORES Y ACTIVIDADES DE PERFORACIÓN A DIAMANTINA</t>
  </si>
  <si>
    <t>POSIBLE INCENDIO</t>
  </si>
  <si>
    <t>CONTAMINACIÓN AIRE</t>
  </si>
  <si>
    <t>ENERGÍA ELÉCTRICA, ENERGÍA MECÁNICA, ENERGÍA TÉRMICA</t>
  </si>
  <si>
    <t>CONSUMO DE AGUA  EN PERFORACIÓN</t>
  </si>
  <si>
    <t xml:space="preserve">RECIRCULACIÓN DE AGUA EN PLATAFORMA </t>
  </si>
  <si>
    <t>GENERACIÓN DE AGUA FUERA DE PARÁMETRO</t>
  </si>
  <si>
    <t>DERRAME ACCIDENTAL DE SUSTANCIAS QUÍMICAS Y/O DESECHOS PELIGROSOS LÍQUIDOS (REFRIGERANTE, ACEITE HIRDRÁULICO, COMBUSTIBLE CONTAMINADO)</t>
  </si>
  <si>
    <t xml:space="preserve">CONTAMINACIÓN DE AGUA/CUERPO HÍDRICO </t>
  </si>
  <si>
    <t xml:space="preserve">DERRAME ACCIDENTAL DEL TRASVASE SUSTANCIAS QUÍMICAS, COMBUSTIBLES Y/O DESECHOS PELIGROSOS DE LA OPERACIÓN DE MÁQUINAS  </t>
  </si>
  <si>
    <t>OPERACIÓN DE LA MÁQUINA DE PERFORACIÓN</t>
  </si>
  <si>
    <t>DESESTABILIZACIÓN DE SUELO</t>
  </si>
  <si>
    <t>GENERACIÓN DE DESECHOS SÓLIDOS NO PELIGROSOS Y RECICLABLES DE LA OPERACIÓN DE LA MÁQUINA DE PERFORACIÓN</t>
  </si>
  <si>
    <t xml:space="preserve">GENERACIÓN DE RUIDO Y EMISIONES DE LA OPERACIÓN DE LA MÁQUINA DE PERFORACIÓN </t>
  </si>
  <si>
    <t>IMPLANTACIÓN DE PLATAFORMAS</t>
  </si>
  <si>
    <t>POSIBLES ACCIDENTES</t>
  </si>
  <si>
    <t>MANTENIMIENTO DE EQUIPOS DE PERFORACIÓN EN CAMPO</t>
  </si>
  <si>
    <t xml:space="preserve">GENERACIÓN DE VIBRACIONES Y  RUIDO DEL USO DE COMBUSTIBLES FÓSILES EN EL MANTENIMIENTO DE EQUIPOS Y MOTORES </t>
  </si>
  <si>
    <t>MATERIA PRIMA, SUSTANCIAS QUÍMICAS, EQUIPOS ELÉCTRICOS, HERRAMIENTAS, MANO DE OBRA</t>
  </si>
  <si>
    <t xml:space="preserve">EMISIONES A LA ATMÓSFERA, RESIDUOS RECICLABES Y RESIDUOS PELIGROSOS </t>
  </si>
  <si>
    <t xml:space="preserve">GENERACIÓN DE GASES DE COMBUSTIÓN DEL USO DE COMBUSTIBLES FÓSILES EN EL MANTENIMIENTO DE EQUIPOS Y MOTORES </t>
  </si>
  <si>
    <t xml:space="preserve">GENERACIÓN DE POLVO, GASES METÁLICOS Y MATERIAL PARTICULADO DEL MANTENIMIENTO DE EQUIPOS Y MOTORES </t>
  </si>
  <si>
    <t>GENERACIÓN DE DESECHOS PELIGROSOS LIQUIDOS DEL MANTENIMIENTO DE EQUIPOS Y MOTORES  (ACEITES, COMBUSTIBLE SUCIO, MEZCLAS OLEOSAS, REFRIGERANTE)</t>
  </si>
  <si>
    <t xml:space="preserve">CONTAMINACIÓN DE AGUA </t>
  </si>
  <si>
    <t xml:space="preserve">CONSUMO DE AGUA PARA EL MANTENIMENTO Y LIMPIEZA DE MÁQUINAS </t>
  </si>
  <si>
    <t>AGOTAMIENTO DE RECURSO AGUA</t>
  </si>
  <si>
    <t>AGUA RESIDUALES</t>
  </si>
  <si>
    <t>GENERACIÓN DE DESECHOS PELIGROSOS Y ESPECIALES DEL MANTENIMIENTO DE MÁQUINAS DE PERFORACIÓN, EQUIPOS Y MOTORES (FILTROS, MANGUERAS HIDRÁULICAS, ENVASES CONT. EPP CONT. Y MATERIAL ABSORBENTE  CONT.)</t>
  </si>
  <si>
    <t>MANTENIMIENTO DEL EQUPO DE PERFORACIÓN</t>
  </si>
  <si>
    <t xml:space="preserve">POSIBLE DERRAME DE COMBUSTIBLE, GRASAS Y ACEITES DE EQUIPOS </t>
  </si>
  <si>
    <t>MANTENIMIENTO DEL EQUPO DE PERFORACIÓN EN CAMPO</t>
  </si>
  <si>
    <t xml:space="preserve">EMISIONES A LA LATMÓSFERA, GENERACIÓN DE RESIDUOS </t>
  </si>
  <si>
    <t xml:space="preserve"> MANTENIMIENTO</t>
  </si>
  <si>
    <t xml:space="preserve">INTRANQUILIDAD DE LOS POBLADORES DE LA ZONA </t>
  </si>
  <si>
    <t>MANEJO DE HERRAMIENTAS ELÉCTRICAS Y MANIPULACIÓN DE SUSTANCIAS QUÍMICAS PERJUDICIALES PARA LA SALUD</t>
  </si>
  <si>
    <t xml:space="preserve">POSIBLE ACCIDENTE </t>
  </si>
  <si>
    <t xml:space="preserve">CAMPAMENTO </t>
  </si>
  <si>
    <t>OPERACIONES, MANTENIMIENTO, HSE, LOGÍSTICA</t>
  </si>
  <si>
    <t xml:space="preserve">GENERACIÓN DE RUIDO  DE LA AGLOMERACIÓN DE PERSONAL </t>
  </si>
  <si>
    <t xml:space="preserve">INSUMOS DE CAMPAMENTO, INSTALACIONES Y EQUIPOS </t>
  </si>
  <si>
    <t xml:space="preserve">GENERACIÓN DE GASES DE COMBUSTIÓN DEL USO DE EQUIPOS DE MOTOR,  COCINAS A GAS </t>
  </si>
  <si>
    <t>GLP</t>
  </si>
  <si>
    <t>ENERGÍA ELÉCTRICA, ENERGÍA TÉRMICA</t>
  </si>
  <si>
    <t xml:space="preserve">GENERACIÓN DE RUIDO Y VIBRACIONES DEL USO DE EQUIPOS A MOTOR </t>
  </si>
  <si>
    <t xml:space="preserve">CONSUMO EN COCINAS Y DUCHAS  </t>
  </si>
  <si>
    <t>FUGA DE GASES</t>
  </si>
  <si>
    <t>CONSUMO DE AGUA POR EL PERSONAL Y PARA LA PREPARACIÓN DE ALIMENTOS</t>
  </si>
  <si>
    <t>AGOTAMIENTO DE LOS RECURSO AGUA</t>
  </si>
  <si>
    <t xml:space="preserve">GENERACIÓN DE DESECHOS PELIGROSOS LÍQUIDOS DE LA PREPARACIÓN DE ALIMENTOS </t>
  </si>
  <si>
    <t xml:space="preserve">GENERACIÓN DE EFLUENTES DEL CONSUMO DE AGUA EN BAÑOS, DUCHAS Y ASEO EN GENERAL </t>
  </si>
  <si>
    <t>CONTAMINACIÓN A CUERPOS DE AGUA</t>
  </si>
  <si>
    <t>AUMENTO DEL CONSUMO DE ENERGÍA HIDROELÉCTRICA PARA LAS ACTIVIDADES DEL CAMPAMENTO</t>
  </si>
  <si>
    <t xml:space="preserve">GENERACIÓN DE DESECHOS SÓLIDOS NO PELIGROSOS Y RECICLABLES </t>
  </si>
  <si>
    <t xml:space="preserve">POSIBLE DERRAME DE COMBUSTIBLE, GRASAS Y ACEITES DE EQUIPOS POR EL MANTENIMIENTO DEL EQUPO DE PERFORACIÓN </t>
  </si>
  <si>
    <t xml:space="preserve">DEGRADACIÓN DE SUELO </t>
  </si>
  <si>
    <t xml:space="preserve">IMPLANTACIÓN DELCAMPAMENTO </t>
  </si>
  <si>
    <t xml:space="preserve">ACTIVIDADES DEL CAMPAMENTO </t>
  </si>
  <si>
    <t xml:space="preserve">EMISIONES A LA ATMÓSFERA, GENERACIÓN DE RESIDUOS </t>
  </si>
  <si>
    <t>USO DEL ÁREA DE IMPLANTACIÓN DEL CAMPAMENTO</t>
  </si>
  <si>
    <t>DEGRADACIÓN DE HÁBITATS</t>
  </si>
  <si>
    <t>VISITANTES, PERSONAL EXTERNO POSIBLEMENTE CONTAGIADO POR VIRUS, QUE NO HAYAN CUMPLIDO CON LAS NORMAS DE BIOSEGUIRDAD ESTABLECIDAS</t>
  </si>
  <si>
    <t xml:space="preserve">POSIBLE CONTAGIO DE ENFERMEDAD VIRULENTA </t>
  </si>
  <si>
    <t xml:space="preserve">CONTRATACIÓN DE SERVICIOS DE HOSPEDAJE, ALIMENTACIÓN Y LAVANDERÍA DE LA ZONA </t>
  </si>
  <si>
    <t xml:space="preserve">AUMENTO EN EL CONSUMO DEL SERVICIO DE  ENERGÍA ELECTRICA </t>
  </si>
  <si>
    <t xml:space="preserve">AGOTAMIENTO DE RECURSOS NATURALES </t>
  </si>
  <si>
    <t xml:space="preserve">AUMENTO EN EL CONSUMO DEL SERVICIO DE AGUA POTABLE DE LA ZONA </t>
  </si>
  <si>
    <t>DESCARGA DE AGUA DOMÉSTICA</t>
  </si>
  <si>
    <t xml:space="preserve">ENTREGA DE SERVICIO </t>
  </si>
  <si>
    <t xml:space="preserve">ENTREGA DE TESTIGOS </t>
  </si>
  <si>
    <t>LOGISTICA, OPERACIONES</t>
  </si>
  <si>
    <t xml:space="preserve">GENERACIÓN DE GASES, VIBRACIONES Y RUIDO DE LA  MOVILIZACIÓN DE TESTIGOS EN VEHÍCULOS A MOTOR  </t>
  </si>
  <si>
    <t xml:space="preserve">CONSTRUCCIÓN DE CAMINOS </t>
  </si>
  <si>
    <t>ACTIVIDADES DE ORDEN Y LIMPIEZA EN PLATAFORMA (DESALOJO DE DESECHOS PELIGROSOS)</t>
  </si>
  <si>
    <t>LOGISTICA, OPERACIONES, HSE</t>
  </si>
  <si>
    <t xml:space="preserve">GENERACIÓN DE RUIDO DEL DESALOJO DE MATERIALES, EQUIPOS Y DESECHOS  </t>
  </si>
  <si>
    <t xml:space="preserve"> GENERACIÓN DE GASES, RUIDO Y VIBRACIONES DE VEHÍCULOS TERRESTRES Y/O AEREOS PARA EL DESALOJO DE DESECHOS PELIGROSOS, MAQUINARIA Y EQUIPOS  </t>
  </si>
  <si>
    <t xml:space="preserve">LIMPIEZA DEL ÁREA  </t>
  </si>
  <si>
    <t xml:space="preserve">RECUPERACIÓN DEL ÁREA IMPACTADA </t>
  </si>
  <si>
    <t xml:space="preserve">CONTRATACIÓN DE SERVICIOS DE RECOLECCIÓN Y GESTIÓN DE DESECHOS PELIGROSOS MÁS PROXIMO AL PROYECTO O SEDE </t>
  </si>
  <si>
    <t xml:space="preserve">GENERACIÓN DE EMPLEO </t>
  </si>
  <si>
    <t xml:space="preserve"> GENERACIÓN DE RUIDO Y GASES DE COMBUSTIÓN DEL USO DE MINIRETROEXCAVADORA , EN LOS PROYECTOS DONDE SE HA REQUERIDO EL SERVICIO Y SEA FACTIBLE EL INGRESO DEL EQUIPO)</t>
  </si>
  <si>
    <t xml:space="preserve"> GENERACIÓN DE DESECHOS PELIGROSOS LÍQUIDOS DEL USO DE MAQUINARIA (MINIRETROEXCAVADORA) Y GENERADORES ELÉCTRICOS S</t>
  </si>
  <si>
    <t xml:space="preserve">CONTAMINACIÓN A CUERPOS DE AGUA </t>
  </si>
  <si>
    <t xml:space="preserve">REHABILITACIÓN DEL ÁREA </t>
  </si>
  <si>
    <t xml:space="preserve">USO DE ESPECIES NATIVAS </t>
  </si>
  <si>
    <t>RESIDUOS COMÚNES</t>
  </si>
  <si>
    <t>ACTIVIDADES ADMINISTRATIVAS DE CIERRE DEL SERVICIO (ENTREGA DE PLANILLA Y EVIDENCIAS REQUERIDAS DEL SERVICIO ENTREGADO AL CLIENTE)</t>
  </si>
  <si>
    <t>CONTABILIDAD, OPERACIONES, HSE, TTHH</t>
  </si>
  <si>
    <t xml:space="preserve">USO  DE TRANSPORTE PARTICULAR Y PÚBLICO  </t>
  </si>
  <si>
    <t xml:space="preserve">EMISIONES DE CO2 AL AMBIENTE </t>
  </si>
  <si>
    <t xml:space="preserve">GENERACION DE RUIDO  DEL CENTRO DE TRABAJO  DE LA AGLOMERACIÓN DE PERSONAL EN EL CENTRO DE TRABAJO </t>
  </si>
  <si>
    <t xml:space="preserve">USO DE ENERGÍA ELÉCTRICA DE EQUIPOS ELECTRICOS Y ELECTRÓNICOS </t>
  </si>
  <si>
    <t>GENERACIÓN DE FUENTES DE IGNICIÓN</t>
  </si>
  <si>
    <t xml:space="preserve">EQUIPOS ELÉCTRICOS Y ELECTRÓNICOS </t>
  </si>
  <si>
    <t>ENERGÍA TÉRMICA</t>
  </si>
  <si>
    <t>DEGRADACIÓN DE FUENTES HÍDRICAS</t>
  </si>
  <si>
    <t xml:space="preserve">USO DE BAÑOS Y CAFETERÍA </t>
  </si>
  <si>
    <t xml:space="preserve">GENERACIÓN DE DESECHOS COMUNES  DE ACTIVIDADES Y TAREAS ADMINISTRATIVAS </t>
  </si>
  <si>
    <t>RECICLAJE</t>
  </si>
  <si>
    <t xml:space="preserve">Inducción HSE, Gestion de Desechos, seguimineto de empresas que realizan el transporte, tratamiento y disposición final. Señalización de clasificación de desechos, Aspecto Ambiental Positivo continuar con la gestión </t>
  </si>
  <si>
    <t>DEFORESTACIÓN</t>
  </si>
  <si>
    <t xml:space="preserve">CONSUMO DE ALUMBRADO PÚBLICO </t>
  </si>
  <si>
    <t xml:space="preserve">TALA DE ÁRBOLES POR EL CONSUMO DE PAPEL s </t>
  </si>
  <si>
    <t xml:space="preserve">PERDIDA DE HABITAD </t>
  </si>
  <si>
    <t xml:space="preserve">CONSUMO DE AGUA </t>
  </si>
  <si>
    <t xml:space="preserve">AUMENTO EN EL CONSUMO DE ENERGÍA </t>
  </si>
  <si>
    <t xml:space="preserve">Campaña de uso eficiente de Agua y Energía                          Implementacion de luminarias industriales LED              Seguimiento a indicadores de agua y energia.   </t>
  </si>
  <si>
    <t xml:space="preserve">Política HSE donde se hace referencia a seguridad vial
Normas internas de velocidad máxima, Aspecto Ambiental Positivo continuar con la gestión </t>
  </si>
  <si>
    <t xml:space="preserve">Indices de uso eficiente de Agua y Energía, Aspecto Ambiental Positivo continuar con la gestión                           </t>
  </si>
  <si>
    <t xml:space="preserve">Politica SSTyA, Inspección de equipo y herramientas, Campaña de uso eficiente de Energía, Implementacion de luminarias industriales LED, plan de mantenimiento, Desconectado de equipos al terminar la labor, Aspecto Ambiental Positivo continuar con la gestión                      </t>
  </si>
  <si>
    <t>CONTROL DE CAMBIOS</t>
  </si>
  <si>
    <t>No.</t>
  </si>
  <si>
    <t>RESPONSABLE</t>
  </si>
  <si>
    <t>PUESTO</t>
  </si>
  <si>
    <t>MOTIVO DEL CAMBIO</t>
  </si>
  <si>
    <t>FECHA</t>
  </si>
  <si>
    <t>Jonnatan Rosales</t>
  </si>
  <si>
    <t>Gerente HSE</t>
  </si>
  <si>
    <t>Se implementó control de cambios en registro. Dejar documentados las actualizaciones que se generen en el documento.</t>
  </si>
  <si>
    <t xml:space="preserve">Actualización de columna Análisis de Ciclo de Vida y Recuersos que se ven afectados </t>
  </si>
  <si>
    <t>Nicold Gutierrez</t>
  </si>
  <si>
    <t>Asistente HSE</t>
  </si>
  <si>
    <t>Actualización de actividades</t>
  </si>
  <si>
    <t xml:space="preserve">Alejandra Díaz </t>
  </si>
  <si>
    <t>Responsable HSE</t>
  </si>
  <si>
    <t>Actualización Ciclo de Vida, actualización evaluación de impacto ambiental e implementación de instrucctivo ACV</t>
  </si>
  <si>
    <t xml:space="preserve">Positivo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</si>
</sst>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33">
    <font>
      <sz val="10"/>
      <name val="Verdana"/>
    </font>
    <font>
      <sz val="11"/>
      <color theme="1"/>
      <name val="Calibri"/>
      <family val="2"/>
      <scheme val="minor"/>
    </font>
    <font>
      <b/>
      <sz val="10"/>
      <name val="Arial"/>
      <family val="2"/>
    </font>
    <font>
      <sz val="10"/>
      <name val="Arial"/>
      <family val="2"/>
    </font>
    <font>
      <sz val="10"/>
      <color indexed="18"/>
      <name val="Arial"/>
      <family val="2"/>
    </font>
    <font>
      <b/>
      <sz val="9"/>
      <color indexed="81"/>
      <name val="Tahoma"/>
      <family val="2"/>
    </font>
    <font>
      <b/>
      <sz val="8"/>
      <color indexed="81"/>
      <name val="Tahoma"/>
      <family val="2"/>
    </font>
    <font>
      <sz val="8"/>
      <color indexed="81"/>
      <name val="Tahoma"/>
      <family val="2"/>
    </font>
    <font>
      <sz val="9"/>
      <color indexed="81"/>
      <name val="Tahoma"/>
      <family val="2"/>
    </font>
    <font>
      <b/>
      <sz val="14"/>
      <color theme="1"/>
      <name val="Calibri"/>
      <family val="2"/>
      <scheme val="minor"/>
    </font>
    <font>
      <b/>
      <sz val="10"/>
      <color theme="0"/>
      <name val="Arial"/>
      <family val="2"/>
    </font>
    <font>
      <sz val="10"/>
      <color theme="1"/>
      <name val="Arial"/>
      <family val="2"/>
    </font>
    <font>
      <sz val="10"/>
      <color indexed="8"/>
      <name val="Arial"/>
      <family val="2"/>
    </font>
    <font>
      <b/>
      <sz val="10"/>
      <color theme="1"/>
      <name val="Arial"/>
      <family val="2"/>
    </font>
    <font>
      <sz val="18"/>
      <name val="Arial"/>
      <family val="2"/>
    </font>
    <font>
      <sz val="10"/>
      <name val="Verdana"/>
      <family val="2"/>
    </font>
    <font>
      <sz val="11"/>
      <color rgb="FF006100"/>
      <name val="Calibri"/>
      <family val="2"/>
      <scheme val="minor"/>
    </font>
    <font>
      <sz val="11"/>
      <color rgb="FF9C0006"/>
      <name val="Calibri"/>
      <family val="2"/>
      <scheme val="minor"/>
    </font>
    <font>
      <sz val="11"/>
      <color rgb="FF9C5700"/>
      <name val="Calibri"/>
      <family val="2"/>
      <scheme val="minor"/>
    </font>
    <font>
      <sz val="8"/>
      <color theme="9" tint="-0.499984740745262"/>
      <name val="Verdana"/>
      <family val="2"/>
    </font>
    <font>
      <sz val="9"/>
      <color theme="9" tint="-0.499984740745262"/>
      <name val="Verdana"/>
      <family val="2"/>
    </font>
    <font>
      <b/>
      <i/>
      <sz val="11"/>
      <color indexed="8"/>
      <name val="Calibri"/>
      <family val="2"/>
    </font>
    <font>
      <sz val="9"/>
      <color indexed="8"/>
      <name val="Calibri"/>
      <family val="2"/>
    </font>
    <font>
      <b/>
      <sz val="8"/>
      <color indexed="8"/>
      <name val="Calibri"/>
      <family val="2"/>
    </font>
    <font>
      <sz val="11"/>
      <color indexed="8"/>
      <name val="Calibri"/>
      <family val="2"/>
    </font>
    <font>
      <sz val="10"/>
      <color indexed="8"/>
      <name val="Calibri"/>
      <family val="2"/>
    </font>
    <font>
      <sz val="10"/>
      <color rgb="FF000000"/>
      <name val="Arial"/>
      <family val="2"/>
    </font>
    <font>
      <sz val="11"/>
      <color rgb="FF000000"/>
      <name val="Calibri"/>
      <family val="2"/>
      <scheme val="minor"/>
    </font>
    <font>
      <sz val="8"/>
      <color indexed="8"/>
      <name val="Calibri"/>
      <family val="2"/>
    </font>
    <font>
      <sz val="7"/>
      <color indexed="8"/>
      <name val="Calibri"/>
      <family val="2"/>
    </font>
    <font>
      <sz val="9"/>
      <color theme="1"/>
      <name val="Calibri"/>
      <family val="2"/>
      <scheme val="minor"/>
    </font>
    <font>
      <sz val="11"/>
      <color theme="1"/>
      <name val="Calibri"/>
      <family val="2"/>
    </font>
    <font>
      <b/>
      <sz val="11"/>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theme="2" tint="-0.499984740745262"/>
        <bgColor indexed="64"/>
      </patternFill>
    </fill>
    <fill>
      <patternFill patternType="solid">
        <fgColor rgb="FF0070C0"/>
        <bgColor indexed="34"/>
      </patternFill>
    </fill>
    <fill>
      <patternFill patternType="solid">
        <fgColor rgb="FFFF00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tint="0.39994506668294322"/>
        <bgColor indexed="64"/>
      </patternFill>
    </fill>
    <fill>
      <patternFill patternType="solid">
        <fgColor indexed="44"/>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indexed="9"/>
        <bgColor indexed="64"/>
      </patternFill>
    </fill>
    <fill>
      <patternFill patternType="solid">
        <fgColor indexed="49"/>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s>
  <cellStyleXfs count="9">
    <xf numFmtId="0" fontId="0" fillId="0" borderId="0"/>
    <xf numFmtId="164" fontId="3" fillId="0" borderId="0" applyFont="0" applyFill="0" applyBorder="0" applyAlignment="0" applyProtection="0"/>
    <xf numFmtId="0" fontId="3" fillId="0" borderId="0"/>
    <xf numFmtId="0" fontId="16" fillId="16" borderId="0" applyNumberFormat="0" applyBorder="0" applyAlignment="0" applyProtection="0"/>
    <xf numFmtId="0" fontId="17" fillId="17" borderId="0" applyNumberFormat="0" applyBorder="0" applyAlignment="0" applyProtection="0"/>
    <xf numFmtId="0" fontId="18" fillId="18" borderId="0" applyNumberFormat="0" applyBorder="0" applyAlignment="0" applyProtection="0"/>
    <xf numFmtId="0" fontId="19" fillId="19" borderId="0"/>
    <xf numFmtId="0" fontId="20" fillId="19" borderId="0"/>
    <xf numFmtId="0" fontId="1" fillId="0" borderId="0"/>
  </cellStyleXfs>
  <cellXfs count="309">
    <xf numFmtId="0" fontId="0" fillId="0" borderId="0" xfId="0"/>
    <xf numFmtId="0" fontId="3" fillId="0" borderId="0" xfId="0" applyFont="1" applyAlignment="1">
      <alignment horizontal="center" vertical="center" wrapText="1"/>
    </xf>
    <xf numFmtId="0" fontId="9" fillId="0" borderId="0" xfId="0" applyFont="1"/>
    <xf numFmtId="0" fontId="9" fillId="0" borderId="0" xfId="0" applyFont="1" applyAlignment="1">
      <alignment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15" fontId="0" fillId="0" borderId="0" xfId="0" applyNumberFormat="1"/>
    <xf numFmtId="0" fontId="3" fillId="2" borderId="0" xfId="0" applyFont="1" applyFill="1" applyAlignment="1">
      <alignment horizontal="center" vertical="center" wrapText="1"/>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2" borderId="0" xfId="0" applyFont="1" applyFill="1" applyAlignment="1">
      <alignment horizontal="center" vertical="center" wrapText="1"/>
    </xf>
    <xf numFmtId="1" fontId="3" fillId="0" borderId="1" xfId="0" applyNumberFormat="1" applyFont="1" applyBorder="1" applyAlignment="1">
      <alignment horizontal="center" vertical="center" wrapText="1"/>
    </xf>
    <xf numFmtId="0" fontId="2" fillId="0" borderId="34" xfId="0" applyFont="1" applyBorder="1" applyAlignment="1">
      <alignment horizontal="center" vertical="center" wrapText="1"/>
    </xf>
    <xf numFmtId="0" fontId="3" fillId="6"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center" wrapText="1"/>
    </xf>
    <xf numFmtId="0" fontId="4" fillId="2" borderId="2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4" borderId="3" xfId="0" applyFont="1" applyFill="1" applyBorder="1" applyAlignment="1">
      <alignment horizontal="center" vertical="center" textRotation="90" wrapText="1"/>
    </xf>
    <xf numFmtId="0" fontId="10" fillId="9" borderId="3" xfId="0" applyFont="1" applyFill="1" applyBorder="1" applyAlignment="1">
      <alignment horizontal="center" vertical="center" textRotation="90" wrapText="1"/>
    </xf>
    <xf numFmtId="0" fontId="10" fillId="9" borderId="3" xfId="0" applyFont="1" applyFill="1" applyBorder="1" applyAlignment="1">
      <alignment horizontal="center" vertical="center" wrapText="1"/>
    </xf>
    <xf numFmtId="164" fontId="10" fillId="10" borderId="3" xfId="1" applyFont="1" applyFill="1" applyBorder="1" applyAlignment="1">
      <alignment horizontal="center" vertical="center" textRotation="90" wrapText="1"/>
    </xf>
    <xf numFmtId="164" fontId="10" fillId="10" borderId="3" xfId="1" applyFont="1" applyFill="1" applyBorder="1" applyAlignment="1">
      <alignment horizontal="center" vertical="center" wrapText="1"/>
    </xf>
    <xf numFmtId="0" fontId="10" fillId="11" borderId="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2" fillId="2" borderId="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2" fillId="0" borderId="1" xfId="2"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0" fontId="3" fillId="6"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46"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0" fontId="3" fillId="2" borderId="37"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7" xfId="0" applyFont="1" applyBorder="1" applyAlignment="1">
      <alignment horizontal="center" vertical="center" wrapText="1"/>
    </xf>
    <xf numFmtId="0" fontId="2" fillId="0" borderId="2" xfId="0" applyFont="1" applyBorder="1" applyAlignment="1">
      <alignment horizontal="center" vertical="center" wrapText="1"/>
    </xf>
    <xf numFmtId="0" fontId="3" fillId="2" borderId="32" xfId="0" applyFont="1" applyFill="1" applyBorder="1" applyAlignment="1">
      <alignment horizontal="center" vertical="center" wrapText="1"/>
    </xf>
    <xf numFmtId="0" fontId="2" fillId="2" borderId="4" xfId="0"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0" fontId="3" fillId="14"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0" borderId="37" xfId="0" applyFont="1" applyBorder="1" applyAlignment="1">
      <alignment horizontal="center" vertical="center" wrapText="1"/>
    </xf>
    <xf numFmtId="0" fontId="2"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2" borderId="39" xfId="0" applyFont="1" applyFill="1" applyBorder="1" applyAlignment="1">
      <alignment horizontal="center" vertical="center" wrapText="1"/>
    </xf>
    <xf numFmtId="0" fontId="15" fillId="0" borderId="0" xfId="0" applyFont="1"/>
    <xf numFmtId="0" fontId="15" fillId="0" borderId="0" xfId="0" applyFont="1" applyAlignment="1">
      <alignment horizontal="center" vertical="center" wrapText="1"/>
    </xf>
    <xf numFmtId="0" fontId="15" fillId="0" borderId="0" xfId="0" applyFont="1" applyAlignment="1">
      <alignment vertical="center" wrapText="1"/>
    </xf>
    <xf numFmtId="14" fontId="11" fillId="2" borderId="25" xfId="0" applyNumberFormat="1"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6" xfId="0" applyFont="1" applyFill="1" applyBorder="1" applyAlignment="1">
      <alignment horizontal="center" vertical="center" wrapText="1"/>
    </xf>
    <xf numFmtId="17" fontId="11" fillId="2" borderId="36" xfId="0" applyNumberFormat="1" applyFont="1" applyFill="1" applyBorder="1" applyAlignment="1">
      <alignment horizontal="center" vertical="center" wrapText="1"/>
    </xf>
    <xf numFmtId="0" fontId="3" fillId="0" borderId="49" xfId="0" applyFont="1" applyBorder="1" applyAlignment="1">
      <alignment horizontal="center" vertical="center" wrapText="1"/>
    </xf>
    <xf numFmtId="0" fontId="3" fillId="15" borderId="49"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0" borderId="50" xfId="0" applyFont="1" applyBorder="1" applyAlignment="1">
      <alignment horizontal="center" vertical="center" wrapText="1"/>
    </xf>
    <xf numFmtId="0" fontId="3" fillId="2" borderId="51" xfId="0" applyFont="1" applyFill="1" applyBorder="1" applyAlignment="1">
      <alignment horizontal="center" vertical="center" wrapText="1"/>
    </xf>
    <xf numFmtId="0" fontId="3" fillId="15" borderId="50"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16" fillId="16" borderId="0" xfId="3" applyAlignment="1">
      <alignment horizontal="center" vertical="center"/>
    </xf>
    <xf numFmtId="0" fontId="18" fillId="18" borderId="0" xfId="5" applyAlignment="1">
      <alignment horizontal="center" vertical="center"/>
    </xf>
    <xf numFmtId="0" fontId="20" fillId="19" borderId="0" xfId="7" applyAlignment="1">
      <alignment horizontal="center" vertical="center"/>
    </xf>
    <xf numFmtId="0" fontId="17" fillId="17" borderId="0" xfId="4" applyAlignment="1">
      <alignment horizontal="center" vertical="center"/>
    </xf>
    <xf numFmtId="0" fontId="15" fillId="0" borderId="0" xfId="0" applyFont="1" applyAlignment="1">
      <alignment horizontal="center"/>
    </xf>
    <xf numFmtId="0" fontId="1" fillId="0" borderId="0" xfId="8"/>
    <xf numFmtId="0" fontId="21" fillId="0" borderId="0" xfId="8" applyFont="1"/>
    <xf numFmtId="0" fontId="23" fillId="23" borderId="61" xfId="8" applyFont="1" applyFill="1" applyBorder="1" applyAlignment="1">
      <alignment horizontal="center" vertical="center" textRotation="90"/>
    </xf>
    <xf numFmtId="0" fontId="23" fillId="23" borderId="2" xfId="8" applyFont="1" applyFill="1" applyBorder="1" applyAlignment="1">
      <alignment horizontal="center" vertical="center" textRotation="90"/>
    </xf>
    <xf numFmtId="0" fontId="23" fillId="21" borderId="2" xfId="8" applyFont="1" applyFill="1" applyBorder="1" applyAlignment="1">
      <alignment horizontal="center" vertical="center" textRotation="90"/>
    </xf>
    <xf numFmtId="0" fontId="23" fillId="22" borderId="2" xfId="8" applyFont="1" applyFill="1" applyBorder="1" applyAlignment="1">
      <alignment horizontal="center" vertical="center" textRotation="90"/>
    </xf>
    <xf numFmtId="0" fontId="23" fillId="22" borderId="32" xfId="8" applyFont="1" applyFill="1" applyBorder="1" applyAlignment="1">
      <alignment horizontal="center" vertical="center" textRotation="90"/>
    </xf>
    <xf numFmtId="0" fontId="1" fillId="0" borderId="24" xfId="8" applyBorder="1" applyAlignment="1">
      <alignment horizontal="center" vertical="center" textRotation="90" wrapText="1"/>
    </xf>
    <xf numFmtId="0" fontId="1" fillId="0" borderId="0" xfId="8" applyAlignment="1">
      <alignment horizontal="left" vertical="center" wrapText="1"/>
    </xf>
    <xf numFmtId="0" fontId="1" fillId="0" borderId="0" xfId="8" applyAlignment="1">
      <alignment horizontal="left" vertical="center"/>
    </xf>
    <xf numFmtId="0" fontId="22" fillId="0" borderId="0" xfId="8" applyFont="1" applyAlignment="1">
      <alignment horizontal="center" vertical="center" wrapText="1"/>
    </xf>
    <xf numFmtId="0" fontId="1" fillId="0" borderId="25" xfId="8" applyBorder="1"/>
    <xf numFmtId="0" fontId="1" fillId="0" borderId="0" xfId="8" applyAlignment="1">
      <alignment horizontal="center"/>
    </xf>
    <xf numFmtId="0" fontId="22" fillId="0" borderId="1" xfId="8" applyFont="1" applyBorder="1" applyAlignment="1">
      <alignment horizontal="center" vertical="center" wrapText="1"/>
    </xf>
    <xf numFmtId="0" fontId="24" fillId="0" borderId="1" xfId="8" applyFont="1" applyBorder="1" applyAlignment="1">
      <alignment horizontal="center" vertical="center" wrapText="1"/>
    </xf>
    <xf numFmtId="0" fontId="22" fillId="0" borderId="6" xfId="8" applyFont="1" applyBorder="1" applyAlignment="1">
      <alignment horizontal="center" vertical="center" wrapText="1"/>
    </xf>
    <xf numFmtId="0" fontId="22" fillId="0" borderId="0" xfId="8" applyFont="1"/>
    <xf numFmtId="1" fontId="25" fillId="0" borderId="1" xfId="8" applyNumberFormat="1" applyFont="1" applyBorder="1" applyAlignment="1">
      <alignment horizontal="center" vertical="center"/>
    </xf>
    <xf numFmtId="2" fontId="1" fillId="0" borderId="6" xfId="8" applyNumberFormat="1" applyBorder="1" applyAlignment="1">
      <alignment horizontal="center" vertical="center"/>
    </xf>
    <xf numFmtId="2" fontId="1" fillId="0" borderId="7" xfId="8" applyNumberFormat="1" applyBorder="1" applyAlignment="1">
      <alignment horizontal="center" vertical="center"/>
    </xf>
    <xf numFmtId="2" fontId="1" fillId="0" borderId="8" xfId="8" applyNumberFormat="1" applyBorder="1" applyAlignment="1">
      <alignment horizontal="center" vertical="center"/>
    </xf>
    <xf numFmtId="1" fontId="25" fillId="0" borderId="8" xfId="8" applyNumberFormat="1" applyFont="1" applyBorder="1" applyAlignment="1">
      <alignment horizontal="center" vertical="center"/>
    </xf>
    <xf numFmtId="0" fontId="22" fillId="0" borderId="8" xfId="8" applyFont="1" applyBorder="1" applyAlignment="1">
      <alignment horizontal="center" vertical="center" wrapText="1"/>
    </xf>
    <xf numFmtId="0" fontId="25" fillId="24" borderId="40" xfId="8" applyFont="1" applyFill="1" applyBorder="1" applyAlignment="1">
      <alignment horizontal="center" vertical="center" wrapText="1"/>
    </xf>
    <xf numFmtId="0" fontId="25" fillId="24" borderId="1" xfId="8" applyFont="1" applyFill="1" applyBorder="1" applyAlignment="1">
      <alignment horizontal="center" vertical="center" wrapText="1"/>
    </xf>
    <xf numFmtId="0" fontId="25" fillId="25" borderId="40" xfId="8" applyFont="1" applyFill="1" applyBorder="1" applyAlignment="1">
      <alignment horizontal="center" vertical="top" wrapText="1"/>
    </xf>
    <xf numFmtId="0" fontId="25" fillId="25" borderId="1" xfId="8" applyFont="1" applyFill="1" applyBorder="1" applyAlignment="1">
      <alignment horizontal="center" vertical="top" wrapText="1"/>
    </xf>
    <xf numFmtId="0" fontId="25" fillId="25" borderId="0" xfId="8" applyFont="1" applyFill="1" applyAlignment="1">
      <alignment horizontal="center" vertical="top" wrapText="1"/>
    </xf>
    <xf numFmtId="2" fontId="1" fillId="0" borderId="66" xfId="8" applyNumberFormat="1" applyBorder="1" applyAlignment="1">
      <alignment horizontal="center" vertical="center"/>
    </xf>
    <xf numFmtId="2" fontId="1" fillId="0" borderId="67" xfId="8" applyNumberFormat="1" applyBorder="1" applyAlignment="1">
      <alignment horizontal="center" vertical="center"/>
    </xf>
    <xf numFmtId="0" fontId="1" fillId="0" borderId="0" xfId="8" applyAlignment="1">
      <alignment horizontal="center" vertical="center" textRotation="90" wrapText="1"/>
    </xf>
    <xf numFmtId="0" fontId="1" fillId="0" borderId="0" xfId="8" applyAlignment="1">
      <alignment horizontal="center" vertical="center" wrapText="1"/>
    </xf>
    <xf numFmtId="2" fontId="1" fillId="0" borderId="0" xfId="8" applyNumberFormat="1" applyAlignment="1">
      <alignment horizontal="center" vertical="center"/>
    </xf>
    <xf numFmtId="0" fontId="25" fillId="0" borderId="0" xfId="8" applyFont="1" applyAlignment="1">
      <alignment horizontal="center" vertical="center" wrapText="1"/>
    </xf>
    <xf numFmtId="0" fontId="28" fillId="0" borderId="0" xfId="8" applyFont="1" applyAlignment="1">
      <alignment horizontal="center"/>
    </xf>
    <xf numFmtId="0" fontId="29" fillId="0" borderId="1" xfId="8" applyFont="1" applyBorder="1" applyAlignment="1">
      <alignment horizontal="center" vertical="center"/>
    </xf>
    <xf numFmtId="0" fontId="1" fillId="0" borderId="64" xfId="8" applyBorder="1" applyAlignment="1">
      <alignment horizontal="center"/>
    </xf>
    <xf numFmtId="0" fontId="25" fillId="26" borderId="49" xfId="8" applyFont="1" applyFill="1" applyBorder="1" applyAlignment="1">
      <alignment horizontal="center" vertical="center" wrapText="1"/>
    </xf>
    <xf numFmtId="0" fontId="25" fillId="26" borderId="52" xfId="8" applyFont="1" applyFill="1" applyBorder="1" applyAlignment="1">
      <alignment horizontal="center" vertical="center" wrapText="1"/>
    </xf>
    <xf numFmtId="0" fontId="25" fillId="26" borderId="40" xfId="8" applyFont="1" applyFill="1" applyBorder="1" applyAlignment="1">
      <alignment horizontal="center" vertical="center" wrapText="1"/>
    </xf>
    <xf numFmtId="0" fontId="25" fillId="26" borderId="1" xfId="8" applyFont="1" applyFill="1" applyBorder="1" applyAlignment="1">
      <alignment horizontal="center" vertical="center" wrapText="1"/>
    </xf>
    <xf numFmtId="0" fontId="25" fillId="25" borderId="47" xfId="8" applyFont="1" applyFill="1" applyBorder="1" applyAlignment="1">
      <alignment horizontal="center" vertical="top" wrapText="1"/>
    </xf>
    <xf numFmtId="0" fontId="25" fillId="25" borderId="2" xfId="8" applyFont="1" applyFill="1" applyBorder="1" applyAlignment="1">
      <alignment horizontal="center" vertical="top" wrapText="1"/>
    </xf>
    <xf numFmtId="0" fontId="1" fillId="0" borderId="0" xfId="8" applyAlignment="1">
      <alignment wrapText="1"/>
    </xf>
    <xf numFmtId="0" fontId="30" fillId="0" borderId="1" xfId="8" applyFont="1" applyBorder="1" applyAlignment="1">
      <alignment horizontal="center"/>
    </xf>
    <xf numFmtId="0" fontId="1" fillId="0" borderId="1" xfId="8" applyBorder="1"/>
    <xf numFmtId="0" fontId="1" fillId="0" borderId="1" xfId="8" applyBorder="1" applyAlignment="1">
      <alignment wrapText="1"/>
    </xf>
    <xf numFmtId="0" fontId="31" fillId="0" borderId="1" xfId="8" applyFont="1" applyBorder="1" applyAlignment="1">
      <alignment wrapText="1"/>
    </xf>
    <xf numFmtId="0" fontId="31" fillId="0" borderId="0" xfId="8" applyFont="1"/>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1" fontId="25" fillId="0" borderId="8" xfId="0" applyNumberFormat="1" applyFont="1" applyBorder="1" applyAlignment="1">
      <alignment horizontal="center" vertical="center"/>
    </xf>
    <xf numFmtId="1" fontId="25" fillId="0" borderId="1" xfId="0" applyNumberFormat="1" applyFont="1" applyBorder="1" applyAlignment="1">
      <alignment horizontal="center" vertical="center"/>
    </xf>
    <xf numFmtId="0" fontId="0" fillId="0" borderId="1" xfId="0" applyBorder="1"/>
    <xf numFmtId="0" fontId="0" fillId="0" borderId="1" xfId="0" applyBorder="1" applyAlignment="1">
      <alignment wrapText="1"/>
    </xf>
    <xf numFmtId="1" fontId="3" fillId="0" borderId="68" xfId="0" applyNumberFormat="1" applyFont="1" applyBorder="1" applyAlignment="1">
      <alignment horizontal="center" vertical="center" wrapText="1"/>
    </xf>
    <xf numFmtId="0" fontId="10" fillId="12" borderId="38"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4" fillId="2" borderId="22" xfId="0" applyFont="1" applyFill="1" applyBorder="1" applyAlignment="1">
      <alignment horizontal="center" vertical="center" textRotation="90" wrapText="1"/>
    </xf>
    <xf numFmtId="0" fontId="14" fillId="2" borderId="24" xfId="0" applyFont="1" applyFill="1" applyBorder="1" applyAlignment="1">
      <alignment horizontal="center" vertical="center" textRotation="90" wrapText="1"/>
    </xf>
    <xf numFmtId="0" fontId="14" fillId="2" borderId="26" xfId="0" applyFont="1" applyFill="1" applyBorder="1" applyAlignment="1">
      <alignment horizontal="center" vertical="center" textRotation="90" wrapText="1"/>
    </xf>
    <xf numFmtId="0" fontId="14" fillId="2" borderId="48" xfId="0" applyFont="1" applyFill="1" applyBorder="1" applyAlignment="1">
      <alignment horizontal="center" vertical="center" textRotation="90" wrapText="1"/>
    </xf>
    <xf numFmtId="0" fontId="14" fillId="2" borderId="41" xfId="0" applyFont="1" applyFill="1" applyBorder="1" applyAlignment="1">
      <alignment horizontal="center" vertical="center" textRotation="90" wrapText="1"/>
    </xf>
    <xf numFmtId="0" fontId="14" fillId="2" borderId="42" xfId="0" applyFont="1" applyFill="1" applyBorder="1" applyAlignment="1">
      <alignment horizontal="center" vertical="center" textRotation="90" wrapText="1"/>
    </xf>
    <xf numFmtId="0" fontId="14" fillId="0" borderId="11"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34" xfId="0" applyFont="1" applyBorder="1" applyAlignment="1">
      <alignment horizontal="center" vertical="center" textRotation="90"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3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4" fillId="0" borderId="22" xfId="0" applyFont="1" applyBorder="1" applyAlignment="1">
      <alignment horizontal="center" vertical="center" textRotation="90" wrapText="1"/>
    </xf>
    <xf numFmtId="0" fontId="14" fillId="0" borderId="24" xfId="0" applyFont="1" applyBorder="1" applyAlignment="1">
      <alignment horizontal="center" vertical="center" textRotation="90" wrapText="1"/>
    </xf>
    <xf numFmtId="0" fontId="14" fillId="0" borderId="26" xfId="0" applyFont="1" applyBorder="1" applyAlignment="1">
      <alignment horizontal="center" vertical="center" textRotation="90" wrapText="1"/>
    </xf>
    <xf numFmtId="0" fontId="14" fillId="2" borderId="11" xfId="0" applyFont="1" applyFill="1" applyBorder="1" applyAlignment="1">
      <alignment horizontal="center" vertical="center" textRotation="90" wrapText="1"/>
    </xf>
    <xf numFmtId="0" fontId="14" fillId="2" borderId="15" xfId="0" applyFont="1" applyFill="1" applyBorder="1" applyAlignment="1">
      <alignment horizontal="center" vertical="center" textRotation="90" wrapText="1"/>
    </xf>
    <xf numFmtId="0" fontId="14" fillId="2" borderId="34" xfId="0" applyFont="1" applyFill="1" applyBorder="1" applyAlignment="1">
      <alignment horizontal="center" vertical="center" textRotation="90" wrapText="1"/>
    </xf>
    <xf numFmtId="0" fontId="2" fillId="0" borderId="15"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29" fillId="0" borderId="1" xfId="8" applyFont="1" applyBorder="1" applyAlignment="1">
      <alignment horizontal="center" vertical="center"/>
    </xf>
    <xf numFmtId="0" fontId="30" fillId="0" borderId="1" xfId="8" applyFont="1" applyBorder="1" applyAlignment="1">
      <alignment horizontal="center"/>
    </xf>
    <xf numFmtId="0" fontId="1" fillId="0" borderId="64" xfId="8" applyBorder="1" applyAlignment="1">
      <alignment horizontal="center" wrapText="1"/>
    </xf>
    <xf numFmtId="0" fontId="32" fillId="27" borderId="1" xfId="8" applyFont="1" applyFill="1" applyBorder="1" applyAlignment="1">
      <alignment horizontal="center"/>
    </xf>
    <xf numFmtId="2" fontId="1" fillId="0" borderId="6" xfId="8" applyNumberFormat="1" applyBorder="1" applyAlignment="1">
      <alignment horizontal="center" vertical="center"/>
    </xf>
    <xf numFmtId="2" fontId="1" fillId="0" borderId="7" xfId="8" applyNumberFormat="1" applyBorder="1" applyAlignment="1">
      <alignment horizontal="center" vertical="center"/>
    </xf>
    <xf numFmtId="2" fontId="1" fillId="0" borderId="8" xfId="8" applyNumberFormat="1" applyBorder="1" applyAlignment="1">
      <alignment horizontal="center" vertical="center"/>
    </xf>
    <xf numFmtId="0" fontId="1" fillId="0" borderId="6" xfId="8" applyBorder="1" applyAlignment="1">
      <alignment horizontal="center" wrapText="1"/>
    </xf>
    <xf numFmtId="0" fontId="1" fillId="0" borderId="7" xfId="8" applyBorder="1" applyAlignment="1">
      <alignment horizontal="center" wrapText="1"/>
    </xf>
    <xf numFmtId="0" fontId="1" fillId="0" borderId="8" xfId="8" applyBorder="1" applyAlignment="1">
      <alignment horizontal="center" wrapText="1"/>
    </xf>
    <xf numFmtId="0" fontId="25" fillId="0" borderId="14" xfId="8" applyFont="1" applyBorder="1" applyAlignment="1">
      <alignment horizontal="center" vertical="center" wrapText="1"/>
    </xf>
    <xf numFmtId="0" fontId="25" fillId="0" borderId="12" xfId="8" applyFont="1" applyBorder="1" applyAlignment="1">
      <alignment horizontal="center" vertical="center" wrapText="1"/>
    </xf>
    <xf numFmtId="0" fontId="25" fillId="0" borderId="13" xfId="8" applyFont="1" applyBorder="1" applyAlignment="1">
      <alignment horizontal="center" vertical="center" wrapText="1"/>
    </xf>
    <xf numFmtId="0" fontId="1" fillId="0" borderId="14" xfId="8" applyBorder="1" applyAlignment="1">
      <alignment horizontal="center" wrapText="1"/>
    </xf>
    <xf numFmtId="0" fontId="1" fillId="0" borderId="12" xfId="8" applyBorder="1" applyAlignment="1">
      <alignment horizontal="center" wrapText="1"/>
    </xf>
    <xf numFmtId="0" fontId="1" fillId="0" borderId="13" xfId="8" applyBorder="1" applyAlignment="1">
      <alignment horizontal="center" wrapText="1"/>
    </xf>
    <xf numFmtId="0" fontId="1" fillId="0" borderId="6" xfId="8" applyBorder="1" applyAlignment="1">
      <alignment horizontal="center" vertical="center" wrapText="1"/>
    </xf>
    <xf numFmtId="0" fontId="1" fillId="0" borderId="7" xfId="8" applyBorder="1" applyAlignment="1">
      <alignment horizontal="center" vertical="center" wrapText="1"/>
    </xf>
    <xf numFmtId="0" fontId="1" fillId="0" borderId="8" xfId="8" applyBorder="1" applyAlignment="1">
      <alignment horizontal="center" vertical="center" wrapText="1"/>
    </xf>
    <xf numFmtId="0" fontId="1" fillId="0" borderId="63" xfId="8" applyBorder="1" applyAlignment="1">
      <alignment horizontal="center" vertical="center" wrapText="1"/>
    </xf>
    <xf numFmtId="0" fontId="1" fillId="0" borderId="64" xfId="8" applyBorder="1" applyAlignment="1">
      <alignment horizontal="center" vertical="center" wrapText="1"/>
    </xf>
    <xf numFmtId="0" fontId="1" fillId="0" borderId="65" xfId="8" applyBorder="1" applyAlignment="1">
      <alignment horizontal="center" vertical="center" wrapText="1"/>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2" fontId="0" fillId="0" borderId="8" xfId="0" applyNumberFormat="1" applyBorder="1" applyAlignment="1">
      <alignment horizontal="center" vertical="center"/>
    </xf>
    <xf numFmtId="0" fontId="1" fillId="0" borderId="62" xfId="8" applyBorder="1" applyAlignment="1">
      <alignment horizontal="center" vertical="center" textRotation="90" wrapText="1"/>
    </xf>
    <xf numFmtId="0" fontId="1" fillId="0" borderId="41" xfId="8" applyBorder="1" applyAlignment="1">
      <alignment horizontal="center" vertical="center" textRotation="90" wrapText="1"/>
    </xf>
    <xf numFmtId="0" fontId="1" fillId="0" borderId="49" xfId="8" applyBorder="1" applyAlignment="1">
      <alignment horizontal="center" vertical="center" textRotation="90" wrapText="1"/>
    </xf>
    <xf numFmtId="0" fontId="1" fillId="0" borderId="14" xfId="8" applyBorder="1" applyAlignment="1">
      <alignment horizontal="center" vertical="center" wrapText="1"/>
    </xf>
    <xf numFmtId="0" fontId="1" fillId="0" borderId="12" xfId="8" applyBorder="1" applyAlignment="1">
      <alignment horizontal="center" vertical="center" wrapText="1"/>
    </xf>
    <xf numFmtId="0" fontId="1" fillId="0" borderId="13" xfId="8"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7" fillId="0" borderId="6" xfId="8" applyFont="1" applyBorder="1" applyAlignment="1">
      <alignment horizontal="center" vertical="center" wrapText="1"/>
    </xf>
    <xf numFmtId="0" fontId="27" fillId="0" borderId="7" xfId="8" applyFont="1" applyBorder="1" applyAlignment="1">
      <alignment horizontal="center" vertical="center" wrapText="1"/>
    </xf>
    <xf numFmtId="0" fontId="27" fillId="0" borderId="8" xfId="8" applyFont="1" applyBorder="1" applyAlignment="1">
      <alignment horizontal="center" vertical="center" wrapText="1"/>
    </xf>
    <xf numFmtId="0" fontId="25" fillId="0" borderId="15" xfId="8" applyFont="1" applyBorder="1" applyAlignment="1">
      <alignment horizontal="center" vertical="center" wrapText="1"/>
    </xf>
    <xf numFmtId="0" fontId="25" fillId="0" borderId="7" xfId="8" applyFont="1" applyBorder="1" applyAlignment="1">
      <alignment horizontal="center" vertical="center" wrapText="1"/>
    </xf>
    <xf numFmtId="0" fontId="25" fillId="0" borderId="8" xfId="8" applyFont="1" applyBorder="1" applyAlignment="1">
      <alignment horizontal="center" vertical="center" wrapText="1"/>
    </xf>
    <xf numFmtId="0" fontId="1" fillId="15" borderId="6" xfId="8" applyFill="1" applyBorder="1" applyAlignment="1">
      <alignment horizontal="center" vertical="center" wrapText="1"/>
    </xf>
    <xf numFmtId="0" fontId="1" fillId="15" borderId="7" xfId="8" applyFill="1" applyBorder="1" applyAlignment="1">
      <alignment horizontal="center" vertical="center" wrapText="1"/>
    </xf>
    <xf numFmtId="0" fontId="1" fillId="15" borderId="8" xfId="8" applyFill="1" applyBorder="1" applyAlignment="1">
      <alignment horizontal="center" vertical="center" wrapText="1"/>
    </xf>
    <xf numFmtId="0" fontId="11" fillId="0" borderId="6" xfId="8" applyFont="1" applyBorder="1" applyAlignment="1">
      <alignment horizontal="center" vertical="center" wrapText="1"/>
    </xf>
    <xf numFmtId="0" fontId="11" fillId="0" borderId="7" xfId="8" applyFont="1" applyBorder="1" applyAlignment="1">
      <alignment horizontal="center" vertical="center" wrapText="1"/>
    </xf>
    <xf numFmtId="0" fontId="11" fillId="0" borderId="8" xfId="8" applyFont="1" applyBorder="1" applyAlignment="1">
      <alignment horizontal="center" vertical="center" wrapText="1"/>
    </xf>
    <xf numFmtId="0" fontId="26" fillId="0" borderId="6" xfId="8" applyFont="1" applyBorder="1" applyAlignment="1">
      <alignment horizontal="center" vertical="center" wrapText="1"/>
    </xf>
    <xf numFmtId="0" fontId="26" fillId="0" borderId="7" xfId="8" applyFont="1" applyBorder="1" applyAlignment="1">
      <alignment horizontal="center" vertical="center" wrapText="1"/>
    </xf>
    <xf numFmtId="0" fontId="26" fillId="0" borderId="8" xfId="8" applyFont="1" applyBorder="1" applyAlignment="1">
      <alignment horizontal="center" vertical="center" wrapText="1"/>
    </xf>
    <xf numFmtId="0" fontId="22" fillId="22" borderId="6" xfId="8" applyFont="1" applyFill="1" applyBorder="1" applyAlignment="1">
      <alignment horizontal="center" vertical="center" wrapText="1"/>
    </xf>
    <xf numFmtId="0" fontId="22" fillId="22" borderId="7" xfId="8" applyFont="1" applyFill="1" applyBorder="1" applyAlignment="1">
      <alignment horizontal="center" vertical="center" wrapText="1"/>
    </xf>
    <xf numFmtId="0" fontId="22" fillId="22" borderId="8" xfId="8" applyFont="1" applyFill="1" applyBorder="1" applyAlignment="1">
      <alignment horizontal="center" vertical="center" wrapText="1"/>
    </xf>
    <xf numFmtId="0" fontId="22" fillId="22" borderId="17" xfId="8" applyFont="1" applyFill="1" applyBorder="1" applyAlignment="1">
      <alignment horizontal="center" vertical="center" wrapText="1"/>
    </xf>
    <xf numFmtId="0" fontId="12" fillId="0" borderId="15" xfId="8" applyFont="1" applyBorder="1" applyAlignment="1">
      <alignment horizontal="center" vertical="center" wrapText="1"/>
    </xf>
    <xf numFmtId="0" fontId="12" fillId="0" borderId="7" xfId="8" applyFont="1" applyBorder="1" applyAlignment="1">
      <alignment horizontal="center" vertical="center" wrapText="1"/>
    </xf>
    <xf numFmtId="0" fontId="12" fillId="0" borderId="8" xfId="8" applyFont="1" applyBorder="1" applyAlignment="1">
      <alignment horizontal="center" vertical="center" wrapText="1"/>
    </xf>
    <xf numFmtId="0" fontId="1" fillId="0" borderId="55" xfId="8" applyBorder="1" applyAlignment="1">
      <alignment horizontal="center" vertical="center"/>
    </xf>
    <xf numFmtId="0" fontId="1" fillId="0" borderId="56" xfId="8" applyBorder="1" applyAlignment="1">
      <alignment horizontal="center" vertical="center"/>
    </xf>
    <xf numFmtId="0" fontId="1" fillId="0" borderId="57" xfId="8" applyBorder="1" applyAlignment="1">
      <alignment horizontal="center" vertical="center"/>
    </xf>
    <xf numFmtId="0" fontId="1" fillId="0" borderId="58" xfId="8" applyBorder="1" applyAlignment="1">
      <alignment horizontal="center" vertical="center"/>
    </xf>
    <xf numFmtId="0" fontId="1" fillId="0" borderId="59" xfId="8" applyBorder="1" applyAlignment="1">
      <alignment horizontal="center" vertical="center"/>
    </xf>
    <xf numFmtId="0" fontId="1" fillId="0" borderId="60" xfId="8" applyBorder="1" applyAlignment="1">
      <alignment horizontal="center" vertical="center"/>
    </xf>
    <xf numFmtId="0" fontId="22" fillId="20" borderId="13" xfId="8" applyFont="1" applyFill="1" applyBorder="1" applyAlignment="1">
      <alignment horizontal="center" vertical="center" wrapText="1"/>
    </xf>
    <xf numFmtId="0" fontId="22" fillId="21" borderId="4" xfId="8" applyFont="1" applyFill="1" applyBorder="1" applyAlignment="1">
      <alignment horizontal="center" vertical="center" wrapText="1"/>
    </xf>
    <xf numFmtId="0" fontId="22" fillId="22" borderId="4" xfId="8" applyFont="1" applyFill="1" applyBorder="1" applyAlignment="1">
      <alignment horizontal="center" vertical="center" wrapText="1"/>
    </xf>
    <xf numFmtId="0" fontId="22" fillId="22" borderId="37" xfId="8" applyFont="1" applyFill="1" applyBorder="1" applyAlignment="1">
      <alignment horizontal="center" vertical="center" wrapText="1"/>
    </xf>
    <xf numFmtId="0" fontId="22" fillId="23" borderId="8" xfId="8" applyFont="1" applyFill="1" applyBorder="1" applyAlignment="1">
      <alignment horizontal="center" vertical="center" wrapText="1"/>
    </xf>
    <xf numFmtId="0" fontId="22" fillId="23" borderId="1" xfId="8" applyFont="1" applyFill="1" applyBorder="1" applyAlignment="1">
      <alignment horizontal="center" vertical="center" wrapText="1"/>
    </xf>
    <xf numFmtId="0" fontId="22" fillId="21" borderId="1" xfId="8" applyFont="1" applyFill="1" applyBorder="1" applyAlignment="1">
      <alignment horizontal="center" vertical="center" wrapText="1"/>
    </xf>
    <xf numFmtId="0" fontId="22" fillId="21" borderId="6" xfId="8" applyFont="1" applyFill="1" applyBorder="1" applyAlignment="1">
      <alignment horizontal="center" vertical="center" wrapText="1"/>
    </xf>
    <xf numFmtId="0" fontId="22" fillId="21" borderId="7" xfId="8" applyFont="1" applyFill="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14" fillId="0" borderId="35" xfId="0" applyFont="1" applyBorder="1" applyAlignment="1">
      <alignment horizontal="center" vertical="center" textRotation="90" wrapText="1"/>
    </xf>
    <xf numFmtId="0" fontId="14" fillId="0" borderId="53" xfId="0" applyFont="1" applyBorder="1" applyAlignment="1">
      <alignment horizontal="center" vertical="center" textRotation="90" wrapText="1"/>
    </xf>
    <xf numFmtId="0" fontId="14" fillId="0" borderId="54" xfId="0" applyFont="1" applyBorder="1" applyAlignment="1">
      <alignment horizontal="center" vertical="center" textRotation="90" wrapText="1"/>
    </xf>
    <xf numFmtId="0" fontId="14" fillId="0" borderId="48" xfId="0" applyFont="1" applyBorder="1" applyAlignment="1">
      <alignment horizontal="center" vertical="center" textRotation="90" wrapText="1"/>
    </xf>
    <xf numFmtId="0" fontId="14" fillId="0" borderId="41" xfId="0" applyFont="1" applyBorder="1" applyAlignment="1">
      <alignment horizontal="center" vertical="center" textRotation="90" wrapText="1"/>
    </xf>
    <xf numFmtId="0" fontId="14" fillId="0" borderId="42" xfId="0" applyFont="1" applyBorder="1" applyAlignment="1">
      <alignment horizontal="center" vertical="center" textRotation="90" wrapText="1"/>
    </xf>
  </cellXfs>
  <cellStyles count="9">
    <cellStyle name="Bueno" xfId="3" builtinId="26"/>
    <cellStyle name="Estilo 1" xfId="6" xr:uid="{AA3C648A-F91E-4C90-AE38-4F2034E5A667}"/>
    <cellStyle name="Estilo 2" xfId="7" xr:uid="{897A5AC0-5B6E-43A7-AEB1-6C122586B7BC}"/>
    <cellStyle name="Incorrecto" xfId="4" builtinId="27"/>
    <cellStyle name="Millares [0]_Matriz de aspectos ambientales pinturas" xfId="1" xr:uid="{00000000-0005-0000-0000-000000000000}"/>
    <cellStyle name="Neutral" xfId="5" builtinId="28"/>
    <cellStyle name="Normal" xfId="0" builtinId="0"/>
    <cellStyle name="Normal 2" xfId="2" xr:uid="{00000000-0005-0000-0000-000002000000}"/>
    <cellStyle name="Normal 3" xfId="8" xr:uid="{789A1779-E11E-4410-B08B-BF5605E740E7}"/>
  </cellStyles>
  <dxfs count="596">
    <dxf>
      <numFmt numFmtId="165" formatCode="d\-mmm\-yy"/>
    </dxf>
    <dxf>
      <alignment horizontal="general" vertical="center" textRotation="0" wrapText="1" indent="0" justifyLastLine="0" shrinkToFit="0" readingOrder="0"/>
    </dxf>
    <dxf>
      <alignment horizontal="center" vertical="center" textRotation="0" wrapText="1" indent="0" justifyLastLine="0" shrinkToFit="0" readingOrder="0"/>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ont>
        <color auto="1"/>
      </font>
      <fill>
        <patternFill>
          <bgColor theme="0"/>
        </patternFill>
      </fill>
    </dxf>
    <dxf>
      <font>
        <color rgb="FF00B050"/>
      </font>
      <fill>
        <patternFill patternType="solid">
          <fgColor rgb="FF99F1AE"/>
          <bgColor rgb="FF9CF6A5"/>
        </patternFill>
      </fill>
    </dxf>
    <dxf>
      <font>
        <color theme="9" tint="-0.499984740745262"/>
      </font>
      <fill>
        <patternFill>
          <bgColor rgb="FFF6E58E"/>
        </patternFill>
      </fill>
    </dxf>
    <dxf>
      <font>
        <color theme="9" tint="-0.499984740745262"/>
      </font>
      <fill>
        <patternFill>
          <bgColor theme="9" tint="0.39994506668294322"/>
        </patternFill>
      </fill>
    </dxf>
    <dxf>
      <font>
        <color rgb="FFC00000"/>
      </font>
      <fill>
        <patternFill>
          <bgColor theme="5"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9" tint="-0.499984740745262"/>
      </font>
      <fill>
        <patternFill>
          <bgColor theme="9" tint="0.39994506668294322"/>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ont>
        <condense val="0"/>
        <extend val="0"/>
        <color rgb="FF9C0006"/>
      </font>
      <fill>
        <patternFill>
          <bgColor rgb="FFFFC7CE"/>
        </patternFill>
      </fill>
    </dxf>
    <dxf>
      <font>
        <color theme="9" tint="-0.499984740745262"/>
      </font>
      <fill>
        <patternFill>
          <bgColor theme="9" tint="0.39994506668294322"/>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lor theme="9" tint="-0.499984740745262"/>
      </font>
      <fill>
        <patternFill>
          <bgColor theme="9" tint="0.3999450666829432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9CF6A5"/>
      <color rgb="FF99F1AE"/>
      <color rgb="FFA3F7C1"/>
      <color rgb="FFF6E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2721</xdr:colOff>
      <xdr:row>71</xdr:row>
      <xdr:rowOff>0</xdr:rowOff>
    </xdr:from>
    <xdr:to>
      <xdr:col>3</xdr:col>
      <xdr:colOff>0</xdr:colOff>
      <xdr:row>71</xdr:row>
      <xdr:rowOff>2721</xdr:rowOff>
    </xdr:to>
    <xdr:cxnSp macro="">
      <xdr:nvCxnSpPr>
        <xdr:cNvPr id="35" name="34 Conector recto">
          <a:extLst>
            <a:ext uri="{FF2B5EF4-FFF2-40B4-BE49-F238E27FC236}">
              <a16:creationId xmlns:a16="http://schemas.microsoft.com/office/drawing/2014/main" id="{27ED4E93-7851-45E6-BACF-C8FBF6F94510}"/>
            </a:ext>
          </a:extLst>
        </xdr:cNvPr>
        <xdr:cNvCxnSpPr/>
      </xdr:nvCxnSpPr>
      <xdr:spPr>
        <a:xfrm flipV="1">
          <a:off x="5323114" y="66879107"/>
          <a:ext cx="1426029" cy="27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0</xdr:colOff>
      <xdr:row>0</xdr:row>
      <xdr:rowOff>0</xdr:rowOff>
    </xdr:from>
    <xdr:to>
      <xdr:col>1</xdr:col>
      <xdr:colOff>202582</xdr:colOff>
      <xdr:row>7</xdr:row>
      <xdr:rowOff>63957</xdr:rowOff>
    </xdr:to>
    <xdr:pic>
      <xdr:nvPicPr>
        <xdr:cNvPr id="6" name="Imagen 5">
          <a:extLst>
            <a:ext uri="{FF2B5EF4-FFF2-40B4-BE49-F238E27FC236}">
              <a16:creationId xmlns:a16="http://schemas.microsoft.com/office/drawing/2014/main" id="{37B7ACC5-4452-450E-B675-6608444C5203}"/>
            </a:ext>
          </a:extLst>
        </xdr:cNvPr>
        <xdr:cNvPicPr>
          <a:picLocks noChangeAspect="1"/>
        </xdr:cNvPicPr>
      </xdr:nvPicPr>
      <xdr:blipFill>
        <a:blip xmlns:r="http://schemas.openxmlformats.org/officeDocument/2006/relationships" r:embed="rId1"/>
        <a:stretch>
          <a:fillRect/>
        </a:stretch>
      </xdr:blipFill>
      <xdr:spPr>
        <a:xfrm>
          <a:off x="0" y="0"/>
          <a:ext cx="1644876" cy="1203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38100</xdr:colOff>
      <xdr:row>57</xdr:row>
      <xdr:rowOff>121474</xdr:rowOff>
    </xdr:to>
    <xdr:pic>
      <xdr:nvPicPr>
        <xdr:cNvPr id="4" name="Imagen 1">
          <a:extLst>
            <a:ext uri="{FF2B5EF4-FFF2-40B4-BE49-F238E27FC236}">
              <a16:creationId xmlns:a16="http://schemas.microsoft.com/office/drawing/2014/main" id="{30847436-9A08-F6E9-D3F8-7B3F99263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53300" cy="924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2721</xdr:colOff>
      <xdr:row>153</xdr:row>
      <xdr:rowOff>0</xdr:rowOff>
    </xdr:from>
    <xdr:to>
      <xdr:col>3</xdr:col>
      <xdr:colOff>0</xdr:colOff>
      <xdr:row>153</xdr:row>
      <xdr:rowOff>2721</xdr:rowOff>
    </xdr:to>
    <xdr:cxnSp macro="">
      <xdr:nvCxnSpPr>
        <xdr:cNvPr id="2" name="34 Conector recto">
          <a:extLst>
            <a:ext uri="{FF2B5EF4-FFF2-40B4-BE49-F238E27FC236}">
              <a16:creationId xmlns:a16="http://schemas.microsoft.com/office/drawing/2014/main" id="{CE1272AE-5648-4123-AE6B-304D21475A8E}"/>
            </a:ext>
          </a:extLst>
        </xdr:cNvPr>
        <xdr:cNvCxnSpPr/>
      </xdr:nvCxnSpPr>
      <xdr:spPr>
        <a:xfrm flipV="1">
          <a:off x="3462201" y="41521380"/>
          <a:ext cx="1566999" cy="27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0</xdr:colOff>
      <xdr:row>0</xdr:row>
      <xdr:rowOff>0</xdr:rowOff>
    </xdr:from>
    <xdr:to>
      <xdr:col>1</xdr:col>
      <xdr:colOff>202664</xdr:colOff>
      <xdr:row>5</xdr:row>
      <xdr:rowOff>140132</xdr:rowOff>
    </xdr:to>
    <xdr:pic>
      <xdr:nvPicPr>
        <xdr:cNvPr id="3" name="Imagen 2">
          <a:extLst>
            <a:ext uri="{FF2B5EF4-FFF2-40B4-BE49-F238E27FC236}">
              <a16:creationId xmlns:a16="http://schemas.microsoft.com/office/drawing/2014/main" id="{4665DBDA-7342-4EEB-9761-5D7EBE34248F}"/>
            </a:ext>
          </a:extLst>
        </xdr:cNvPr>
        <xdr:cNvPicPr>
          <a:picLocks noChangeAspect="1"/>
        </xdr:cNvPicPr>
      </xdr:nvPicPr>
      <xdr:blipFill>
        <a:blip xmlns:r="http://schemas.openxmlformats.org/officeDocument/2006/relationships" r:embed="rId1"/>
        <a:stretch>
          <a:fillRect/>
        </a:stretch>
      </xdr:blipFill>
      <xdr:spPr>
        <a:xfrm>
          <a:off x="0" y="0"/>
          <a:ext cx="1795161" cy="11840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ASIS_CALIDAD_01\AppData\Local\Microsoft\Windows\Temporary%20Internet%20Files\Content.Outlook\R5BVRSKG\MATRIZ%20DE%20ASPECTOS%20E%20IMPACTOS%20AMBIENT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NAS"/>
      <sheetName val="PLANTA DE PRODUCCION "/>
      <sheetName val="ORIGINAL"/>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0F9704-9D60-497E-A095-A3221872C338}" name="Tabla1" displayName="Tabla1" ref="A2:E6" totalsRowShown="0">
  <autoFilter ref="A2:E6" xr:uid="{CE0F9704-9D60-497E-A095-A3221872C338}"/>
  <tableColumns count="5">
    <tableColumn id="1" xr3:uid="{00D40F4B-21B7-478D-8131-BDD1383223E7}" name="No."/>
    <tableColumn id="2" xr3:uid="{A1DFC1A4-67E4-4941-AA28-9996B81409BF}" name="RESPONSABLE"/>
    <tableColumn id="3" xr3:uid="{443EF96E-38C7-44E4-97CA-78C866D5B949}" name="PUESTO" dataDxfId="2"/>
    <tableColumn id="4" xr3:uid="{34169203-D077-4926-8352-52D065F4A028}" name="MOTIVO DEL CAMBIO" dataDxfId="1"/>
    <tableColumn id="5" xr3:uid="{073869FB-E0D6-4DEF-8ECF-8345AAEDF569}" name="FECHA"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73"/>
  <sheetViews>
    <sheetView showGridLines="0" zoomScale="90" zoomScaleNormal="90" zoomScaleSheetLayoutView="40" workbookViewId="0">
      <pane xSplit="2" ySplit="9" topLeftCell="C10" activePane="bottomRight" state="frozen"/>
      <selection pane="bottomRight" activeCell="E10" sqref="E10"/>
      <selection pane="bottomLeft" activeCell="A10" sqref="A10"/>
      <selection pane="topRight" activeCell="C1" sqref="C1"/>
    </sheetView>
  </sheetViews>
  <sheetFormatPr defaultColWidth="11" defaultRowHeight="39" customHeight="1"/>
  <cols>
    <col min="1" max="1" width="19" style="1" customWidth="1"/>
    <col min="2" max="2" width="22.25" style="9" customWidth="1"/>
    <col min="3" max="3" width="18.75" style="1" customWidth="1"/>
    <col min="4" max="4" width="24.25" style="1" customWidth="1"/>
    <col min="5" max="5" width="25.875" style="1" customWidth="1"/>
    <col min="6" max="6" width="34.625" style="1" customWidth="1"/>
    <col min="7" max="8" width="25.75" style="1" customWidth="1"/>
    <col min="9" max="9" width="34.625" style="1" customWidth="1"/>
    <col min="10" max="10" width="41.5" style="1" customWidth="1"/>
    <col min="11" max="11" width="25.75" style="1" customWidth="1"/>
    <col min="12" max="12" width="6.75" style="1" customWidth="1"/>
    <col min="13" max="13" width="6.875" style="1" customWidth="1"/>
    <col min="14" max="14" width="14.125" style="1" customWidth="1"/>
    <col min="15" max="15" width="6.875" style="1" customWidth="1"/>
    <col min="16" max="17" width="7.125" style="1" customWidth="1"/>
    <col min="18" max="18" width="17.25" style="1" customWidth="1"/>
    <col min="19" max="19" width="8.75" style="1" customWidth="1"/>
    <col min="20" max="20" width="8.125" style="1" customWidth="1"/>
    <col min="21" max="21" width="18.125" style="1" customWidth="1"/>
    <col min="22" max="22" width="17.125" style="1" customWidth="1"/>
    <col min="23" max="23" width="25" style="1" customWidth="1"/>
    <col min="24" max="24" width="20.5" style="1" customWidth="1"/>
    <col min="25" max="25" width="18.25" style="1" customWidth="1"/>
    <col min="26" max="27" width="19.125" style="1" customWidth="1"/>
    <col min="28" max="28" width="40.25" style="1" customWidth="1"/>
    <col min="29" max="16384" width="11" style="1"/>
  </cols>
  <sheetData>
    <row r="1" spans="1:28" ht="39" hidden="1" customHeight="1">
      <c r="A1" s="188"/>
      <c r="B1" s="190"/>
      <c r="C1" s="188" t="s">
        <v>0</v>
      </c>
      <c r="D1" s="189"/>
      <c r="E1" s="189"/>
      <c r="F1" s="189"/>
      <c r="G1" s="189"/>
      <c r="H1" s="189"/>
      <c r="I1" s="189"/>
      <c r="J1" s="189"/>
      <c r="K1" s="189"/>
      <c r="L1" s="189"/>
      <c r="M1" s="189"/>
      <c r="N1" s="189"/>
      <c r="O1" s="189"/>
      <c r="P1" s="189"/>
      <c r="Q1" s="189"/>
      <c r="R1" s="189"/>
      <c r="S1" s="189"/>
      <c r="T1" s="189"/>
      <c r="U1" s="189"/>
      <c r="V1" s="189"/>
      <c r="W1" s="189"/>
      <c r="X1" s="189"/>
      <c r="Y1" s="189"/>
      <c r="Z1" s="189"/>
      <c r="AA1" s="190"/>
      <c r="AB1" s="170" t="s">
        <v>1</v>
      </c>
    </row>
    <row r="2" spans="1:28" ht="39" hidden="1" customHeight="1" thickBot="1">
      <c r="A2" s="197"/>
      <c r="B2" s="198"/>
      <c r="C2" s="191"/>
      <c r="D2" s="192"/>
      <c r="E2" s="192"/>
      <c r="F2" s="192"/>
      <c r="G2" s="192"/>
      <c r="H2" s="192"/>
      <c r="I2" s="192"/>
      <c r="J2" s="192"/>
      <c r="K2" s="192"/>
      <c r="L2" s="192"/>
      <c r="M2" s="192"/>
      <c r="N2" s="192"/>
      <c r="O2" s="192"/>
      <c r="P2" s="192"/>
      <c r="Q2" s="192"/>
      <c r="R2" s="192"/>
      <c r="S2" s="192"/>
      <c r="T2" s="192"/>
      <c r="U2" s="192"/>
      <c r="V2" s="192"/>
      <c r="W2" s="192"/>
      <c r="X2" s="192"/>
      <c r="Y2" s="192"/>
      <c r="Z2" s="192"/>
      <c r="AA2" s="193"/>
      <c r="AB2" s="171"/>
    </row>
    <row r="3" spans="1:28" ht="39" hidden="1" customHeight="1" thickBot="1">
      <c r="A3" s="191"/>
      <c r="B3" s="193"/>
      <c r="C3" s="173"/>
      <c r="D3" s="174"/>
      <c r="E3" s="174"/>
      <c r="F3" s="174"/>
      <c r="G3" s="174"/>
      <c r="H3" s="174"/>
      <c r="I3" s="174"/>
      <c r="J3" s="174"/>
      <c r="K3" s="174"/>
      <c r="L3" s="174"/>
      <c r="M3" s="174"/>
      <c r="N3" s="174"/>
      <c r="O3" s="174"/>
      <c r="P3" s="174"/>
      <c r="Q3" s="174"/>
      <c r="R3" s="174"/>
      <c r="S3" s="174"/>
      <c r="T3" s="174"/>
      <c r="U3" s="174"/>
      <c r="V3" s="174"/>
      <c r="W3" s="174"/>
      <c r="X3" s="174"/>
      <c r="Y3" s="174"/>
      <c r="Z3" s="174"/>
      <c r="AA3" s="175"/>
      <c r="AB3" s="172"/>
    </row>
    <row r="4" spans="1:28" ht="27.75" customHeight="1" thickBot="1">
      <c r="A4" s="188" t="s">
        <v>2</v>
      </c>
      <c r="B4" s="176" t="s">
        <v>3</v>
      </c>
      <c r="C4" s="19"/>
      <c r="D4" s="82" t="s">
        <v>4</v>
      </c>
      <c r="E4" s="83">
        <v>44348</v>
      </c>
      <c r="F4" s="19"/>
      <c r="G4" s="20"/>
      <c r="H4" s="20"/>
      <c r="I4" s="19"/>
      <c r="J4" s="19"/>
      <c r="K4" s="20"/>
      <c r="L4" s="20"/>
      <c r="M4" s="20"/>
      <c r="N4" s="20"/>
      <c r="O4" s="20"/>
      <c r="P4" s="20"/>
      <c r="Q4" s="20"/>
      <c r="R4" s="20"/>
      <c r="S4" s="20"/>
      <c r="T4" s="20"/>
      <c r="U4" s="20"/>
      <c r="V4" s="20"/>
      <c r="W4" s="20"/>
      <c r="X4" s="21"/>
      <c r="Y4" s="21"/>
      <c r="Z4" s="21"/>
      <c r="AA4" s="21"/>
      <c r="AB4" s="22"/>
    </row>
    <row r="5" spans="1:28" ht="12.75" customHeight="1">
      <c r="A5" s="197"/>
      <c r="B5" s="177"/>
      <c r="C5" s="8"/>
      <c r="D5" s="199" t="s">
        <v>5</v>
      </c>
      <c r="E5" s="80" t="s">
        <v>6</v>
      </c>
      <c r="F5" s="12"/>
      <c r="I5" s="12"/>
      <c r="J5" s="12"/>
      <c r="K5" s="8"/>
      <c r="L5" s="8"/>
      <c r="M5" s="8"/>
      <c r="N5" s="8"/>
      <c r="O5" s="8"/>
      <c r="P5" s="8"/>
      <c r="Q5" s="8"/>
      <c r="R5" s="8"/>
      <c r="S5" s="8"/>
      <c r="T5" s="8"/>
      <c r="U5" s="8"/>
      <c r="V5" s="8"/>
      <c r="W5" s="8"/>
      <c r="AB5" s="23"/>
    </row>
    <row r="6" spans="1:28" ht="9" customHeight="1" thickBot="1">
      <c r="A6" s="191"/>
      <c r="B6" s="178"/>
      <c r="C6" s="12"/>
      <c r="D6" s="200"/>
      <c r="E6" s="81"/>
      <c r="F6" s="12"/>
      <c r="G6" s="8"/>
      <c r="H6" s="8"/>
      <c r="I6" s="12"/>
      <c r="J6" s="12"/>
      <c r="K6" s="8"/>
      <c r="L6" s="8"/>
      <c r="M6" s="8"/>
      <c r="N6" s="8"/>
      <c r="O6" s="8"/>
      <c r="P6" s="8"/>
      <c r="Q6" s="8"/>
      <c r="R6" s="8"/>
      <c r="S6" s="8"/>
      <c r="T6" s="8"/>
      <c r="U6" s="8"/>
      <c r="V6" s="8"/>
      <c r="W6" s="8"/>
      <c r="AB6" s="23"/>
    </row>
    <row r="7" spans="1:28" ht="39" customHeight="1">
      <c r="A7" s="194" t="s">
        <v>7</v>
      </c>
      <c r="B7" s="156"/>
      <c r="C7" s="156"/>
      <c r="D7" s="156"/>
      <c r="E7" s="156"/>
      <c r="F7" s="156"/>
      <c r="G7" s="157"/>
      <c r="H7" s="27"/>
      <c r="I7" s="155" t="s">
        <v>8</v>
      </c>
      <c r="J7" s="156"/>
      <c r="K7" s="157"/>
      <c r="L7" s="155" t="s">
        <v>9</v>
      </c>
      <c r="M7" s="156"/>
      <c r="N7" s="156"/>
      <c r="O7" s="156"/>
      <c r="P7" s="156"/>
      <c r="Q7" s="156"/>
      <c r="R7" s="156"/>
      <c r="S7" s="156"/>
      <c r="T7" s="156"/>
      <c r="U7" s="156"/>
      <c r="V7" s="156"/>
      <c r="W7" s="157"/>
      <c r="X7" s="186" t="s">
        <v>10</v>
      </c>
      <c r="Y7" s="186"/>
      <c r="Z7" s="186"/>
      <c r="AA7" s="186"/>
      <c r="AB7" s="187"/>
    </row>
    <row r="8" spans="1:28" ht="39" customHeight="1">
      <c r="A8" s="179" t="s">
        <v>11</v>
      </c>
      <c r="B8" s="180"/>
      <c r="C8" s="181" t="s">
        <v>12</v>
      </c>
      <c r="D8" s="182"/>
      <c r="E8" s="182"/>
      <c r="F8" s="180"/>
      <c r="G8" s="28" t="s">
        <v>13</v>
      </c>
      <c r="H8" s="29"/>
      <c r="I8" s="195" t="s">
        <v>14</v>
      </c>
      <c r="J8" s="196"/>
      <c r="K8" s="30" t="s">
        <v>15</v>
      </c>
      <c r="L8" s="183" t="s">
        <v>16</v>
      </c>
      <c r="M8" s="183"/>
      <c r="N8" s="183"/>
      <c r="O8" s="184" t="s">
        <v>17</v>
      </c>
      <c r="P8" s="184"/>
      <c r="Q8" s="184"/>
      <c r="R8" s="184"/>
      <c r="S8" s="158" t="s">
        <v>18</v>
      </c>
      <c r="T8" s="158"/>
      <c r="U8" s="158"/>
      <c r="V8" s="185" t="s">
        <v>19</v>
      </c>
      <c r="W8" s="185"/>
      <c r="X8" s="159" t="s">
        <v>20</v>
      </c>
      <c r="Y8" s="159" t="s">
        <v>21</v>
      </c>
      <c r="Z8" s="159" t="s">
        <v>22</v>
      </c>
      <c r="AA8" s="159" t="s">
        <v>23</v>
      </c>
      <c r="AB8" s="153" t="s">
        <v>24</v>
      </c>
    </row>
    <row r="9" spans="1:28" ht="39" customHeight="1" thickBot="1">
      <c r="A9" s="31" t="s">
        <v>25</v>
      </c>
      <c r="B9" s="33" t="s">
        <v>26</v>
      </c>
      <c r="C9" s="32" t="s">
        <v>27</v>
      </c>
      <c r="D9" s="33" t="s">
        <v>28</v>
      </c>
      <c r="E9" s="33" t="s">
        <v>29</v>
      </c>
      <c r="F9" s="33" t="s">
        <v>30</v>
      </c>
      <c r="G9" s="33" t="s">
        <v>31</v>
      </c>
      <c r="H9" s="33" t="s">
        <v>32</v>
      </c>
      <c r="I9" s="34" t="s">
        <v>33</v>
      </c>
      <c r="J9" s="34" t="s">
        <v>34</v>
      </c>
      <c r="K9" s="35" t="s">
        <v>35</v>
      </c>
      <c r="L9" s="36" t="s">
        <v>36</v>
      </c>
      <c r="M9" s="36" t="s">
        <v>37</v>
      </c>
      <c r="N9" s="33" t="s">
        <v>38</v>
      </c>
      <c r="O9" s="37" t="s">
        <v>39</v>
      </c>
      <c r="P9" s="37" t="s">
        <v>40</v>
      </c>
      <c r="Q9" s="37" t="s">
        <v>41</v>
      </c>
      <c r="R9" s="38" t="s">
        <v>42</v>
      </c>
      <c r="S9" s="39" t="s">
        <v>43</v>
      </c>
      <c r="T9" s="39" t="s">
        <v>44</v>
      </c>
      <c r="U9" s="40" t="s">
        <v>45</v>
      </c>
      <c r="V9" s="41" t="s">
        <v>46</v>
      </c>
      <c r="W9" s="41" t="s">
        <v>47</v>
      </c>
      <c r="X9" s="160"/>
      <c r="Y9" s="160"/>
      <c r="Z9" s="160"/>
      <c r="AA9" s="160"/>
      <c r="AB9" s="154"/>
    </row>
    <row r="10" spans="1:28" ht="79.150000000000006">
      <c r="A10" s="167" t="s">
        <v>48</v>
      </c>
      <c r="B10" s="57" t="s">
        <v>49</v>
      </c>
      <c r="C10" s="58" t="s">
        <v>50</v>
      </c>
      <c r="D10" s="58" t="s">
        <v>51</v>
      </c>
      <c r="E10" s="58" t="s">
        <v>52</v>
      </c>
      <c r="F10" s="59" t="s">
        <v>53</v>
      </c>
      <c r="G10" s="58" t="s">
        <v>54</v>
      </c>
      <c r="H10" s="58" t="s">
        <v>55</v>
      </c>
      <c r="I10" s="59" t="s">
        <v>56</v>
      </c>
      <c r="J10" s="59" t="s">
        <v>57</v>
      </c>
      <c r="K10" s="59" t="s">
        <v>58</v>
      </c>
      <c r="L10" s="59">
        <v>10</v>
      </c>
      <c r="M10" s="59">
        <v>5</v>
      </c>
      <c r="N10" s="60">
        <f t="shared" ref="N10:N18" si="0">+L10*M10</f>
        <v>50</v>
      </c>
      <c r="O10" s="59">
        <v>10</v>
      </c>
      <c r="P10" s="59">
        <v>1</v>
      </c>
      <c r="Q10" s="59">
        <v>5</v>
      </c>
      <c r="R10" s="60">
        <f t="shared" ref="R10:R57" si="1">+O10*3.5+P10*3.5+Q10*3</f>
        <v>53.5</v>
      </c>
      <c r="S10" s="59">
        <v>1</v>
      </c>
      <c r="T10" s="59">
        <v>1</v>
      </c>
      <c r="U10" s="60">
        <f t="shared" ref="U10:U41" si="2">+S10*T10</f>
        <v>1</v>
      </c>
      <c r="V10" s="61">
        <f t="shared" ref="V10:V41" si="3">+N10*0.45+R10*0.45+U10*0.1</f>
        <v>46.675000000000004</v>
      </c>
      <c r="W10" s="58" t="str">
        <f t="shared" ref="W10:W41" si="4">IF(V10&lt;=39,"NO SIGNIFICATIVO", IF(V10&lt;=46,"BAJA SIGNIFICANCIA",IF(V10&lt;=70,"MEDIA SIGNIFICANCIA","ALTA SIGNIFICANCIA")))</f>
        <v>MEDIA SIGNIFICANCIA</v>
      </c>
      <c r="X10" s="59" t="s">
        <v>59</v>
      </c>
      <c r="Y10" s="59" t="s">
        <v>60</v>
      </c>
      <c r="Z10" s="59" t="s">
        <v>61</v>
      </c>
      <c r="AA10" s="59" t="s">
        <v>62</v>
      </c>
      <c r="AB10" s="62" t="s">
        <v>63</v>
      </c>
    </row>
    <row r="11" spans="1:28" ht="79.150000000000006">
      <c r="A11" s="168"/>
      <c r="B11" s="63" t="s">
        <v>49</v>
      </c>
      <c r="C11" s="16" t="s">
        <v>50</v>
      </c>
      <c r="D11" s="16" t="s">
        <v>51</v>
      </c>
      <c r="E11" s="9" t="s">
        <v>64</v>
      </c>
      <c r="F11" s="9" t="s">
        <v>65</v>
      </c>
      <c r="G11" s="16" t="s">
        <v>66</v>
      </c>
      <c r="H11" s="16" t="s">
        <v>55</v>
      </c>
      <c r="I11" s="9" t="s">
        <v>67</v>
      </c>
      <c r="J11" s="9" t="s">
        <v>57</v>
      </c>
      <c r="K11" s="9" t="s">
        <v>68</v>
      </c>
      <c r="L11" s="9">
        <v>10</v>
      </c>
      <c r="M11" s="9">
        <v>5</v>
      </c>
      <c r="N11" s="11">
        <f t="shared" si="0"/>
        <v>50</v>
      </c>
      <c r="O11" s="9">
        <v>10</v>
      </c>
      <c r="P11" s="9">
        <v>1</v>
      </c>
      <c r="Q11" s="9">
        <v>1</v>
      </c>
      <c r="R11" s="11">
        <f t="shared" si="1"/>
        <v>41.5</v>
      </c>
      <c r="S11" s="9">
        <v>1</v>
      </c>
      <c r="T11" s="9">
        <v>1</v>
      </c>
      <c r="U11" s="11">
        <f t="shared" si="2"/>
        <v>1</v>
      </c>
      <c r="V11" s="13">
        <f t="shared" si="3"/>
        <v>41.274999999999999</v>
      </c>
      <c r="W11" s="16" t="str">
        <f t="shared" si="4"/>
        <v>BAJA SIGNIFICANCIA</v>
      </c>
      <c r="X11" s="9"/>
      <c r="Y11" s="9" t="s">
        <v>69</v>
      </c>
      <c r="Z11" s="9"/>
      <c r="AA11" s="9"/>
      <c r="AB11" s="42" t="s">
        <v>70</v>
      </c>
    </row>
    <row r="12" spans="1:28" ht="75.75" customHeight="1">
      <c r="A12" s="168"/>
      <c r="B12" s="63" t="s">
        <v>49</v>
      </c>
      <c r="C12" s="16" t="s">
        <v>50</v>
      </c>
      <c r="D12" s="16" t="s">
        <v>51</v>
      </c>
      <c r="E12" s="9" t="s">
        <v>71</v>
      </c>
      <c r="F12" s="9" t="s">
        <v>72</v>
      </c>
      <c r="G12" s="9" t="s">
        <v>73</v>
      </c>
      <c r="H12" s="16" t="s">
        <v>55</v>
      </c>
      <c r="I12" s="9" t="s">
        <v>74</v>
      </c>
      <c r="J12" s="9" t="s">
        <v>75</v>
      </c>
      <c r="K12" s="9" t="s">
        <v>76</v>
      </c>
      <c r="L12" s="9">
        <v>10</v>
      </c>
      <c r="M12" s="9">
        <v>5</v>
      </c>
      <c r="N12" s="11">
        <f t="shared" si="0"/>
        <v>50</v>
      </c>
      <c r="O12" s="9">
        <v>5</v>
      </c>
      <c r="P12" s="9">
        <v>1</v>
      </c>
      <c r="Q12" s="9">
        <v>10</v>
      </c>
      <c r="R12" s="11">
        <f t="shared" si="1"/>
        <v>51</v>
      </c>
      <c r="S12" s="9">
        <v>1</v>
      </c>
      <c r="T12" s="9">
        <v>1</v>
      </c>
      <c r="U12" s="11">
        <f t="shared" si="2"/>
        <v>1</v>
      </c>
      <c r="V12" s="13">
        <f t="shared" si="3"/>
        <v>45.550000000000004</v>
      </c>
      <c r="W12" s="16" t="str">
        <f t="shared" si="4"/>
        <v>BAJA SIGNIFICANCIA</v>
      </c>
      <c r="X12" s="9"/>
      <c r="Y12" s="9"/>
      <c r="Z12" s="9"/>
      <c r="AA12" s="9"/>
      <c r="AB12" s="42" t="s">
        <v>77</v>
      </c>
    </row>
    <row r="13" spans="1:28" ht="64.5" customHeight="1">
      <c r="A13" s="168"/>
      <c r="B13" s="63" t="s">
        <v>49</v>
      </c>
      <c r="C13" s="9" t="s">
        <v>50</v>
      </c>
      <c r="D13" s="9" t="s">
        <v>51</v>
      </c>
      <c r="E13" s="9" t="s">
        <v>78</v>
      </c>
      <c r="F13" s="9" t="s">
        <v>79</v>
      </c>
      <c r="G13" s="9" t="s">
        <v>80</v>
      </c>
      <c r="H13" s="9" t="s">
        <v>55</v>
      </c>
      <c r="I13" s="9" t="s">
        <v>81</v>
      </c>
      <c r="J13" s="9" t="s">
        <v>57</v>
      </c>
      <c r="K13" s="9" t="s">
        <v>58</v>
      </c>
      <c r="L13" s="9">
        <v>1</v>
      </c>
      <c r="M13" s="9">
        <v>1</v>
      </c>
      <c r="N13" s="11">
        <f t="shared" si="0"/>
        <v>1</v>
      </c>
      <c r="O13" s="9">
        <v>10</v>
      </c>
      <c r="P13" s="9">
        <v>5</v>
      </c>
      <c r="Q13" s="9">
        <v>5</v>
      </c>
      <c r="R13" s="11">
        <f t="shared" si="1"/>
        <v>67.5</v>
      </c>
      <c r="S13" s="9">
        <v>1</v>
      </c>
      <c r="T13" s="9">
        <v>1</v>
      </c>
      <c r="U13" s="11">
        <f t="shared" si="2"/>
        <v>1</v>
      </c>
      <c r="V13" s="13">
        <f t="shared" si="3"/>
        <v>30.925000000000001</v>
      </c>
      <c r="W13" s="9" t="str">
        <f t="shared" si="4"/>
        <v>NO SIGNIFICATIVO</v>
      </c>
      <c r="X13" s="9"/>
      <c r="Y13" s="9"/>
      <c r="Z13" s="9"/>
      <c r="AA13" s="9"/>
      <c r="AB13" s="24" t="s">
        <v>82</v>
      </c>
    </row>
    <row r="14" spans="1:28" ht="77.25" customHeight="1">
      <c r="A14" s="168"/>
      <c r="B14" s="63" t="s">
        <v>49</v>
      </c>
      <c r="C14" s="16" t="s">
        <v>50</v>
      </c>
      <c r="D14" s="16" t="s">
        <v>51</v>
      </c>
      <c r="E14" s="9" t="s">
        <v>83</v>
      </c>
      <c r="F14" s="9" t="s">
        <v>84</v>
      </c>
      <c r="G14" s="9" t="s">
        <v>85</v>
      </c>
      <c r="H14" s="9" t="s">
        <v>86</v>
      </c>
      <c r="I14" s="9" t="s">
        <v>87</v>
      </c>
      <c r="J14" s="9" t="s">
        <v>57</v>
      </c>
      <c r="K14" s="9" t="s">
        <v>88</v>
      </c>
      <c r="L14" s="9">
        <v>5</v>
      </c>
      <c r="M14" s="9">
        <v>5</v>
      </c>
      <c r="N14" s="11">
        <f t="shared" si="0"/>
        <v>25</v>
      </c>
      <c r="O14" s="9">
        <v>10</v>
      </c>
      <c r="P14" s="9">
        <v>5</v>
      </c>
      <c r="Q14" s="9">
        <v>5</v>
      </c>
      <c r="R14" s="11">
        <f t="shared" si="1"/>
        <v>67.5</v>
      </c>
      <c r="S14" s="9">
        <v>1</v>
      </c>
      <c r="T14" s="9">
        <v>1</v>
      </c>
      <c r="U14" s="11">
        <f t="shared" si="2"/>
        <v>1</v>
      </c>
      <c r="V14" s="13">
        <f t="shared" si="3"/>
        <v>41.725000000000001</v>
      </c>
      <c r="W14" s="16" t="str">
        <f t="shared" si="4"/>
        <v>BAJA SIGNIFICANCIA</v>
      </c>
      <c r="X14" s="9"/>
      <c r="Y14" s="9" t="s">
        <v>89</v>
      </c>
      <c r="Z14" s="9"/>
      <c r="AA14" s="9"/>
      <c r="AB14" s="42"/>
    </row>
    <row r="15" spans="1:28" ht="66" customHeight="1">
      <c r="A15" s="168"/>
      <c r="B15" s="63" t="s">
        <v>49</v>
      </c>
      <c r="C15" s="16" t="s">
        <v>50</v>
      </c>
      <c r="D15" s="16" t="s">
        <v>51</v>
      </c>
      <c r="E15" s="9" t="s">
        <v>90</v>
      </c>
      <c r="F15" s="9" t="s">
        <v>91</v>
      </c>
      <c r="G15" s="9" t="s">
        <v>92</v>
      </c>
      <c r="H15" s="16" t="s">
        <v>55</v>
      </c>
      <c r="I15" s="9" t="s">
        <v>87</v>
      </c>
      <c r="J15" s="9" t="s">
        <v>57</v>
      </c>
      <c r="K15" s="16" t="s">
        <v>93</v>
      </c>
      <c r="L15" s="9">
        <v>10</v>
      </c>
      <c r="M15" s="9">
        <v>5</v>
      </c>
      <c r="N15" s="11">
        <f t="shared" si="0"/>
        <v>50</v>
      </c>
      <c r="O15" s="9">
        <v>10</v>
      </c>
      <c r="P15" s="9">
        <v>1</v>
      </c>
      <c r="Q15" s="9">
        <v>1</v>
      </c>
      <c r="R15" s="11">
        <f t="shared" si="1"/>
        <v>41.5</v>
      </c>
      <c r="S15" s="9">
        <v>1</v>
      </c>
      <c r="T15" s="9">
        <v>1</v>
      </c>
      <c r="U15" s="11">
        <f t="shared" si="2"/>
        <v>1</v>
      </c>
      <c r="V15" s="13">
        <f t="shared" si="3"/>
        <v>41.274999999999999</v>
      </c>
      <c r="W15" s="16" t="str">
        <f t="shared" si="4"/>
        <v>BAJA SIGNIFICANCIA</v>
      </c>
      <c r="X15" s="9"/>
      <c r="Y15" s="9"/>
      <c r="Z15" s="9"/>
      <c r="AA15" s="9"/>
      <c r="AB15" s="42" t="s">
        <v>94</v>
      </c>
    </row>
    <row r="16" spans="1:28" ht="64.5" customHeight="1">
      <c r="A16" s="168"/>
      <c r="B16" s="63" t="s">
        <v>49</v>
      </c>
      <c r="C16" s="16" t="s">
        <v>95</v>
      </c>
      <c r="D16" s="16" t="s">
        <v>51</v>
      </c>
      <c r="E16" s="9" t="s">
        <v>96</v>
      </c>
      <c r="F16" s="9" t="s">
        <v>97</v>
      </c>
      <c r="G16" s="9" t="s">
        <v>90</v>
      </c>
      <c r="H16" s="9" t="s">
        <v>86</v>
      </c>
      <c r="I16" s="9" t="s">
        <v>87</v>
      </c>
      <c r="J16" s="9" t="s">
        <v>57</v>
      </c>
      <c r="K16" s="9" t="s">
        <v>98</v>
      </c>
      <c r="L16" s="9">
        <v>1</v>
      </c>
      <c r="M16" s="9">
        <v>1</v>
      </c>
      <c r="N16" s="11">
        <f t="shared" si="0"/>
        <v>1</v>
      </c>
      <c r="O16" s="9">
        <v>1</v>
      </c>
      <c r="P16" s="9">
        <v>5</v>
      </c>
      <c r="Q16" s="9">
        <v>1</v>
      </c>
      <c r="R16" s="11">
        <f t="shared" si="1"/>
        <v>24</v>
      </c>
      <c r="S16" s="9">
        <v>1</v>
      </c>
      <c r="T16" s="9">
        <v>1</v>
      </c>
      <c r="U16" s="11">
        <f t="shared" si="2"/>
        <v>1</v>
      </c>
      <c r="V16" s="13">
        <f t="shared" si="3"/>
        <v>11.35</v>
      </c>
      <c r="W16" s="16" t="str">
        <f t="shared" si="4"/>
        <v>NO SIGNIFICATIVO</v>
      </c>
      <c r="X16" s="9"/>
      <c r="Y16" s="9"/>
      <c r="Z16" s="9"/>
      <c r="AA16" s="9"/>
      <c r="AB16" s="42" t="s">
        <v>99</v>
      </c>
    </row>
    <row r="17" spans="1:28" ht="72" customHeight="1">
      <c r="A17" s="168"/>
      <c r="B17" s="63" t="s">
        <v>49</v>
      </c>
      <c r="C17" s="9" t="s">
        <v>100</v>
      </c>
      <c r="D17" s="16" t="s">
        <v>51</v>
      </c>
      <c r="E17" s="9" t="s">
        <v>101</v>
      </c>
      <c r="F17" s="9" t="s">
        <v>102</v>
      </c>
      <c r="G17" s="9" t="s">
        <v>103</v>
      </c>
      <c r="H17" s="9" t="s">
        <v>104</v>
      </c>
      <c r="I17" s="9" t="s">
        <v>104</v>
      </c>
      <c r="J17" s="16" t="s">
        <v>105</v>
      </c>
      <c r="K17" s="9" t="s">
        <v>106</v>
      </c>
      <c r="L17" s="9">
        <v>10</v>
      </c>
      <c r="M17" s="9">
        <v>5</v>
      </c>
      <c r="N17" s="11">
        <f t="shared" si="0"/>
        <v>50</v>
      </c>
      <c r="O17" s="9">
        <v>10</v>
      </c>
      <c r="P17" s="9">
        <v>5</v>
      </c>
      <c r="Q17" s="9">
        <v>5</v>
      </c>
      <c r="R17" s="11">
        <f t="shared" si="1"/>
        <v>67.5</v>
      </c>
      <c r="S17" s="9">
        <v>10</v>
      </c>
      <c r="T17" s="9">
        <v>10</v>
      </c>
      <c r="U17" s="11">
        <f t="shared" si="2"/>
        <v>100</v>
      </c>
      <c r="V17" s="13">
        <f t="shared" si="3"/>
        <v>62.875</v>
      </c>
      <c r="W17" s="16" t="str">
        <f t="shared" si="4"/>
        <v>MEDIA SIGNIFICANCIA</v>
      </c>
      <c r="X17" s="9" t="s">
        <v>107</v>
      </c>
      <c r="Y17" s="9" t="s">
        <v>108</v>
      </c>
      <c r="Z17" s="9"/>
      <c r="AA17" s="9"/>
      <c r="AB17" s="24" t="s">
        <v>109</v>
      </c>
    </row>
    <row r="18" spans="1:28" ht="78" customHeight="1">
      <c r="A18" s="168"/>
      <c r="B18" s="63" t="s">
        <v>49</v>
      </c>
      <c r="C18" s="16" t="s">
        <v>50</v>
      </c>
      <c r="D18" s="16" t="s">
        <v>51</v>
      </c>
      <c r="E18" s="9" t="s">
        <v>110</v>
      </c>
      <c r="F18" s="9" t="s">
        <v>111</v>
      </c>
      <c r="G18" s="9" t="s">
        <v>103</v>
      </c>
      <c r="H18" s="9" t="s">
        <v>104</v>
      </c>
      <c r="I18" s="9" t="s">
        <v>112</v>
      </c>
      <c r="J18" s="16" t="s">
        <v>113</v>
      </c>
      <c r="K18" s="9" t="s">
        <v>106</v>
      </c>
      <c r="L18" s="9">
        <v>10</v>
      </c>
      <c r="M18" s="9">
        <v>5</v>
      </c>
      <c r="N18" s="11">
        <f t="shared" si="0"/>
        <v>50</v>
      </c>
      <c r="O18" s="9">
        <v>10</v>
      </c>
      <c r="P18" s="9">
        <v>1</v>
      </c>
      <c r="Q18" s="9">
        <v>1</v>
      </c>
      <c r="R18" s="11">
        <f t="shared" si="1"/>
        <v>41.5</v>
      </c>
      <c r="S18" s="9">
        <v>1</v>
      </c>
      <c r="T18" s="9">
        <v>1</v>
      </c>
      <c r="U18" s="11">
        <f t="shared" si="2"/>
        <v>1</v>
      </c>
      <c r="V18" s="13">
        <f t="shared" si="3"/>
        <v>41.274999999999999</v>
      </c>
      <c r="W18" s="16" t="str">
        <f t="shared" si="4"/>
        <v>BAJA SIGNIFICANCIA</v>
      </c>
      <c r="X18" s="9"/>
      <c r="Y18" s="9" t="s">
        <v>114</v>
      </c>
      <c r="Z18" s="9"/>
      <c r="AA18" s="9"/>
      <c r="AB18" s="42" t="s">
        <v>115</v>
      </c>
    </row>
    <row r="19" spans="1:28" s="8" customFormat="1" ht="39" customHeight="1">
      <c r="A19" s="168"/>
      <c r="B19" s="63" t="s">
        <v>116</v>
      </c>
      <c r="C19" s="16" t="s">
        <v>50</v>
      </c>
      <c r="D19" s="16" t="s">
        <v>117</v>
      </c>
      <c r="E19" s="9" t="s">
        <v>71</v>
      </c>
      <c r="F19" s="16" t="s">
        <v>118</v>
      </c>
      <c r="G19" s="9" t="s">
        <v>119</v>
      </c>
      <c r="H19" s="9" t="s">
        <v>120</v>
      </c>
      <c r="I19" s="16" t="s">
        <v>121</v>
      </c>
      <c r="J19" s="16" t="s">
        <v>57</v>
      </c>
      <c r="K19" s="16" t="s">
        <v>122</v>
      </c>
      <c r="L19" s="16">
        <v>10</v>
      </c>
      <c r="M19" s="16">
        <v>5</v>
      </c>
      <c r="N19" s="43">
        <v>50</v>
      </c>
      <c r="O19" s="16">
        <v>10</v>
      </c>
      <c r="P19" s="16">
        <v>1</v>
      </c>
      <c r="Q19" s="16">
        <v>1</v>
      </c>
      <c r="R19" s="43">
        <f t="shared" si="1"/>
        <v>41.5</v>
      </c>
      <c r="S19" s="16">
        <v>1</v>
      </c>
      <c r="T19" s="16">
        <v>1</v>
      </c>
      <c r="U19" s="43">
        <f t="shared" si="2"/>
        <v>1</v>
      </c>
      <c r="V19" s="44">
        <f t="shared" si="3"/>
        <v>41.274999999999999</v>
      </c>
      <c r="W19" s="45" t="str">
        <f t="shared" si="4"/>
        <v>BAJA SIGNIFICANCIA</v>
      </c>
      <c r="X19" s="16"/>
      <c r="Y19" s="16"/>
      <c r="Z19" s="16"/>
      <c r="AA19" s="16"/>
      <c r="AB19" s="42" t="s">
        <v>123</v>
      </c>
    </row>
    <row r="20" spans="1:28" s="8" customFormat="1" ht="39" customHeight="1">
      <c r="A20" s="168"/>
      <c r="B20" s="63" t="s">
        <v>116</v>
      </c>
      <c r="C20" s="16" t="s">
        <v>50</v>
      </c>
      <c r="D20" s="16" t="s">
        <v>117</v>
      </c>
      <c r="E20" s="9" t="s">
        <v>64</v>
      </c>
      <c r="F20" s="9" t="s">
        <v>124</v>
      </c>
      <c r="G20" s="9" t="s">
        <v>119</v>
      </c>
      <c r="H20" s="9" t="s">
        <v>120</v>
      </c>
      <c r="I20" s="9" t="s">
        <v>67</v>
      </c>
      <c r="J20" s="9" t="s">
        <v>57</v>
      </c>
      <c r="K20" s="9" t="s">
        <v>68</v>
      </c>
      <c r="L20" s="9">
        <v>10</v>
      </c>
      <c r="M20" s="9">
        <v>5</v>
      </c>
      <c r="N20" s="11">
        <f t="shared" ref="N20:N57" si="5">+L20*M20</f>
        <v>50</v>
      </c>
      <c r="O20" s="9">
        <v>10</v>
      </c>
      <c r="P20" s="9">
        <v>5</v>
      </c>
      <c r="Q20" s="9">
        <v>1</v>
      </c>
      <c r="R20" s="11">
        <f t="shared" si="1"/>
        <v>55.5</v>
      </c>
      <c r="S20" s="9">
        <v>1</v>
      </c>
      <c r="T20" s="9">
        <v>1</v>
      </c>
      <c r="U20" s="11">
        <f t="shared" si="2"/>
        <v>1</v>
      </c>
      <c r="V20" s="13">
        <f t="shared" si="3"/>
        <v>47.575000000000003</v>
      </c>
      <c r="W20" s="16" t="str">
        <f t="shared" si="4"/>
        <v>MEDIA SIGNIFICANCIA</v>
      </c>
      <c r="X20" s="9"/>
      <c r="Y20" s="9" t="s">
        <v>69</v>
      </c>
      <c r="Z20" s="9"/>
      <c r="AA20" s="9"/>
      <c r="AB20" s="42" t="s">
        <v>125</v>
      </c>
    </row>
    <row r="21" spans="1:28" ht="39" customHeight="1">
      <c r="A21" s="168"/>
      <c r="B21" s="63" t="s">
        <v>116</v>
      </c>
      <c r="C21" s="16" t="s">
        <v>50</v>
      </c>
      <c r="D21" s="16" t="s">
        <v>117</v>
      </c>
      <c r="E21" s="16" t="s">
        <v>52</v>
      </c>
      <c r="F21" s="9" t="s">
        <v>126</v>
      </c>
      <c r="G21" s="9" t="s">
        <v>119</v>
      </c>
      <c r="H21" s="9" t="s">
        <v>120</v>
      </c>
      <c r="I21" s="9" t="s">
        <v>127</v>
      </c>
      <c r="J21" s="16" t="s">
        <v>57</v>
      </c>
      <c r="K21" s="9" t="s">
        <v>58</v>
      </c>
      <c r="L21" s="9">
        <v>10</v>
      </c>
      <c r="M21" s="9">
        <v>5</v>
      </c>
      <c r="N21" s="11">
        <f t="shared" si="5"/>
        <v>50</v>
      </c>
      <c r="O21" s="9">
        <v>10</v>
      </c>
      <c r="P21" s="9">
        <v>5</v>
      </c>
      <c r="Q21" s="9">
        <v>5</v>
      </c>
      <c r="R21" s="11">
        <f t="shared" si="1"/>
        <v>67.5</v>
      </c>
      <c r="S21" s="9">
        <v>1</v>
      </c>
      <c r="T21" s="9">
        <v>1</v>
      </c>
      <c r="U21" s="11">
        <f t="shared" si="2"/>
        <v>1</v>
      </c>
      <c r="V21" s="13">
        <f t="shared" si="3"/>
        <v>52.975000000000001</v>
      </c>
      <c r="W21" s="16" t="str">
        <f t="shared" si="4"/>
        <v>MEDIA SIGNIFICANCIA</v>
      </c>
      <c r="X21" s="9" t="s">
        <v>59</v>
      </c>
      <c r="Y21" s="9" t="s">
        <v>60</v>
      </c>
      <c r="Z21" s="9" t="s">
        <v>61</v>
      </c>
      <c r="AA21" s="9" t="s">
        <v>62</v>
      </c>
      <c r="AB21" s="42" t="s">
        <v>63</v>
      </c>
    </row>
    <row r="22" spans="1:28" ht="39" customHeight="1">
      <c r="A22" s="168"/>
      <c r="B22" s="63" t="s">
        <v>116</v>
      </c>
      <c r="C22" s="16" t="s">
        <v>50</v>
      </c>
      <c r="D22" s="16" t="s">
        <v>117</v>
      </c>
      <c r="E22" s="16" t="s">
        <v>90</v>
      </c>
      <c r="F22" s="16" t="s">
        <v>128</v>
      </c>
      <c r="G22" s="16" t="s">
        <v>129</v>
      </c>
      <c r="H22" s="16" t="s">
        <v>86</v>
      </c>
      <c r="I22" s="16" t="s">
        <v>87</v>
      </c>
      <c r="J22" s="16" t="s">
        <v>57</v>
      </c>
      <c r="K22" s="16" t="s">
        <v>93</v>
      </c>
      <c r="L22" s="9">
        <v>10</v>
      </c>
      <c r="M22" s="9">
        <v>5</v>
      </c>
      <c r="N22" s="11">
        <f t="shared" si="5"/>
        <v>50</v>
      </c>
      <c r="O22" s="9">
        <v>10</v>
      </c>
      <c r="P22" s="9">
        <v>1</v>
      </c>
      <c r="Q22" s="9">
        <v>1</v>
      </c>
      <c r="R22" s="11">
        <f t="shared" si="1"/>
        <v>41.5</v>
      </c>
      <c r="S22" s="9">
        <v>1</v>
      </c>
      <c r="T22" s="9">
        <v>1</v>
      </c>
      <c r="U22" s="11">
        <f t="shared" si="2"/>
        <v>1</v>
      </c>
      <c r="V22" s="13">
        <f t="shared" si="3"/>
        <v>41.274999999999999</v>
      </c>
      <c r="W22" s="16" t="str">
        <f t="shared" si="4"/>
        <v>BAJA SIGNIFICANCIA</v>
      </c>
      <c r="X22" s="9"/>
      <c r="Y22" s="9"/>
      <c r="Z22" s="9"/>
      <c r="AA22" s="9"/>
      <c r="AB22" s="42" t="s">
        <v>94</v>
      </c>
    </row>
    <row r="23" spans="1:28" ht="39" customHeight="1">
      <c r="A23" s="168"/>
      <c r="B23" s="63" t="s">
        <v>116</v>
      </c>
      <c r="C23" s="16" t="s">
        <v>50</v>
      </c>
      <c r="D23" s="16" t="s">
        <v>117</v>
      </c>
      <c r="E23" s="9" t="s">
        <v>130</v>
      </c>
      <c r="F23" s="9" t="s">
        <v>91</v>
      </c>
      <c r="G23" s="16" t="s">
        <v>85</v>
      </c>
      <c r="H23" s="16" t="s">
        <v>86</v>
      </c>
      <c r="I23" s="16" t="s">
        <v>87</v>
      </c>
      <c r="J23" s="9" t="s">
        <v>131</v>
      </c>
      <c r="K23" s="16" t="s">
        <v>132</v>
      </c>
      <c r="L23" s="9">
        <v>5</v>
      </c>
      <c r="M23" s="9">
        <v>5</v>
      </c>
      <c r="N23" s="11">
        <f t="shared" si="5"/>
        <v>25</v>
      </c>
      <c r="O23" s="9">
        <v>10</v>
      </c>
      <c r="P23" s="9">
        <v>1</v>
      </c>
      <c r="Q23" s="9">
        <v>1</v>
      </c>
      <c r="R23" s="11">
        <f t="shared" si="1"/>
        <v>41.5</v>
      </c>
      <c r="S23" s="9">
        <v>1</v>
      </c>
      <c r="T23" s="9">
        <v>1</v>
      </c>
      <c r="U23" s="11">
        <f t="shared" si="2"/>
        <v>1</v>
      </c>
      <c r="V23" s="13">
        <f t="shared" si="3"/>
        <v>30.025000000000002</v>
      </c>
      <c r="W23" s="16" t="str">
        <f t="shared" si="4"/>
        <v>NO SIGNIFICATIVO</v>
      </c>
      <c r="X23" s="9"/>
      <c r="Y23" s="9"/>
      <c r="Z23" s="9"/>
      <c r="AA23" s="9"/>
      <c r="AB23" s="42" t="s">
        <v>133</v>
      </c>
    </row>
    <row r="24" spans="1:28" s="8" customFormat="1" ht="39" customHeight="1">
      <c r="A24" s="168"/>
      <c r="B24" s="63" t="s">
        <v>116</v>
      </c>
      <c r="C24" s="9" t="s">
        <v>100</v>
      </c>
      <c r="D24" s="16" t="s">
        <v>117</v>
      </c>
      <c r="E24" s="9" t="s">
        <v>134</v>
      </c>
      <c r="F24" s="16" t="s">
        <v>135</v>
      </c>
      <c r="G24" s="16" t="s">
        <v>136</v>
      </c>
      <c r="H24" s="16" t="s">
        <v>55</v>
      </c>
      <c r="I24" s="16" t="s">
        <v>137</v>
      </c>
      <c r="J24" s="16" t="s">
        <v>57</v>
      </c>
      <c r="K24" s="9" t="s">
        <v>138</v>
      </c>
      <c r="L24" s="16">
        <v>10</v>
      </c>
      <c r="M24" s="16">
        <v>5</v>
      </c>
      <c r="N24" s="43">
        <f t="shared" si="5"/>
        <v>50</v>
      </c>
      <c r="O24" s="16">
        <v>1</v>
      </c>
      <c r="P24" s="16">
        <v>1</v>
      </c>
      <c r="Q24" s="16">
        <v>1</v>
      </c>
      <c r="R24" s="43">
        <f t="shared" si="1"/>
        <v>10</v>
      </c>
      <c r="S24" s="16">
        <v>1</v>
      </c>
      <c r="T24" s="16">
        <v>1</v>
      </c>
      <c r="U24" s="43">
        <f t="shared" si="2"/>
        <v>1</v>
      </c>
      <c r="V24" s="44">
        <f t="shared" si="3"/>
        <v>27.1</v>
      </c>
      <c r="W24" s="16" t="str">
        <f t="shared" si="4"/>
        <v>NO SIGNIFICATIVO</v>
      </c>
      <c r="X24" s="16"/>
      <c r="Y24" s="9" t="s">
        <v>139</v>
      </c>
      <c r="Z24" s="9"/>
      <c r="AA24" s="9"/>
      <c r="AB24" s="24" t="s">
        <v>140</v>
      </c>
    </row>
    <row r="25" spans="1:28" ht="39" customHeight="1">
      <c r="A25" s="168"/>
      <c r="B25" s="63" t="s">
        <v>141</v>
      </c>
      <c r="C25" s="16" t="s">
        <v>50</v>
      </c>
      <c r="D25" s="16" t="s">
        <v>142</v>
      </c>
      <c r="E25" s="16" t="s">
        <v>143</v>
      </c>
      <c r="F25" s="9" t="s">
        <v>144</v>
      </c>
      <c r="G25" s="9" t="s">
        <v>92</v>
      </c>
      <c r="H25" s="9" t="s">
        <v>86</v>
      </c>
      <c r="I25" s="9" t="s">
        <v>87</v>
      </c>
      <c r="J25" s="9" t="s">
        <v>57</v>
      </c>
      <c r="K25" s="16" t="s">
        <v>93</v>
      </c>
      <c r="L25" s="9">
        <v>10</v>
      </c>
      <c r="M25" s="9">
        <v>5</v>
      </c>
      <c r="N25" s="11">
        <f t="shared" si="5"/>
        <v>50</v>
      </c>
      <c r="O25" s="9">
        <v>10</v>
      </c>
      <c r="P25" s="9">
        <v>1</v>
      </c>
      <c r="Q25" s="9">
        <v>1</v>
      </c>
      <c r="R25" s="11">
        <f t="shared" si="1"/>
        <v>41.5</v>
      </c>
      <c r="S25" s="9">
        <v>1</v>
      </c>
      <c r="T25" s="9">
        <v>1</v>
      </c>
      <c r="U25" s="11">
        <f t="shared" si="2"/>
        <v>1</v>
      </c>
      <c r="V25" s="13">
        <f t="shared" si="3"/>
        <v>41.274999999999999</v>
      </c>
      <c r="W25" s="16" t="str">
        <f t="shared" si="4"/>
        <v>BAJA SIGNIFICANCIA</v>
      </c>
      <c r="X25" s="9"/>
      <c r="Y25" s="9"/>
      <c r="Z25" s="9"/>
      <c r="AA25" s="9"/>
      <c r="AB25" s="42" t="s">
        <v>94</v>
      </c>
    </row>
    <row r="26" spans="1:28" ht="39" customHeight="1">
      <c r="A26" s="168"/>
      <c r="B26" s="63" t="s">
        <v>141</v>
      </c>
      <c r="C26" s="16" t="s">
        <v>50</v>
      </c>
      <c r="D26" s="16" t="s">
        <v>142</v>
      </c>
      <c r="E26" s="9" t="s">
        <v>145</v>
      </c>
      <c r="F26" s="16" t="s">
        <v>146</v>
      </c>
      <c r="G26" s="9" t="s">
        <v>147</v>
      </c>
      <c r="H26" s="16" t="s">
        <v>55</v>
      </c>
      <c r="I26" s="9" t="s">
        <v>148</v>
      </c>
      <c r="J26" s="16" t="s">
        <v>113</v>
      </c>
      <c r="K26" s="9" t="s">
        <v>106</v>
      </c>
      <c r="L26" s="9">
        <v>10</v>
      </c>
      <c r="M26" s="9">
        <v>5</v>
      </c>
      <c r="N26" s="11">
        <f t="shared" si="5"/>
        <v>50</v>
      </c>
      <c r="O26" s="9">
        <v>5</v>
      </c>
      <c r="P26" s="9">
        <v>1</v>
      </c>
      <c r="Q26" s="9">
        <v>5</v>
      </c>
      <c r="R26" s="11">
        <f t="shared" si="1"/>
        <v>36</v>
      </c>
      <c r="S26" s="9">
        <v>1</v>
      </c>
      <c r="T26" s="9">
        <v>1</v>
      </c>
      <c r="U26" s="11">
        <f t="shared" si="2"/>
        <v>1</v>
      </c>
      <c r="V26" s="13">
        <f t="shared" si="3"/>
        <v>38.800000000000004</v>
      </c>
      <c r="W26" s="16" t="str">
        <f t="shared" si="4"/>
        <v>NO SIGNIFICATIVO</v>
      </c>
      <c r="X26" s="9"/>
      <c r="Y26" s="9"/>
      <c r="Z26" s="9"/>
      <c r="AA26" s="9"/>
      <c r="AB26" s="42" t="s">
        <v>149</v>
      </c>
    </row>
    <row r="27" spans="1:28" ht="39" customHeight="1" thickBot="1">
      <c r="A27" s="169"/>
      <c r="B27" s="64" t="s">
        <v>141</v>
      </c>
      <c r="C27" s="53" t="s">
        <v>50</v>
      </c>
      <c r="D27" s="53" t="s">
        <v>142</v>
      </c>
      <c r="E27" s="25" t="s">
        <v>64</v>
      </c>
      <c r="F27" s="25" t="s">
        <v>65</v>
      </c>
      <c r="G27" s="53" t="s">
        <v>66</v>
      </c>
      <c r="H27" s="53" t="s">
        <v>55</v>
      </c>
      <c r="I27" s="25" t="s">
        <v>67</v>
      </c>
      <c r="J27" s="25" t="s">
        <v>57</v>
      </c>
      <c r="K27" s="25" t="s">
        <v>68</v>
      </c>
      <c r="L27" s="25">
        <v>10</v>
      </c>
      <c r="M27" s="25">
        <v>5</v>
      </c>
      <c r="N27" s="65">
        <f t="shared" si="5"/>
        <v>50</v>
      </c>
      <c r="O27" s="25">
        <v>10</v>
      </c>
      <c r="P27" s="25">
        <v>1</v>
      </c>
      <c r="Q27" s="25">
        <v>1</v>
      </c>
      <c r="R27" s="65">
        <f t="shared" si="1"/>
        <v>41.5</v>
      </c>
      <c r="S27" s="25">
        <v>1</v>
      </c>
      <c r="T27" s="25">
        <v>1</v>
      </c>
      <c r="U27" s="65">
        <f t="shared" si="2"/>
        <v>1</v>
      </c>
      <c r="V27" s="54">
        <f t="shared" si="3"/>
        <v>41.274999999999999</v>
      </c>
      <c r="W27" s="53" t="str">
        <f t="shared" si="4"/>
        <v>BAJA SIGNIFICANCIA</v>
      </c>
      <c r="X27" s="25"/>
      <c r="Y27" s="25"/>
      <c r="Z27" s="25"/>
      <c r="AA27" s="25"/>
      <c r="AB27" s="66" t="s">
        <v>150</v>
      </c>
    </row>
    <row r="28" spans="1:28" ht="54" customHeight="1" thickBot="1">
      <c r="A28" s="201" t="s">
        <v>151</v>
      </c>
      <c r="B28" s="59" t="s">
        <v>152</v>
      </c>
      <c r="C28" s="58" t="s">
        <v>50</v>
      </c>
      <c r="D28" s="58" t="s">
        <v>153</v>
      </c>
      <c r="E28" s="59" t="s">
        <v>154</v>
      </c>
      <c r="F28" s="59" t="s">
        <v>155</v>
      </c>
      <c r="G28" s="59" t="s">
        <v>156</v>
      </c>
      <c r="H28" s="59" t="s">
        <v>104</v>
      </c>
      <c r="I28" s="59" t="s">
        <v>157</v>
      </c>
      <c r="J28" s="58" t="s">
        <v>158</v>
      </c>
      <c r="K28" s="59" t="s">
        <v>159</v>
      </c>
      <c r="L28" s="59">
        <v>10</v>
      </c>
      <c r="M28" s="59">
        <v>5</v>
      </c>
      <c r="N28" s="60">
        <f t="shared" si="5"/>
        <v>50</v>
      </c>
      <c r="O28" s="59">
        <v>10</v>
      </c>
      <c r="P28" s="59">
        <v>5</v>
      </c>
      <c r="Q28" s="59">
        <v>1</v>
      </c>
      <c r="R28" s="60">
        <f t="shared" si="1"/>
        <v>55.5</v>
      </c>
      <c r="S28" s="59">
        <v>1</v>
      </c>
      <c r="T28" s="59">
        <v>1</v>
      </c>
      <c r="U28" s="60">
        <f t="shared" si="2"/>
        <v>1</v>
      </c>
      <c r="V28" s="61">
        <f t="shared" si="3"/>
        <v>47.575000000000003</v>
      </c>
      <c r="W28" s="58" t="str">
        <f t="shared" si="4"/>
        <v>MEDIA SIGNIFICANCIA</v>
      </c>
      <c r="X28" s="59" t="s">
        <v>160</v>
      </c>
      <c r="Y28" s="59"/>
      <c r="Z28" s="59"/>
      <c r="AA28" s="59"/>
      <c r="AB28" s="62" t="s">
        <v>160</v>
      </c>
    </row>
    <row r="29" spans="1:28" ht="63" customHeight="1" thickBot="1">
      <c r="A29" s="202"/>
      <c r="B29" s="59" t="s">
        <v>152</v>
      </c>
      <c r="C29" s="16" t="s">
        <v>50</v>
      </c>
      <c r="D29" s="16" t="s">
        <v>153</v>
      </c>
      <c r="E29" s="9" t="s">
        <v>161</v>
      </c>
      <c r="F29" s="9" t="s">
        <v>155</v>
      </c>
      <c r="G29" s="9" t="s">
        <v>147</v>
      </c>
      <c r="H29" s="9" t="s">
        <v>104</v>
      </c>
      <c r="I29" s="9" t="s">
        <v>162</v>
      </c>
      <c r="J29" s="16" t="s">
        <v>158</v>
      </c>
      <c r="K29" s="9" t="s">
        <v>163</v>
      </c>
      <c r="L29" s="9">
        <v>10</v>
      </c>
      <c r="M29" s="9">
        <v>5</v>
      </c>
      <c r="N29" s="11">
        <f t="shared" si="5"/>
        <v>50</v>
      </c>
      <c r="O29" s="9">
        <v>10</v>
      </c>
      <c r="P29" s="9">
        <v>1</v>
      </c>
      <c r="Q29" s="9">
        <v>5</v>
      </c>
      <c r="R29" s="11">
        <f t="shared" si="1"/>
        <v>53.5</v>
      </c>
      <c r="S29" s="9">
        <v>1</v>
      </c>
      <c r="T29" s="9">
        <v>1</v>
      </c>
      <c r="U29" s="11">
        <f t="shared" si="2"/>
        <v>1</v>
      </c>
      <c r="V29" s="13">
        <f t="shared" si="3"/>
        <v>46.675000000000004</v>
      </c>
      <c r="W29" s="16" t="str">
        <f t="shared" si="4"/>
        <v>MEDIA SIGNIFICANCIA</v>
      </c>
      <c r="X29" s="9" t="s">
        <v>164</v>
      </c>
      <c r="Y29" s="9"/>
      <c r="Z29" s="9"/>
      <c r="AA29" s="9"/>
      <c r="AB29" s="42" t="s">
        <v>165</v>
      </c>
    </row>
    <row r="30" spans="1:28" ht="55.5" customHeight="1" thickBot="1">
      <c r="A30" s="202"/>
      <c r="B30" s="59" t="s">
        <v>152</v>
      </c>
      <c r="C30" s="16" t="s">
        <v>50</v>
      </c>
      <c r="D30" s="16" t="s">
        <v>153</v>
      </c>
      <c r="E30" s="9" t="s">
        <v>71</v>
      </c>
      <c r="F30" s="16" t="s">
        <v>166</v>
      </c>
      <c r="G30" s="9" t="s">
        <v>73</v>
      </c>
      <c r="H30" s="16" t="s">
        <v>55</v>
      </c>
      <c r="I30" s="16" t="s">
        <v>167</v>
      </c>
      <c r="J30" s="16" t="s">
        <v>158</v>
      </c>
      <c r="K30" s="16" t="s">
        <v>168</v>
      </c>
      <c r="L30" s="9">
        <v>10</v>
      </c>
      <c r="M30" s="9">
        <v>5</v>
      </c>
      <c r="N30" s="11">
        <f t="shared" si="5"/>
        <v>50</v>
      </c>
      <c r="O30" s="9">
        <v>5</v>
      </c>
      <c r="P30" s="9">
        <v>10</v>
      </c>
      <c r="Q30" s="9">
        <v>10</v>
      </c>
      <c r="R30" s="11">
        <f t="shared" si="1"/>
        <v>82.5</v>
      </c>
      <c r="S30" s="9">
        <v>1</v>
      </c>
      <c r="T30" s="9">
        <v>1</v>
      </c>
      <c r="U30" s="11">
        <f t="shared" si="2"/>
        <v>1</v>
      </c>
      <c r="V30" s="13">
        <f t="shared" si="3"/>
        <v>59.725000000000001</v>
      </c>
      <c r="W30" s="16" t="str">
        <f t="shared" si="4"/>
        <v>MEDIA SIGNIFICANCIA</v>
      </c>
      <c r="X30" s="9"/>
      <c r="Y30" s="9" t="s">
        <v>69</v>
      </c>
      <c r="Z30" s="9" t="s">
        <v>169</v>
      </c>
      <c r="AA30" s="9"/>
      <c r="AB30" s="42" t="s">
        <v>170</v>
      </c>
    </row>
    <row r="31" spans="1:28" ht="57.75" customHeight="1">
      <c r="A31" s="202"/>
      <c r="B31" s="59" t="s">
        <v>152</v>
      </c>
      <c r="C31" s="9" t="s">
        <v>100</v>
      </c>
      <c r="D31" s="16" t="s">
        <v>153</v>
      </c>
      <c r="E31" s="9" t="s">
        <v>134</v>
      </c>
      <c r="F31" s="16" t="s">
        <v>171</v>
      </c>
      <c r="G31" s="16" t="s">
        <v>73</v>
      </c>
      <c r="H31" s="16" t="s">
        <v>55</v>
      </c>
      <c r="I31" s="16" t="s">
        <v>172</v>
      </c>
      <c r="J31" s="16" t="s">
        <v>158</v>
      </c>
      <c r="K31" s="9" t="s">
        <v>138</v>
      </c>
      <c r="L31" s="9">
        <v>10</v>
      </c>
      <c r="M31" s="9">
        <v>5</v>
      </c>
      <c r="N31" s="11">
        <f t="shared" si="5"/>
        <v>50</v>
      </c>
      <c r="O31" s="9">
        <v>1</v>
      </c>
      <c r="P31" s="9">
        <v>5</v>
      </c>
      <c r="Q31" s="9">
        <v>5</v>
      </c>
      <c r="R31" s="11">
        <f t="shared" si="1"/>
        <v>36</v>
      </c>
      <c r="S31" s="9">
        <v>1</v>
      </c>
      <c r="T31" s="9">
        <v>1</v>
      </c>
      <c r="U31" s="11">
        <f t="shared" si="2"/>
        <v>1</v>
      </c>
      <c r="V31" s="13">
        <f t="shared" si="3"/>
        <v>38.800000000000004</v>
      </c>
      <c r="W31" s="16" t="str">
        <f t="shared" si="4"/>
        <v>NO SIGNIFICATIVO</v>
      </c>
      <c r="X31" s="9"/>
      <c r="Y31" s="9" t="s">
        <v>139</v>
      </c>
      <c r="Z31" s="9"/>
      <c r="AA31" s="9"/>
      <c r="AB31" s="24" t="s">
        <v>140</v>
      </c>
    </row>
    <row r="32" spans="1:28" ht="39" customHeight="1">
      <c r="A32" s="202"/>
      <c r="B32" s="16" t="s">
        <v>173</v>
      </c>
      <c r="C32" s="9" t="s">
        <v>100</v>
      </c>
      <c r="D32" s="16" t="s">
        <v>153</v>
      </c>
      <c r="E32" s="9" t="s">
        <v>134</v>
      </c>
      <c r="F32" s="16" t="s">
        <v>174</v>
      </c>
      <c r="G32" s="16" t="s">
        <v>73</v>
      </c>
      <c r="H32" s="16" t="s">
        <v>55</v>
      </c>
      <c r="I32" s="16" t="s">
        <v>172</v>
      </c>
      <c r="J32" s="16" t="s">
        <v>158</v>
      </c>
      <c r="K32" s="9" t="s">
        <v>138</v>
      </c>
      <c r="L32" s="9">
        <v>10</v>
      </c>
      <c r="M32" s="9">
        <v>5</v>
      </c>
      <c r="N32" s="11">
        <f t="shared" si="5"/>
        <v>50</v>
      </c>
      <c r="O32" s="9">
        <v>1</v>
      </c>
      <c r="P32" s="9">
        <v>5</v>
      </c>
      <c r="Q32" s="9">
        <v>5</v>
      </c>
      <c r="R32" s="11">
        <f t="shared" si="1"/>
        <v>36</v>
      </c>
      <c r="S32" s="9">
        <v>1</v>
      </c>
      <c r="T32" s="9">
        <v>1</v>
      </c>
      <c r="U32" s="11">
        <f t="shared" si="2"/>
        <v>1</v>
      </c>
      <c r="V32" s="13">
        <f t="shared" si="3"/>
        <v>38.800000000000004</v>
      </c>
      <c r="W32" s="16" t="str">
        <f t="shared" si="4"/>
        <v>NO SIGNIFICATIVO</v>
      </c>
      <c r="X32" s="9"/>
      <c r="Y32" s="9" t="s">
        <v>139</v>
      </c>
      <c r="Z32" s="9"/>
      <c r="AA32" s="9"/>
      <c r="AB32" s="24" t="s">
        <v>140</v>
      </c>
    </row>
    <row r="33" spans="1:28" ht="39" customHeight="1">
      <c r="A33" s="202"/>
      <c r="B33" s="16" t="s">
        <v>173</v>
      </c>
      <c r="C33" s="16" t="s">
        <v>50</v>
      </c>
      <c r="D33" s="16" t="s">
        <v>153</v>
      </c>
      <c r="E33" s="9" t="s">
        <v>71</v>
      </c>
      <c r="F33" s="16" t="s">
        <v>166</v>
      </c>
      <c r="G33" s="9" t="s">
        <v>73</v>
      </c>
      <c r="H33" s="16" t="s">
        <v>55</v>
      </c>
      <c r="I33" s="16" t="s">
        <v>167</v>
      </c>
      <c r="J33" s="16" t="s">
        <v>158</v>
      </c>
      <c r="K33" s="16" t="s">
        <v>168</v>
      </c>
      <c r="L33" s="9">
        <v>10</v>
      </c>
      <c r="M33" s="9">
        <v>5</v>
      </c>
      <c r="N33" s="11">
        <f t="shared" si="5"/>
        <v>50</v>
      </c>
      <c r="O33" s="9">
        <v>5</v>
      </c>
      <c r="P33" s="9">
        <v>10</v>
      </c>
      <c r="Q33" s="9">
        <v>10</v>
      </c>
      <c r="R33" s="11">
        <f t="shared" si="1"/>
        <v>82.5</v>
      </c>
      <c r="S33" s="9">
        <v>1</v>
      </c>
      <c r="T33" s="9">
        <v>1</v>
      </c>
      <c r="U33" s="11">
        <f t="shared" si="2"/>
        <v>1</v>
      </c>
      <c r="V33" s="13">
        <f t="shared" si="3"/>
        <v>59.725000000000001</v>
      </c>
      <c r="W33" s="16" t="str">
        <f t="shared" si="4"/>
        <v>MEDIA SIGNIFICANCIA</v>
      </c>
      <c r="X33" s="9"/>
      <c r="Y33" s="9" t="s">
        <v>69</v>
      </c>
      <c r="Z33" s="9" t="s">
        <v>169</v>
      </c>
      <c r="AA33" s="9"/>
      <c r="AB33" s="42" t="s">
        <v>170</v>
      </c>
    </row>
    <row r="34" spans="1:28" ht="39" customHeight="1">
      <c r="A34" s="202"/>
      <c r="B34" s="16" t="s">
        <v>173</v>
      </c>
      <c r="C34" s="16" t="s">
        <v>50</v>
      </c>
      <c r="D34" s="16" t="s">
        <v>153</v>
      </c>
      <c r="E34" s="16" t="s">
        <v>52</v>
      </c>
      <c r="F34" s="9" t="s">
        <v>175</v>
      </c>
      <c r="G34" s="16" t="s">
        <v>54</v>
      </c>
      <c r="H34" s="16" t="s">
        <v>55</v>
      </c>
      <c r="I34" s="9" t="s">
        <v>56</v>
      </c>
      <c r="J34" s="9" t="s">
        <v>57</v>
      </c>
      <c r="K34" s="9" t="s">
        <v>58</v>
      </c>
      <c r="L34" s="9">
        <v>10</v>
      </c>
      <c r="M34" s="9">
        <v>5</v>
      </c>
      <c r="N34" s="11">
        <f t="shared" si="5"/>
        <v>50</v>
      </c>
      <c r="O34" s="9">
        <v>5</v>
      </c>
      <c r="P34" s="9">
        <v>1</v>
      </c>
      <c r="Q34" s="9">
        <v>1</v>
      </c>
      <c r="R34" s="11">
        <f t="shared" si="1"/>
        <v>24</v>
      </c>
      <c r="S34" s="9">
        <v>1</v>
      </c>
      <c r="T34" s="9">
        <v>1</v>
      </c>
      <c r="U34" s="11">
        <f t="shared" si="2"/>
        <v>1</v>
      </c>
      <c r="V34" s="13">
        <f t="shared" si="3"/>
        <v>33.4</v>
      </c>
      <c r="W34" s="16" t="str">
        <f t="shared" si="4"/>
        <v>NO SIGNIFICATIVO</v>
      </c>
      <c r="X34" s="9" t="s">
        <v>59</v>
      </c>
      <c r="Y34" s="9" t="s">
        <v>60</v>
      </c>
      <c r="Z34" s="9"/>
      <c r="AA34" s="9" t="s">
        <v>62</v>
      </c>
      <c r="AB34" s="42" t="s">
        <v>63</v>
      </c>
    </row>
    <row r="35" spans="1:28" ht="39" customHeight="1" thickBot="1">
      <c r="A35" s="203"/>
      <c r="B35" s="53" t="s">
        <v>173</v>
      </c>
      <c r="C35" s="53" t="s">
        <v>50</v>
      </c>
      <c r="D35" s="53" t="s">
        <v>153</v>
      </c>
      <c r="E35" s="25" t="s">
        <v>64</v>
      </c>
      <c r="F35" s="25" t="s">
        <v>65</v>
      </c>
      <c r="G35" s="53" t="s">
        <v>66</v>
      </c>
      <c r="H35" s="53" t="s">
        <v>55</v>
      </c>
      <c r="I35" s="25" t="s">
        <v>67</v>
      </c>
      <c r="J35" s="25" t="s">
        <v>57</v>
      </c>
      <c r="K35" s="25" t="s">
        <v>68</v>
      </c>
      <c r="L35" s="25">
        <v>10</v>
      </c>
      <c r="M35" s="25">
        <v>5</v>
      </c>
      <c r="N35" s="65">
        <f t="shared" si="5"/>
        <v>50</v>
      </c>
      <c r="O35" s="25">
        <v>10</v>
      </c>
      <c r="P35" s="25">
        <v>1</v>
      </c>
      <c r="Q35" s="25">
        <v>1</v>
      </c>
      <c r="R35" s="65">
        <f t="shared" si="1"/>
        <v>41.5</v>
      </c>
      <c r="S35" s="25">
        <v>1</v>
      </c>
      <c r="T35" s="25">
        <v>1</v>
      </c>
      <c r="U35" s="65">
        <f t="shared" si="2"/>
        <v>1</v>
      </c>
      <c r="V35" s="54">
        <f t="shared" si="3"/>
        <v>41.274999999999999</v>
      </c>
      <c r="W35" s="53" t="str">
        <f t="shared" si="4"/>
        <v>BAJA SIGNIFICANCIA</v>
      </c>
      <c r="X35" s="25"/>
      <c r="Y35" s="25" t="s">
        <v>69</v>
      </c>
      <c r="Z35" s="25"/>
      <c r="AA35" s="25"/>
      <c r="AB35" s="66" t="s">
        <v>70</v>
      </c>
    </row>
    <row r="36" spans="1:28" ht="39" customHeight="1">
      <c r="A36" s="201" t="s">
        <v>176</v>
      </c>
      <c r="B36" s="58" t="s">
        <v>49</v>
      </c>
      <c r="C36" s="58" t="s">
        <v>50</v>
      </c>
      <c r="D36" s="16" t="s">
        <v>177</v>
      </c>
      <c r="E36" s="58" t="s">
        <v>52</v>
      </c>
      <c r="F36" s="59" t="s">
        <v>53</v>
      </c>
      <c r="G36" s="58" t="s">
        <v>54</v>
      </c>
      <c r="H36" s="58" t="s">
        <v>55</v>
      </c>
      <c r="I36" s="59" t="s">
        <v>56</v>
      </c>
      <c r="J36" s="59" t="s">
        <v>57</v>
      </c>
      <c r="K36" s="59" t="s">
        <v>58</v>
      </c>
      <c r="L36" s="59">
        <v>10</v>
      </c>
      <c r="M36" s="59">
        <v>5</v>
      </c>
      <c r="N36" s="60">
        <f t="shared" si="5"/>
        <v>50</v>
      </c>
      <c r="O36" s="59">
        <v>10</v>
      </c>
      <c r="P36" s="59">
        <v>1</v>
      </c>
      <c r="Q36" s="59">
        <v>5</v>
      </c>
      <c r="R36" s="60">
        <f t="shared" si="1"/>
        <v>53.5</v>
      </c>
      <c r="S36" s="59">
        <v>1</v>
      </c>
      <c r="T36" s="59">
        <v>1</v>
      </c>
      <c r="U36" s="60">
        <f t="shared" si="2"/>
        <v>1</v>
      </c>
      <c r="V36" s="61">
        <f t="shared" si="3"/>
        <v>46.675000000000004</v>
      </c>
      <c r="W36" s="58" t="str">
        <f t="shared" si="4"/>
        <v>MEDIA SIGNIFICANCIA</v>
      </c>
      <c r="X36" s="59" t="s">
        <v>59</v>
      </c>
      <c r="Y36" s="59" t="s">
        <v>60</v>
      </c>
      <c r="Z36" s="59" t="s">
        <v>61</v>
      </c>
      <c r="AA36" s="59" t="s">
        <v>62</v>
      </c>
      <c r="AB36" s="62" t="s">
        <v>63</v>
      </c>
    </row>
    <row r="37" spans="1:28" ht="39" customHeight="1">
      <c r="A37" s="202"/>
      <c r="B37" s="16" t="s">
        <v>49</v>
      </c>
      <c r="C37" s="16" t="s">
        <v>50</v>
      </c>
      <c r="D37" s="16" t="s">
        <v>177</v>
      </c>
      <c r="E37" s="9" t="s">
        <v>64</v>
      </c>
      <c r="F37" s="9" t="s">
        <v>65</v>
      </c>
      <c r="G37" s="16" t="s">
        <v>66</v>
      </c>
      <c r="H37" s="16" t="s">
        <v>55</v>
      </c>
      <c r="I37" s="9" t="s">
        <v>67</v>
      </c>
      <c r="J37" s="9" t="s">
        <v>57</v>
      </c>
      <c r="K37" s="9" t="s">
        <v>68</v>
      </c>
      <c r="L37" s="9">
        <v>10</v>
      </c>
      <c r="M37" s="9">
        <v>5</v>
      </c>
      <c r="N37" s="11">
        <f t="shared" si="5"/>
        <v>50</v>
      </c>
      <c r="O37" s="9">
        <v>10</v>
      </c>
      <c r="P37" s="9">
        <v>1</v>
      </c>
      <c r="Q37" s="9">
        <v>1</v>
      </c>
      <c r="R37" s="11">
        <f t="shared" si="1"/>
        <v>41.5</v>
      </c>
      <c r="S37" s="9">
        <v>1</v>
      </c>
      <c r="T37" s="9">
        <v>1</v>
      </c>
      <c r="U37" s="11">
        <f t="shared" si="2"/>
        <v>1</v>
      </c>
      <c r="V37" s="13">
        <f t="shared" si="3"/>
        <v>41.274999999999999</v>
      </c>
      <c r="W37" s="16" t="str">
        <f t="shared" si="4"/>
        <v>BAJA SIGNIFICANCIA</v>
      </c>
      <c r="X37" s="9"/>
      <c r="Y37" s="9" t="s">
        <v>69</v>
      </c>
      <c r="Z37" s="9"/>
      <c r="AA37" s="9"/>
      <c r="AB37" s="42" t="s">
        <v>70</v>
      </c>
    </row>
    <row r="38" spans="1:28" ht="39" customHeight="1">
      <c r="A38" s="202"/>
      <c r="B38" s="16" t="s">
        <v>49</v>
      </c>
      <c r="C38" s="16" t="s">
        <v>50</v>
      </c>
      <c r="D38" s="16" t="s">
        <v>177</v>
      </c>
      <c r="E38" s="9" t="s">
        <v>145</v>
      </c>
      <c r="F38" s="9" t="s">
        <v>111</v>
      </c>
      <c r="G38" s="9" t="s">
        <v>103</v>
      </c>
      <c r="H38" s="9" t="s">
        <v>104</v>
      </c>
      <c r="I38" s="9" t="s">
        <v>112</v>
      </c>
      <c r="J38" s="16" t="s">
        <v>113</v>
      </c>
      <c r="K38" s="9" t="s">
        <v>106</v>
      </c>
      <c r="L38" s="9">
        <v>10</v>
      </c>
      <c r="M38" s="9">
        <v>5</v>
      </c>
      <c r="N38" s="11">
        <f t="shared" si="5"/>
        <v>50</v>
      </c>
      <c r="O38" s="9">
        <v>10</v>
      </c>
      <c r="P38" s="9">
        <v>1</v>
      </c>
      <c r="Q38" s="9">
        <v>1</v>
      </c>
      <c r="R38" s="11">
        <f t="shared" si="1"/>
        <v>41.5</v>
      </c>
      <c r="S38" s="9">
        <v>1</v>
      </c>
      <c r="T38" s="9">
        <v>1</v>
      </c>
      <c r="U38" s="11">
        <f t="shared" si="2"/>
        <v>1</v>
      </c>
      <c r="V38" s="13">
        <f t="shared" si="3"/>
        <v>41.274999999999999</v>
      </c>
      <c r="W38" s="16" t="str">
        <f t="shared" si="4"/>
        <v>BAJA SIGNIFICANCIA</v>
      </c>
      <c r="X38" s="9"/>
      <c r="Y38" s="9" t="s">
        <v>114</v>
      </c>
      <c r="Z38" s="9"/>
      <c r="AA38" s="9"/>
      <c r="AB38" s="42" t="s">
        <v>115</v>
      </c>
    </row>
    <row r="39" spans="1:28" ht="39" customHeight="1">
      <c r="A39" s="202"/>
      <c r="B39" s="16" t="s">
        <v>49</v>
      </c>
      <c r="C39" s="16" t="s">
        <v>50</v>
      </c>
      <c r="D39" s="16" t="s">
        <v>177</v>
      </c>
      <c r="E39" s="9" t="s">
        <v>71</v>
      </c>
      <c r="F39" s="16" t="s">
        <v>178</v>
      </c>
      <c r="G39" s="9" t="s">
        <v>73</v>
      </c>
      <c r="H39" s="16" t="s">
        <v>55</v>
      </c>
      <c r="I39" s="16" t="s">
        <v>179</v>
      </c>
      <c r="J39" s="9" t="s">
        <v>57</v>
      </c>
      <c r="K39" s="16" t="s">
        <v>180</v>
      </c>
      <c r="L39" s="9">
        <v>10</v>
      </c>
      <c r="M39" s="9">
        <v>5</v>
      </c>
      <c r="N39" s="11">
        <f t="shared" si="5"/>
        <v>50</v>
      </c>
      <c r="O39" s="9">
        <v>5</v>
      </c>
      <c r="P39" s="9">
        <v>1</v>
      </c>
      <c r="Q39" s="9">
        <v>10</v>
      </c>
      <c r="R39" s="11">
        <f t="shared" si="1"/>
        <v>51</v>
      </c>
      <c r="S39" s="9">
        <v>1</v>
      </c>
      <c r="T39" s="9">
        <v>1</v>
      </c>
      <c r="U39" s="11">
        <f t="shared" si="2"/>
        <v>1</v>
      </c>
      <c r="V39" s="13">
        <f t="shared" si="3"/>
        <v>45.550000000000004</v>
      </c>
      <c r="W39" s="16" t="str">
        <f t="shared" si="4"/>
        <v>BAJA SIGNIFICANCIA</v>
      </c>
      <c r="X39" s="9"/>
      <c r="Y39" s="9"/>
      <c r="Z39" s="9"/>
      <c r="AA39" s="9"/>
      <c r="AB39" s="42" t="s">
        <v>181</v>
      </c>
    </row>
    <row r="40" spans="1:28" ht="39" customHeight="1">
      <c r="A40" s="202"/>
      <c r="B40" s="16" t="s">
        <v>49</v>
      </c>
      <c r="C40" s="9" t="s">
        <v>100</v>
      </c>
      <c r="D40" s="16" t="s">
        <v>177</v>
      </c>
      <c r="E40" s="9" t="s">
        <v>101</v>
      </c>
      <c r="F40" s="9" t="s">
        <v>102</v>
      </c>
      <c r="G40" s="9" t="s">
        <v>103</v>
      </c>
      <c r="H40" s="9" t="s">
        <v>104</v>
      </c>
      <c r="I40" s="9" t="s">
        <v>104</v>
      </c>
      <c r="J40" s="16" t="s">
        <v>105</v>
      </c>
      <c r="K40" s="9" t="s">
        <v>106</v>
      </c>
      <c r="L40" s="9">
        <v>10</v>
      </c>
      <c r="M40" s="9">
        <v>5</v>
      </c>
      <c r="N40" s="11">
        <f t="shared" si="5"/>
        <v>50</v>
      </c>
      <c r="O40" s="9">
        <v>10</v>
      </c>
      <c r="P40" s="9">
        <v>5</v>
      </c>
      <c r="Q40" s="9">
        <v>5</v>
      </c>
      <c r="R40" s="11">
        <f t="shared" si="1"/>
        <v>67.5</v>
      </c>
      <c r="S40" s="9">
        <v>10</v>
      </c>
      <c r="T40" s="9">
        <v>10</v>
      </c>
      <c r="U40" s="11">
        <f t="shared" si="2"/>
        <v>100</v>
      </c>
      <c r="V40" s="13">
        <f t="shared" si="3"/>
        <v>62.875</v>
      </c>
      <c r="W40" s="16" t="str">
        <f t="shared" si="4"/>
        <v>MEDIA SIGNIFICANCIA</v>
      </c>
      <c r="X40" s="9" t="s">
        <v>107</v>
      </c>
      <c r="Y40" s="9" t="s">
        <v>108</v>
      </c>
      <c r="Z40" s="9"/>
      <c r="AA40" s="9"/>
      <c r="AB40" s="24" t="s">
        <v>109</v>
      </c>
    </row>
    <row r="41" spans="1:28" ht="39" customHeight="1">
      <c r="A41" s="202"/>
      <c r="B41" s="16" t="s">
        <v>173</v>
      </c>
      <c r="C41" s="16" t="s">
        <v>50</v>
      </c>
      <c r="D41" s="16" t="s">
        <v>182</v>
      </c>
      <c r="E41" s="9" t="s">
        <v>64</v>
      </c>
      <c r="F41" s="9" t="s">
        <v>65</v>
      </c>
      <c r="G41" s="16" t="s">
        <v>66</v>
      </c>
      <c r="H41" s="16" t="s">
        <v>55</v>
      </c>
      <c r="I41" s="9" t="s">
        <v>67</v>
      </c>
      <c r="J41" s="9" t="s">
        <v>57</v>
      </c>
      <c r="K41" s="9" t="s">
        <v>68</v>
      </c>
      <c r="L41" s="9">
        <v>10</v>
      </c>
      <c r="M41" s="9">
        <v>5</v>
      </c>
      <c r="N41" s="11">
        <f t="shared" si="5"/>
        <v>50</v>
      </c>
      <c r="O41" s="9">
        <v>10</v>
      </c>
      <c r="P41" s="9">
        <v>1</v>
      </c>
      <c r="Q41" s="9">
        <v>1</v>
      </c>
      <c r="R41" s="11">
        <f t="shared" si="1"/>
        <v>41.5</v>
      </c>
      <c r="S41" s="9">
        <v>1</v>
      </c>
      <c r="T41" s="9">
        <v>1</v>
      </c>
      <c r="U41" s="11">
        <f t="shared" si="2"/>
        <v>1</v>
      </c>
      <c r="V41" s="13">
        <f t="shared" si="3"/>
        <v>41.274999999999999</v>
      </c>
      <c r="W41" s="16" t="str">
        <f t="shared" si="4"/>
        <v>BAJA SIGNIFICANCIA</v>
      </c>
      <c r="X41" s="9"/>
      <c r="Y41" s="9" t="s">
        <v>69</v>
      </c>
      <c r="Z41" s="9"/>
      <c r="AA41" s="9"/>
      <c r="AB41" s="42" t="s">
        <v>183</v>
      </c>
    </row>
    <row r="42" spans="1:28" ht="39" customHeight="1" thickBot="1">
      <c r="A42" s="202"/>
      <c r="B42" s="16" t="s">
        <v>184</v>
      </c>
      <c r="C42" s="16" t="s">
        <v>50</v>
      </c>
      <c r="D42" s="16" t="s">
        <v>182</v>
      </c>
      <c r="E42" s="9" t="s">
        <v>185</v>
      </c>
      <c r="F42" s="16" t="s">
        <v>186</v>
      </c>
      <c r="G42" s="9" t="s">
        <v>187</v>
      </c>
      <c r="H42" s="9" t="s">
        <v>104</v>
      </c>
      <c r="I42" s="16" t="s">
        <v>188</v>
      </c>
      <c r="J42" s="9" t="s">
        <v>57</v>
      </c>
      <c r="K42" s="16" t="s">
        <v>189</v>
      </c>
      <c r="L42" s="9">
        <v>10</v>
      </c>
      <c r="M42" s="9">
        <v>5</v>
      </c>
      <c r="N42" s="11">
        <f t="shared" si="5"/>
        <v>50</v>
      </c>
      <c r="O42" s="9">
        <v>10</v>
      </c>
      <c r="P42" s="9">
        <v>1</v>
      </c>
      <c r="Q42" s="9">
        <v>1</v>
      </c>
      <c r="R42" s="11">
        <f t="shared" si="1"/>
        <v>41.5</v>
      </c>
      <c r="S42" s="9">
        <v>5</v>
      </c>
      <c r="T42" s="9">
        <v>5</v>
      </c>
      <c r="U42" s="11">
        <f t="shared" ref="U42:U60" si="6">+S42*T42</f>
        <v>25</v>
      </c>
      <c r="V42" s="13">
        <f t="shared" ref="V42:V73" si="7">+N42*0.45+R42*0.45+U42*0.1</f>
        <v>43.674999999999997</v>
      </c>
      <c r="W42" s="16" t="str">
        <f t="shared" ref="W42:W73" si="8">IF(V42&lt;=39,"NO SIGNIFICATIVO", IF(V42&lt;=46,"BAJA SIGNIFICANCIA",IF(V42&lt;=70,"MEDIA SIGNIFICANCIA","ALTA SIGNIFICANCIA")))</f>
        <v>BAJA SIGNIFICANCIA</v>
      </c>
      <c r="X42" s="9"/>
      <c r="Y42" s="16" t="s">
        <v>190</v>
      </c>
      <c r="Z42" s="16"/>
      <c r="AA42" s="16"/>
      <c r="AB42" s="42" t="s">
        <v>191</v>
      </c>
    </row>
    <row r="43" spans="1:28" ht="39" customHeight="1">
      <c r="A43" s="202"/>
      <c r="B43" s="59" t="s">
        <v>152</v>
      </c>
      <c r="C43" s="9" t="s">
        <v>100</v>
      </c>
      <c r="D43" s="16" t="s">
        <v>153</v>
      </c>
      <c r="E43" s="9" t="s">
        <v>192</v>
      </c>
      <c r="F43" s="16" t="s">
        <v>193</v>
      </c>
      <c r="G43" s="17" t="s">
        <v>194</v>
      </c>
      <c r="H43" s="16" t="s">
        <v>55</v>
      </c>
      <c r="I43" s="9" t="s">
        <v>195</v>
      </c>
      <c r="J43" s="9" t="s">
        <v>131</v>
      </c>
      <c r="K43" s="9" t="s">
        <v>196</v>
      </c>
      <c r="L43" s="9">
        <v>10</v>
      </c>
      <c r="M43" s="9">
        <v>5</v>
      </c>
      <c r="N43" s="11">
        <f t="shared" si="5"/>
        <v>50</v>
      </c>
      <c r="O43" s="9">
        <v>1</v>
      </c>
      <c r="P43" s="9">
        <v>5</v>
      </c>
      <c r="Q43" s="9">
        <v>1</v>
      </c>
      <c r="R43" s="11">
        <f t="shared" si="1"/>
        <v>24</v>
      </c>
      <c r="S43" s="9">
        <v>1</v>
      </c>
      <c r="T43" s="9">
        <v>1</v>
      </c>
      <c r="U43" s="11">
        <f t="shared" si="6"/>
        <v>1</v>
      </c>
      <c r="V43" s="13">
        <f t="shared" si="7"/>
        <v>33.4</v>
      </c>
      <c r="W43" s="16" t="str">
        <f t="shared" si="8"/>
        <v>NO SIGNIFICATIVO</v>
      </c>
      <c r="X43" s="9"/>
      <c r="Y43" s="9" t="s">
        <v>197</v>
      </c>
      <c r="Z43" s="9"/>
      <c r="AA43" s="9"/>
      <c r="AB43" s="24" t="s">
        <v>198</v>
      </c>
    </row>
    <row r="44" spans="1:28" ht="39" customHeight="1" thickBot="1">
      <c r="A44" s="203"/>
      <c r="B44" s="53" t="s">
        <v>184</v>
      </c>
      <c r="C44" s="25" t="s">
        <v>100</v>
      </c>
      <c r="D44" s="53" t="s">
        <v>182</v>
      </c>
      <c r="E44" s="25" t="s">
        <v>134</v>
      </c>
      <c r="F44" s="25" t="s">
        <v>199</v>
      </c>
      <c r="G44" s="25" t="s">
        <v>200</v>
      </c>
      <c r="H44" s="53" t="s">
        <v>55</v>
      </c>
      <c r="I44" s="25" t="s">
        <v>201</v>
      </c>
      <c r="J44" s="25" t="s">
        <v>57</v>
      </c>
      <c r="K44" s="25" t="s">
        <v>202</v>
      </c>
      <c r="L44" s="25">
        <v>10</v>
      </c>
      <c r="M44" s="25">
        <v>5</v>
      </c>
      <c r="N44" s="65">
        <f t="shared" si="5"/>
        <v>50</v>
      </c>
      <c r="O44" s="25">
        <v>1</v>
      </c>
      <c r="P44" s="25">
        <v>5</v>
      </c>
      <c r="Q44" s="25">
        <v>1</v>
      </c>
      <c r="R44" s="65">
        <f t="shared" si="1"/>
        <v>24</v>
      </c>
      <c r="S44" s="25">
        <v>1</v>
      </c>
      <c r="T44" s="25">
        <v>1</v>
      </c>
      <c r="U44" s="65">
        <f t="shared" si="6"/>
        <v>1</v>
      </c>
      <c r="V44" s="54">
        <f t="shared" si="7"/>
        <v>33.4</v>
      </c>
      <c r="W44" s="53" t="str">
        <f t="shared" si="8"/>
        <v>NO SIGNIFICATIVO</v>
      </c>
      <c r="X44" s="25"/>
      <c r="Y44" s="25" t="s">
        <v>139</v>
      </c>
      <c r="Z44" s="25"/>
      <c r="AA44" s="25"/>
      <c r="AB44" s="26" t="s">
        <v>140</v>
      </c>
    </row>
    <row r="45" spans="1:28" ht="39" customHeight="1">
      <c r="A45" s="201" t="s">
        <v>203</v>
      </c>
      <c r="B45" s="58" t="s">
        <v>49</v>
      </c>
      <c r="C45" s="58" t="s">
        <v>50</v>
      </c>
      <c r="D45" s="16" t="s">
        <v>177</v>
      </c>
      <c r="E45" s="59" t="s">
        <v>145</v>
      </c>
      <c r="F45" s="59" t="s">
        <v>111</v>
      </c>
      <c r="G45" s="59" t="s">
        <v>103</v>
      </c>
      <c r="H45" s="59" t="s">
        <v>104</v>
      </c>
      <c r="I45" s="59" t="s">
        <v>112</v>
      </c>
      <c r="J45" s="58" t="s">
        <v>113</v>
      </c>
      <c r="K45" s="59" t="s">
        <v>106</v>
      </c>
      <c r="L45" s="59">
        <v>10</v>
      </c>
      <c r="M45" s="59">
        <v>5</v>
      </c>
      <c r="N45" s="60">
        <f t="shared" si="5"/>
        <v>50</v>
      </c>
      <c r="O45" s="59">
        <v>10</v>
      </c>
      <c r="P45" s="59">
        <v>1</v>
      </c>
      <c r="Q45" s="59">
        <v>1</v>
      </c>
      <c r="R45" s="60">
        <f t="shared" si="1"/>
        <v>41.5</v>
      </c>
      <c r="S45" s="59">
        <v>1</v>
      </c>
      <c r="T45" s="59">
        <v>1</v>
      </c>
      <c r="U45" s="60">
        <f t="shared" si="6"/>
        <v>1</v>
      </c>
      <c r="V45" s="61">
        <f t="shared" si="7"/>
        <v>41.274999999999999</v>
      </c>
      <c r="W45" s="58" t="str">
        <f t="shared" si="8"/>
        <v>BAJA SIGNIFICANCIA</v>
      </c>
      <c r="X45" s="59"/>
      <c r="Y45" s="59" t="s">
        <v>114</v>
      </c>
      <c r="Z45" s="59"/>
      <c r="AA45" s="59"/>
      <c r="AB45" s="62" t="s">
        <v>115</v>
      </c>
    </row>
    <row r="46" spans="1:28" ht="39" customHeight="1">
      <c r="A46" s="202"/>
      <c r="B46" s="16" t="s">
        <v>49</v>
      </c>
      <c r="C46" s="16" t="s">
        <v>50</v>
      </c>
      <c r="D46" s="16" t="s">
        <v>177</v>
      </c>
      <c r="E46" s="16" t="s">
        <v>52</v>
      </c>
      <c r="F46" s="9" t="s">
        <v>53</v>
      </c>
      <c r="G46" s="16" t="s">
        <v>54</v>
      </c>
      <c r="H46" s="16" t="s">
        <v>55</v>
      </c>
      <c r="I46" s="9" t="s">
        <v>56</v>
      </c>
      <c r="J46" s="9" t="s">
        <v>57</v>
      </c>
      <c r="K46" s="9" t="s">
        <v>58</v>
      </c>
      <c r="L46" s="9">
        <v>10</v>
      </c>
      <c r="M46" s="9">
        <v>5</v>
      </c>
      <c r="N46" s="11">
        <f t="shared" si="5"/>
        <v>50</v>
      </c>
      <c r="O46" s="9">
        <v>10</v>
      </c>
      <c r="P46" s="9">
        <v>1</v>
      </c>
      <c r="Q46" s="9">
        <v>5</v>
      </c>
      <c r="R46" s="11">
        <f t="shared" si="1"/>
        <v>53.5</v>
      </c>
      <c r="S46" s="9">
        <v>1</v>
      </c>
      <c r="T46" s="9">
        <v>1</v>
      </c>
      <c r="U46" s="11">
        <f t="shared" si="6"/>
        <v>1</v>
      </c>
      <c r="V46" s="13">
        <f t="shared" si="7"/>
        <v>46.675000000000004</v>
      </c>
      <c r="W46" s="16" t="str">
        <f t="shared" si="8"/>
        <v>MEDIA SIGNIFICANCIA</v>
      </c>
      <c r="X46" s="9" t="s">
        <v>59</v>
      </c>
      <c r="Y46" s="9" t="s">
        <v>60</v>
      </c>
      <c r="Z46" s="9" t="s">
        <v>61</v>
      </c>
      <c r="AA46" s="9" t="s">
        <v>62</v>
      </c>
      <c r="AB46" s="42" t="s">
        <v>63</v>
      </c>
    </row>
    <row r="47" spans="1:28" ht="39" customHeight="1">
      <c r="A47" s="202"/>
      <c r="B47" s="16" t="s">
        <v>49</v>
      </c>
      <c r="C47" s="16" t="s">
        <v>50</v>
      </c>
      <c r="D47" s="16" t="s">
        <v>177</v>
      </c>
      <c r="E47" s="9" t="s">
        <v>64</v>
      </c>
      <c r="F47" s="9" t="s">
        <v>65</v>
      </c>
      <c r="G47" s="16" t="s">
        <v>66</v>
      </c>
      <c r="H47" s="16" t="s">
        <v>55</v>
      </c>
      <c r="I47" s="9" t="s">
        <v>67</v>
      </c>
      <c r="J47" s="9" t="s">
        <v>57</v>
      </c>
      <c r="K47" s="9" t="s">
        <v>68</v>
      </c>
      <c r="L47" s="9">
        <v>10</v>
      </c>
      <c r="M47" s="9">
        <v>5</v>
      </c>
      <c r="N47" s="11">
        <f t="shared" si="5"/>
        <v>50</v>
      </c>
      <c r="O47" s="9">
        <v>10</v>
      </c>
      <c r="P47" s="9">
        <v>1</v>
      </c>
      <c r="Q47" s="9">
        <v>1</v>
      </c>
      <c r="R47" s="11">
        <f t="shared" si="1"/>
        <v>41.5</v>
      </c>
      <c r="S47" s="9">
        <v>1</v>
      </c>
      <c r="T47" s="9">
        <v>1</v>
      </c>
      <c r="U47" s="11">
        <f t="shared" si="6"/>
        <v>1</v>
      </c>
      <c r="V47" s="13">
        <f t="shared" si="7"/>
        <v>41.274999999999999</v>
      </c>
      <c r="W47" s="16" t="str">
        <f t="shared" si="8"/>
        <v>BAJA SIGNIFICANCIA</v>
      </c>
      <c r="X47" s="9"/>
      <c r="Y47" s="9" t="s">
        <v>69</v>
      </c>
      <c r="Z47" s="9"/>
      <c r="AA47" s="9"/>
      <c r="AB47" s="42" t="s">
        <v>183</v>
      </c>
    </row>
    <row r="48" spans="1:28" ht="39" customHeight="1">
      <c r="A48" s="202"/>
      <c r="B48" s="16" t="s">
        <v>49</v>
      </c>
      <c r="C48" s="9" t="s">
        <v>100</v>
      </c>
      <c r="D48" s="16" t="s">
        <v>177</v>
      </c>
      <c r="E48" s="9" t="s">
        <v>101</v>
      </c>
      <c r="F48" s="9" t="s">
        <v>102</v>
      </c>
      <c r="G48" s="9" t="s">
        <v>103</v>
      </c>
      <c r="H48" s="9" t="s">
        <v>104</v>
      </c>
      <c r="I48" s="9" t="s">
        <v>104</v>
      </c>
      <c r="J48" s="16" t="s">
        <v>105</v>
      </c>
      <c r="K48" s="9" t="s">
        <v>106</v>
      </c>
      <c r="L48" s="9">
        <v>10</v>
      </c>
      <c r="M48" s="9">
        <v>5</v>
      </c>
      <c r="N48" s="11">
        <f t="shared" si="5"/>
        <v>50</v>
      </c>
      <c r="O48" s="9">
        <v>10</v>
      </c>
      <c r="P48" s="9">
        <v>5</v>
      </c>
      <c r="Q48" s="9">
        <v>5</v>
      </c>
      <c r="R48" s="11">
        <f t="shared" si="1"/>
        <v>67.5</v>
      </c>
      <c r="S48" s="9">
        <v>10</v>
      </c>
      <c r="T48" s="9">
        <v>10</v>
      </c>
      <c r="U48" s="11">
        <f t="shared" si="6"/>
        <v>100</v>
      </c>
      <c r="V48" s="13">
        <f t="shared" si="7"/>
        <v>62.875</v>
      </c>
      <c r="W48" s="16" t="str">
        <f t="shared" si="8"/>
        <v>MEDIA SIGNIFICANCIA</v>
      </c>
      <c r="X48" s="9" t="s">
        <v>107</v>
      </c>
      <c r="Y48" s="9" t="s">
        <v>108</v>
      </c>
      <c r="Z48" s="9"/>
      <c r="AA48" s="9"/>
      <c r="AB48" s="24" t="s">
        <v>109</v>
      </c>
    </row>
    <row r="49" spans="1:28" ht="39" customHeight="1">
      <c r="A49" s="202"/>
      <c r="B49" s="16" t="s">
        <v>204</v>
      </c>
      <c r="C49" s="16" t="s">
        <v>50</v>
      </c>
      <c r="D49" s="16" t="s">
        <v>153</v>
      </c>
      <c r="E49" s="9" t="s">
        <v>154</v>
      </c>
      <c r="F49" s="9" t="s">
        <v>205</v>
      </c>
      <c r="G49" s="9" t="s">
        <v>206</v>
      </c>
      <c r="H49" s="9" t="s">
        <v>104</v>
      </c>
      <c r="I49" s="9" t="s">
        <v>157</v>
      </c>
      <c r="J49" s="16" t="s">
        <v>158</v>
      </c>
      <c r="K49" s="9" t="s">
        <v>207</v>
      </c>
      <c r="L49" s="9">
        <v>10</v>
      </c>
      <c r="M49" s="9">
        <v>5</v>
      </c>
      <c r="N49" s="11">
        <f t="shared" si="5"/>
        <v>50</v>
      </c>
      <c r="O49" s="9">
        <v>10</v>
      </c>
      <c r="P49" s="9">
        <v>5</v>
      </c>
      <c r="Q49" s="9">
        <v>1</v>
      </c>
      <c r="R49" s="11">
        <f t="shared" si="1"/>
        <v>55.5</v>
      </c>
      <c r="S49" s="9">
        <v>1</v>
      </c>
      <c r="T49" s="9">
        <v>1</v>
      </c>
      <c r="U49" s="11">
        <f t="shared" si="6"/>
        <v>1</v>
      </c>
      <c r="V49" s="13">
        <f t="shared" si="7"/>
        <v>47.575000000000003</v>
      </c>
      <c r="W49" s="16" t="str">
        <f t="shared" si="8"/>
        <v>MEDIA SIGNIFICANCIA</v>
      </c>
      <c r="X49" s="9" t="s">
        <v>160</v>
      </c>
      <c r="Y49" s="9"/>
      <c r="Z49" s="9"/>
      <c r="AA49" s="9"/>
      <c r="AB49" s="42" t="s">
        <v>160</v>
      </c>
    </row>
    <row r="50" spans="1:28" ht="39" customHeight="1">
      <c r="A50" s="202"/>
      <c r="B50" s="16" t="s">
        <v>204</v>
      </c>
      <c r="C50" s="9" t="s">
        <v>100</v>
      </c>
      <c r="D50" s="16" t="s">
        <v>153</v>
      </c>
      <c r="E50" s="9" t="s">
        <v>134</v>
      </c>
      <c r="F50" s="9" t="s">
        <v>208</v>
      </c>
      <c r="G50" s="16" t="s">
        <v>66</v>
      </c>
      <c r="H50" s="16" t="s">
        <v>55</v>
      </c>
      <c r="I50" s="9" t="s">
        <v>157</v>
      </c>
      <c r="J50" s="16" t="s">
        <v>158</v>
      </c>
      <c r="K50" s="9" t="s">
        <v>163</v>
      </c>
      <c r="L50" s="9">
        <v>10</v>
      </c>
      <c r="M50" s="9">
        <v>5</v>
      </c>
      <c r="N50" s="11">
        <f t="shared" si="5"/>
        <v>50</v>
      </c>
      <c r="O50" s="9">
        <v>10</v>
      </c>
      <c r="P50" s="9">
        <v>1</v>
      </c>
      <c r="Q50" s="9">
        <v>5</v>
      </c>
      <c r="R50" s="11">
        <f t="shared" si="1"/>
        <v>53.5</v>
      </c>
      <c r="S50" s="9">
        <v>1</v>
      </c>
      <c r="T50" s="9">
        <v>1</v>
      </c>
      <c r="U50" s="11">
        <f t="shared" si="6"/>
        <v>1</v>
      </c>
      <c r="V50" s="13">
        <f t="shared" si="7"/>
        <v>46.675000000000004</v>
      </c>
      <c r="W50" s="16" t="str">
        <f t="shared" si="8"/>
        <v>MEDIA SIGNIFICANCIA</v>
      </c>
      <c r="X50" s="9" t="s">
        <v>164</v>
      </c>
      <c r="Y50" s="9"/>
      <c r="Z50" s="9"/>
      <c r="AA50" s="9"/>
      <c r="AB50" s="42" t="s">
        <v>209</v>
      </c>
    </row>
    <row r="51" spans="1:28" ht="39" customHeight="1" thickBot="1">
      <c r="A51" s="203"/>
      <c r="B51" s="53" t="s">
        <v>204</v>
      </c>
      <c r="C51" s="53" t="s">
        <v>50</v>
      </c>
      <c r="D51" s="53" t="s">
        <v>153</v>
      </c>
      <c r="E51" s="25" t="s">
        <v>161</v>
      </c>
      <c r="F51" s="25" t="s">
        <v>210</v>
      </c>
      <c r="G51" s="25" t="s">
        <v>147</v>
      </c>
      <c r="H51" s="25" t="s">
        <v>104</v>
      </c>
      <c r="I51" s="25" t="s">
        <v>162</v>
      </c>
      <c r="J51" s="53" t="s">
        <v>158</v>
      </c>
      <c r="K51" s="25" t="s">
        <v>163</v>
      </c>
      <c r="L51" s="25">
        <v>10</v>
      </c>
      <c r="M51" s="25">
        <v>5</v>
      </c>
      <c r="N51" s="65">
        <f t="shared" si="5"/>
        <v>50</v>
      </c>
      <c r="O51" s="25">
        <v>10</v>
      </c>
      <c r="P51" s="25">
        <v>1</v>
      </c>
      <c r="Q51" s="25">
        <v>5</v>
      </c>
      <c r="R51" s="65">
        <f t="shared" si="1"/>
        <v>53.5</v>
      </c>
      <c r="S51" s="25">
        <v>1</v>
      </c>
      <c r="T51" s="25">
        <v>1</v>
      </c>
      <c r="U51" s="65">
        <f t="shared" si="6"/>
        <v>1</v>
      </c>
      <c r="V51" s="54">
        <f t="shared" si="7"/>
        <v>46.675000000000004</v>
      </c>
      <c r="W51" s="53" t="str">
        <f t="shared" si="8"/>
        <v>MEDIA SIGNIFICANCIA</v>
      </c>
      <c r="X51" s="25" t="s">
        <v>164</v>
      </c>
      <c r="Y51" s="25"/>
      <c r="Z51" s="25"/>
      <c r="AA51" s="25"/>
      <c r="AB51" s="66" t="s">
        <v>209</v>
      </c>
    </row>
    <row r="52" spans="1:28" ht="39" customHeight="1">
      <c r="A52" s="161" t="s">
        <v>211</v>
      </c>
      <c r="B52" s="58" t="s">
        <v>212</v>
      </c>
      <c r="C52" s="58" t="s">
        <v>50</v>
      </c>
      <c r="D52" s="58" t="s">
        <v>213</v>
      </c>
      <c r="E52" s="58" t="s">
        <v>214</v>
      </c>
      <c r="F52" s="58" t="s">
        <v>215</v>
      </c>
      <c r="G52" s="59" t="s">
        <v>92</v>
      </c>
      <c r="H52" s="59" t="s">
        <v>86</v>
      </c>
      <c r="I52" s="59" t="s">
        <v>87</v>
      </c>
      <c r="J52" s="59" t="s">
        <v>57</v>
      </c>
      <c r="K52" s="59" t="s">
        <v>93</v>
      </c>
      <c r="L52" s="58">
        <v>10</v>
      </c>
      <c r="M52" s="58">
        <v>5</v>
      </c>
      <c r="N52" s="67">
        <f t="shared" si="5"/>
        <v>50</v>
      </c>
      <c r="O52" s="58">
        <v>10</v>
      </c>
      <c r="P52" s="58">
        <v>1</v>
      </c>
      <c r="Q52" s="58">
        <v>1</v>
      </c>
      <c r="R52" s="67">
        <f t="shared" si="1"/>
        <v>41.5</v>
      </c>
      <c r="S52" s="58">
        <v>5</v>
      </c>
      <c r="T52" s="58">
        <v>5</v>
      </c>
      <c r="U52" s="67">
        <f t="shared" si="6"/>
        <v>25</v>
      </c>
      <c r="V52" s="68">
        <f t="shared" si="7"/>
        <v>43.674999999999997</v>
      </c>
      <c r="W52" s="58" t="str">
        <f t="shared" si="8"/>
        <v>BAJA SIGNIFICANCIA</v>
      </c>
      <c r="X52" s="69" t="s">
        <v>216</v>
      </c>
      <c r="Y52" s="59"/>
      <c r="Z52" s="59"/>
      <c r="AA52" s="59"/>
      <c r="AB52" s="62" t="s">
        <v>217</v>
      </c>
    </row>
    <row r="53" spans="1:28" ht="39" customHeight="1">
      <c r="A53" s="162"/>
      <c r="B53" s="16" t="s">
        <v>212</v>
      </c>
      <c r="C53" s="16" t="s">
        <v>50</v>
      </c>
      <c r="D53" s="16" t="s">
        <v>213</v>
      </c>
      <c r="E53" s="9" t="s">
        <v>145</v>
      </c>
      <c r="F53" s="16" t="s">
        <v>218</v>
      </c>
      <c r="G53" s="9" t="s">
        <v>147</v>
      </c>
      <c r="H53" s="16" t="s">
        <v>55</v>
      </c>
      <c r="I53" s="16" t="s">
        <v>219</v>
      </c>
      <c r="J53" s="16" t="s">
        <v>113</v>
      </c>
      <c r="K53" s="9" t="s">
        <v>106</v>
      </c>
      <c r="L53" s="16">
        <v>10</v>
      </c>
      <c r="M53" s="16">
        <v>5</v>
      </c>
      <c r="N53" s="43">
        <f t="shared" si="5"/>
        <v>50</v>
      </c>
      <c r="O53" s="16">
        <v>10</v>
      </c>
      <c r="P53" s="16">
        <v>5</v>
      </c>
      <c r="Q53" s="16">
        <v>5</v>
      </c>
      <c r="R53" s="43">
        <f t="shared" si="1"/>
        <v>67.5</v>
      </c>
      <c r="S53" s="16">
        <v>1</v>
      </c>
      <c r="T53" s="16">
        <v>1</v>
      </c>
      <c r="U53" s="43">
        <f t="shared" si="6"/>
        <v>1</v>
      </c>
      <c r="V53" s="44">
        <f t="shared" si="7"/>
        <v>52.975000000000001</v>
      </c>
      <c r="W53" s="16" t="str">
        <f t="shared" si="8"/>
        <v>MEDIA SIGNIFICANCIA</v>
      </c>
      <c r="X53" s="9"/>
      <c r="Y53" s="9" t="s">
        <v>114</v>
      </c>
      <c r="Z53" s="9"/>
      <c r="AA53" s="9"/>
      <c r="AB53" s="42" t="s">
        <v>220</v>
      </c>
    </row>
    <row r="54" spans="1:28" ht="39" customHeight="1">
      <c r="A54" s="162"/>
      <c r="B54" s="16" t="s">
        <v>212</v>
      </c>
      <c r="C54" s="16" t="s">
        <v>50</v>
      </c>
      <c r="D54" s="16" t="s">
        <v>213</v>
      </c>
      <c r="E54" s="9" t="s">
        <v>64</v>
      </c>
      <c r="F54" s="46" t="s">
        <v>221</v>
      </c>
      <c r="G54" s="16" t="s">
        <v>66</v>
      </c>
      <c r="H54" s="16" t="s">
        <v>55</v>
      </c>
      <c r="I54" s="16" t="s">
        <v>222</v>
      </c>
      <c r="J54" s="9" t="s">
        <v>57</v>
      </c>
      <c r="K54" s="16" t="s">
        <v>223</v>
      </c>
      <c r="L54" s="16">
        <v>10</v>
      </c>
      <c r="M54" s="16">
        <v>5</v>
      </c>
      <c r="N54" s="43">
        <f t="shared" si="5"/>
        <v>50</v>
      </c>
      <c r="O54" s="16">
        <v>10</v>
      </c>
      <c r="P54" s="16">
        <v>1</v>
      </c>
      <c r="Q54" s="16">
        <v>1</v>
      </c>
      <c r="R54" s="43">
        <f t="shared" si="1"/>
        <v>41.5</v>
      </c>
      <c r="S54" s="16">
        <v>1</v>
      </c>
      <c r="T54" s="16">
        <v>1</v>
      </c>
      <c r="U54" s="43">
        <f t="shared" si="6"/>
        <v>1</v>
      </c>
      <c r="V54" s="44">
        <f t="shared" si="7"/>
        <v>41.274999999999999</v>
      </c>
      <c r="W54" s="16" t="str">
        <f t="shared" si="8"/>
        <v>BAJA SIGNIFICANCIA</v>
      </c>
      <c r="X54" s="9"/>
      <c r="Y54" s="9" t="s">
        <v>69</v>
      </c>
      <c r="Z54" s="9"/>
      <c r="AA54" s="9"/>
      <c r="AB54" s="42" t="s">
        <v>183</v>
      </c>
    </row>
    <row r="55" spans="1:28" ht="39" customHeight="1">
      <c r="A55" s="162"/>
      <c r="B55" s="16" t="s">
        <v>212</v>
      </c>
      <c r="C55" s="16" t="s">
        <v>50</v>
      </c>
      <c r="D55" s="16" t="s">
        <v>213</v>
      </c>
      <c r="E55" s="47" t="s">
        <v>78</v>
      </c>
      <c r="F55" s="16" t="s">
        <v>224</v>
      </c>
      <c r="G55" s="9" t="s">
        <v>80</v>
      </c>
      <c r="H55" s="9" t="s">
        <v>225</v>
      </c>
      <c r="I55" s="9" t="s">
        <v>81</v>
      </c>
      <c r="J55" s="46" t="s">
        <v>57</v>
      </c>
      <c r="K55" s="16" t="s">
        <v>58</v>
      </c>
      <c r="L55" s="16">
        <v>10</v>
      </c>
      <c r="M55" s="16">
        <v>5</v>
      </c>
      <c r="N55" s="43">
        <f t="shared" si="5"/>
        <v>50</v>
      </c>
      <c r="O55" s="16">
        <v>10</v>
      </c>
      <c r="P55" s="16">
        <v>5</v>
      </c>
      <c r="Q55" s="16">
        <v>5</v>
      </c>
      <c r="R55" s="43">
        <f t="shared" si="1"/>
        <v>67.5</v>
      </c>
      <c r="S55" s="16">
        <v>1</v>
      </c>
      <c r="T55" s="16">
        <v>1</v>
      </c>
      <c r="U55" s="43">
        <f t="shared" si="6"/>
        <v>1</v>
      </c>
      <c r="V55" s="44">
        <f t="shared" si="7"/>
        <v>52.975000000000001</v>
      </c>
      <c r="W55" s="16" t="str">
        <f t="shared" si="8"/>
        <v>MEDIA SIGNIFICANCIA</v>
      </c>
      <c r="X55" s="9"/>
      <c r="Y55" s="9"/>
      <c r="Z55" s="9"/>
      <c r="AA55" s="9"/>
      <c r="AB55" s="42" t="s">
        <v>226</v>
      </c>
    </row>
    <row r="56" spans="1:28" ht="39" customHeight="1">
      <c r="A56" s="162"/>
      <c r="B56" s="16" t="s">
        <v>212</v>
      </c>
      <c r="C56" s="16" t="s">
        <v>50</v>
      </c>
      <c r="D56" s="16" t="s">
        <v>213</v>
      </c>
      <c r="E56" s="16" t="s">
        <v>227</v>
      </c>
      <c r="F56" s="16" t="s">
        <v>228</v>
      </c>
      <c r="G56" s="16" t="s">
        <v>80</v>
      </c>
      <c r="H56" s="16" t="s">
        <v>225</v>
      </c>
      <c r="I56" s="16" t="s">
        <v>229</v>
      </c>
      <c r="J56" s="46" t="s">
        <v>57</v>
      </c>
      <c r="K56" s="16" t="s">
        <v>230</v>
      </c>
      <c r="L56" s="16">
        <v>10</v>
      </c>
      <c r="M56" s="16">
        <v>5</v>
      </c>
      <c r="N56" s="43">
        <f t="shared" si="5"/>
        <v>50</v>
      </c>
      <c r="O56" s="16">
        <v>5</v>
      </c>
      <c r="P56" s="16">
        <v>5</v>
      </c>
      <c r="Q56" s="16">
        <v>5</v>
      </c>
      <c r="R56" s="43">
        <f t="shared" si="1"/>
        <v>50</v>
      </c>
      <c r="S56" s="16">
        <v>1</v>
      </c>
      <c r="T56" s="16">
        <v>1</v>
      </c>
      <c r="U56" s="43">
        <f t="shared" si="6"/>
        <v>1</v>
      </c>
      <c r="V56" s="44">
        <f t="shared" si="7"/>
        <v>45.1</v>
      </c>
      <c r="W56" s="9" t="str">
        <f t="shared" si="8"/>
        <v>BAJA SIGNIFICANCIA</v>
      </c>
      <c r="X56" s="9"/>
      <c r="Y56" s="9"/>
      <c r="Z56" s="9"/>
      <c r="AA56" s="9"/>
      <c r="AB56" s="42" t="s">
        <v>231</v>
      </c>
    </row>
    <row r="57" spans="1:28" ht="186" customHeight="1">
      <c r="A57" s="162"/>
      <c r="B57" s="16" t="s">
        <v>212</v>
      </c>
      <c r="C57" s="16" t="s">
        <v>50</v>
      </c>
      <c r="D57" s="16" t="s">
        <v>213</v>
      </c>
      <c r="E57" s="9" t="s">
        <v>71</v>
      </c>
      <c r="F57" s="16" t="s">
        <v>232</v>
      </c>
      <c r="G57" s="9" t="s">
        <v>73</v>
      </c>
      <c r="H57" s="9" t="s">
        <v>233</v>
      </c>
      <c r="I57" s="16" t="s">
        <v>234</v>
      </c>
      <c r="J57" s="46" t="s">
        <v>235</v>
      </c>
      <c r="K57" s="16" t="s">
        <v>236</v>
      </c>
      <c r="L57" s="16">
        <v>10</v>
      </c>
      <c r="M57" s="16">
        <v>5</v>
      </c>
      <c r="N57" s="43">
        <f t="shared" si="5"/>
        <v>50</v>
      </c>
      <c r="O57" s="16">
        <v>10</v>
      </c>
      <c r="P57" s="16">
        <v>5</v>
      </c>
      <c r="Q57" s="16">
        <v>10</v>
      </c>
      <c r="R57" s="43">
        <f t="shared" si="1"/>
        <v>82.5</v>
      </c>
      <c r="S57" s="16">
        <v>1</v>
      </c>
      <c r="T57" s="16">
        <v>1</v>
      </c>
      <c r="U57" s="43">
        <f t="shared" si="6"/>
        <v>1</v>
      </c>
      <c r="V57" s="44">
        <f t="shared" si="7"/>
        <v>59.725000000000001</v>
      </c>
      <c r="W57" s="16" t="str">
        <f t="shared" si="8"/>
        <v>MEDIA SIGNIFICANCIA</v>
      </c>
      <c r="X57" s="9"/>
      <c r="Y57" s="9" t="s">
        <v>69</v>
      </c>
      <c r="Z57" s="9" t="s">
        <v>169</v>
      </c>
      <c r="AA57" s="9"/>
      <c r="AB57" s="42" t="s">
        <v>170</v>
      </c>
    </row>
    <row r="58" spans="1:28" ht="92.45">
      <c r="A58" s="162"/>
      <c r="B58" s="16" t="s">
        <v>212</v>
      </c>
      <c r="C58" s="9" t="s">
        <v>100</v>
      </c>
      <c r="D58" s="16" t="s">
        <v>213</v>
      </c>
      <c r="E58" s="9" t="s">
        <v>237</v>
      </c>
      <c r="F58" s="16" t="s">
        <v>238</v>
      </c>
      <c r="G58" s="9" t="s">
        <v>239</v>
      </c>
      <c r="H58" s="9" t="s">
        <v>240</v>
      </c>
      <c r="I58" s="16" t="s">
        <v>241</v>
      </c>
      <c r="J58" s="46" t="s">
        <v>131</v>
      </c>
      <c r="K58" s="16" t="s">
        <v>242</v>
      </c>
      <c r="L58" s="16">
        <v>10</v>
      </c>
      <c r="M58" s="16">
        <v>5</v>
      </c>
      <c r="N58" s="43">
        <f>L58*M58</f>
        <v>50</v>
      </c>
      <c r="O58" s="16">
        <v>5</v>
      </c>
      <c r="P58" s="16">
        <v>1</v>
      </c>
      <c r="Q58" s="16">
        <v>1</v>
      </c>
      <c r="R58" s="43">
        <f>(O58*3.5)+(P58*3.5)+(Q58*3)</f>
        <v>24</v>
      </c>
      <c r="S58" s="16">
        <v>5</v>
      </c>
      <c r="T58" s="16">
        <v>5</v>
      </c>
      <c r="U58" s="43">
        <f t="shared" si="6"/>
        <v>25</v>
      </c>
      <c r="V58" s="44">
        <f t="shared" si="7"/>
        <v>35.799999999999997</v>
      </c>
      <c r="W58" s="45" t="str">
        <f t="shared" si="8"/>
        <v>NO SIGNIFICATIVO</v>
      </c>
      <c r="X58" s="16" t="s">
        <v>243</v>
      </c>
      <c r="Y58" s="9"/>
      <c r="Z58" s="9"/>
      <c r="AA58" s="9"/>
      <c r="AB58" s="42" t="s">
        <v>244</v>
      </c>
    </row>
    <row r="59" spans="1:28" ht="92.45">
      <c r="A59" s="162"/>
      <c r="B59" s="16" t="s">
        <v>212</v>
      </c>
      <c r="C59" s="9" t="s">
        <v>100</v>
      </c>
      <c r="D59" s="16" t="s">
        <v>213</v>
      </c>
      <c r="E59" s="9" t="s">
        <v>134</v>
      </c>
      <c r="F59" s="16" t="s">
        <v>245</v>
      </c>
      <c r="G59" s="16" t="s">
        <v>73</v>
      </c>
      <c r="H59" s="16" t="s">
        <v>233</v>
      </c>
      <c r="I59" s="16" t="s">
        <v>246</v>
      </c>
      <c r="J59" s="16" t="s">
        <v>247</v>
      </c>
      <c r="K59" s="16" t="s">
        <v>248</v>
      </c>
      <c r="L59" s="16">
        <v>10</v>
      </c>
      <c r="M59" s="16">
        <v>5</v>
      </c>
      <c r="N59" s="43">
        <f t="shared" ref="N59:N72" si="9">+L59*M59</f>
        <v>50</v>
      </c>
      <c r="O59" s="16">
        <v>1</v>
      </c>
      <c r="P59" s="16">
        <v>5</v>
      </c>
      <c r="Q59" s="16">
        <v>5</v>
      </c>
      <c r="R59" s="43">
        <f t="shared" ref="R59:R90" si="10">+O59*3.5+P59*3.5+Q59*3</f>
        <v>36</v>
      </c>
      <c r="S59" s="16">
        <v>1</v>
      </c>
      <c r="T59" s="16">
        <v>1</v>
      </c>
      <c r="U59" s="43">
        <f t="shared" si="6"/>
        <v>1</v>
      </c>
      <c r="V59" s="44">
        <f t="shared" si="7"/>
        <v>38.800000000000004</v>
      </c>
      <c r="W59" s="16" t="str">
        <f t="shared" si="8"/>
        <v>NO SIGNIFICATIVO</v>
      </c>
      <c r="X59" s="16"/>
      <c r="Y59" s="9" t="s">
        <v>139</v>
      </c>
      <c r="Z59" s="9"/>
      <c r="AA59" s="9"/>
      <c r="AB59" s="24" t="s">
        <v>140</v>
      </c>
    </row>
    <row r="60" spans="1:28" s="8" customFormat="1" ht="92.45">
      <c r="A60" s="162"/>
      <c r="B60" s="16" t="s">
        <v>212</v>
      </c>
      <c r="C60" s="16" t="s">
        <v>50</v>
      </c>
      <c r="D60" s="16" t="s">
        <v>213</v>
      </c>
      <c r="E60" s="9" t="s">
        <v>249</v>
      </c>
      <c r="F60" s="16" t="s">
        <v>250</v>
      </c>
      <c r="G60" s="16" t="s">
        <v>251</v>
      </c>
      <c r="H60" s="16" t="s">
        <v>104</v>
      </c>
      <c r="I60" s="16" t="s">
        <v>252</v>
      </c>
      <c r="J60" s="46" t="s">
        <v>253</v>
      </c>
      <c r="K60" s="16" t="s">
        <v>254</v>
      </c>
      <c r="L60" s="16">
        <v>10</v>
      </c>
      <c r="M60" s="16">
        <v>5</v>
      </c>
      <c r="N60" s="43">
        <f t="shared" si="9"/>
        <v>50</v>
      </c>
      <c r="O60" s="16">
        <v>10</v>
      </c>
      <c r="P60" s="16">
        <v>1</v>
      </c>
      <c r="Q60" s="16">
        <v>1</v>
      </c>
      <c r="R60" s="43">
        <f t="shared" si="10"/>
        <v>41.5</v>
      </c>
      <c r="S60" s="16">
        <v>1</v>
      </c>
      <c r="T60" s="16">
        <v>1</v>
      </c>
      <c r="U60" s="43">
        <f t="shared" si="6"/>
        <v>1</v>
      </c>
      <c r="V60" s="44">
        <f t="shared" si="7"/>
        <v>41.274999999999999</v>
      </c>
      <c r="W60" s="45" t="str">
        <f t="shared" si="8"/>
        <v>BAJA SIGNIFICANCIA</v>
      </c>
      <c r="X60" s="16"/>
      <c r="Y60" s="16" t="s">
        <v>255</v>
      </c>
      <c r="Z60" s="16"/>
      <c r="AA60" s="16"/>
      <c r="AB60" s="42" t="s">
        <v>244</v>
      </c>
    </row>
    <row r="61" spans="1:28" ht="39" customHeight="1">
      <c r="A61" s="162"/>
      <c r="B61" s="16" t="s">
        <v>256</v>
      </c>
      <c r="C61" s="16" t="s">
        <v>50</v>
      </c>
      <c r="D61" s="16" t="s">
        <v>213</v>
      </c>
      <c r="E61" s="9" t="s">
        <v>145</v>
      </c>
      <c r="F61" s="9" t="s">
        <v>257</v>
      </c>
      <c r="G61" s="9" t="s">
        <v>147</v>
      </c>
      <c r="H61" s="9" t="s">
        <v>258</v>
      </c>
      <c r="I61" s="9" t="s">
        <v>259</v>
      </c>
      <c r="J61" s="16" t="s">
        <v>260</v>
      </c>
      <c r="K61" s="9" t="s">
        <v>106</v>
      </c>
      <c r="L61" s="9">
        <v>10</v>
      </c>
      <c r="M61" s="9">
        <v>5</v>
      </c>
      <c r="N61" s="11">
        <f t="shared" si="9"/>
        <v>50</v>
      </c>
      <c r="O61" s="9">
        <v>5</v>
      </c>
      <c r="P61" s="9">
        <v>5</v>
      </c>
      <c r="Q61" s="9">
        <v>5</v>
      </c>
      <c r="R61" s="11">
        <f t="shared" si="10"/>
        <v>50</v>
      </c>
      <c r="S61" s="9">
        <v>1</v>
      </c>
      <c r="T61" s="9">
        <v>1</v>
      </c>
      <c r="U61" s="11">
        <v>1</v>
      </c>
      <c r="V61" s="13">
        <f t="shared" si="7"/>
        <v>45.1</v>
      </c>
      <c r="W61" s="9" t="str">
        <f t="shared" si="8"/>
        <v>BAJA SIGNIFICANCIA</v>
      </c>
      <c r="X61" s="16"/>
      <c r="Y61" s="16"/>
      <c r="Z61" s="16"/>
      <c r="AA61" s="16"/>
      <c r="AB61" s="42" t="s">
        <v>149</v>
      </c>
    </row>
    <row r="62" spans="1:28" ht="39" customHeight="1">
      <c r="A62" s="162"/>
      <c r="B62" s="16" t="s">
        <v>256</v>
      </c>
      <c r="C62" s="16" t="s">
        <v>50</v>
      </c>
      <c r="D62" s="16" t="s">
        <v>213</v>
      </c>
      <c r="E62" s="16" t="s">
        <v>261</v>
      </c>
      <c r="F62" s="16" t="s">
        <v>262</v>
      </c>
      <c r="G62" s="9" t="s">
        <v>147</v>
      </c>
      <c r="H62" s="9" t="s">
        <v>258</v>
      </c>
      <c r="I62" s="16" t="s">
        <v>263</v>
      </c>
      <c r="J62" s="16" t="s">
        <v>247</v>
      </c>
      <c r="K62" s="16" t="s">
        <v>264</v>
      </c>
      <c r="L62" s="9">
        <v>1</v>
      </c>
      <c r="M62" s="9">
        <v>1</v>
      </c>
      <c r="N62" s="11">
        <f t="shared" si="9"/>
        <v>1</v>
      </c>
      <c r="O62" s="9">
        <v>10</v>
      </c>
      <c r="P62" s="9">
        <v>5</v>
      </c>
      <c r="Q62" s="9">
        <v>5</v>
      </c>
      <c r="R62" s="11">
        <f t="shared" si="10"/>
        <v>67.5</v>
      </c>
      <c r="S62" s="9">
        <v>1</v>
      </c>
      <c r="T62" s="9">
        <v>1</v>
      </c>
      <c r="U62" s="11">
        <f t="shared" ref="U62:U67" si="11">+S62*T62</f>
        <v>1</v>
      </c>
      <c r="V62" s="13">
        <f t="shared" si="7"/>
        <v>30.925000000000001</v>
      </c>
      <c r="W62" s="16" t="str">
        <f t="shared" si="8"/>
        <v>NO SIGNIFICATIVO</v>
      </c>
      <c r="X62" s="16"/>
      <c r="Y62" s="16"/>
      <c r="Z62" s="16"/>
      <c r="AA62" s="16"/>
      <c r="AB62" s="42" t="s">
        <v>265</v>
      </c>
    </row>
    <row r="63" spans="1:28" ht="39" customHeight="1">
      <c r="A63" s="162"/>
      <c r="B63" s="16" t="s">
        <v>256</v>
      </c>
      <c r="C63" s="16" t="s">
        <v>50</v>
      </c>
      <c r="D63" s="16" t="s">
        <v>213</v>
      </c>
      <c r="E63" s="9" t="s">
        <v>64</v>
      </c>
      <c r="F63" s="9" t="s">
        <v>65</v>
      </c>
      <c r="G63" s="16" t="s">
        <v>66</v>
      </c>
      <c r="H63" s="16" t="s">
        <v>233</v>
      </c>
      <c r="I63" s="9" t="s">
        <v>67</v>
      </c>
      <c r="J63" s="9" t="s">
        <v>57</v>
      </c>
      <c r="K63" s="9" t="s">
        <v>266</v>
      </c>
      <c r="L63" s="9">
        <v>10</v>
      </c>
      <c r="M63" s="9">
        <v>5</v>
      </c>
      <c r="N63" s="11">
        <f t="shared" si="9"/>
        <v>50</v>
      </c>
      <c r="O63" s="9">
        <v>10</v>
      </c>
      <c r="P63" s="9">
        <v>1</v>
      </c>
      <c r="Q63" s="9">
        <v>1</v>
      </c>
      <c r="R63" s="11">
        <f t="shared" si="10"/>
        <v>41.5</v>
      </c>
      <c r="S63" s="9">
        <v>1</v>
      </c>
      <c r="T63" s="9">
        <v>1</v>
      </c>
      <c r="U63" s="11">
        <f t="shared" si="11"/>
        <v>1</v>
      </c>
      <c r="V63" s="13">
        <f t="shared" si="7"/>
        <v>41.274999999999999</v>
      </c>
      <c r="W63" s="16" t="str">
        <f t="shared" si="8"/>
        <v>BAJA SIGNIFICANCIA</v>
      </c>
      <c r="X63" s="16"/>
      <c r="Y63" s="9" t="s">
        <v>69</v>
      </c>
      <c r="Z63" s="9"/>
      <c r="AA63" s="9"/>
      <c r="AB63" s="42" t="s">
        <v>183</v>
      </c>
    </row>
    <row r="64" spans="1:28" ht="39" customHeight="1">
      <c r="A64" s="162"/>
      <c r="B64" s="16" t="s">
        <v>256</v>
      </c>
      <c r="C64" s="16" t="s">
        <v>50</v>
      </c>
      <c r="D64" s="16" t="s">
        <v>213</v>
      </c>
      <c r="E64" s="9" t="s">
        <v>78</v>
      </c>
      <c r="F64" s="16" t="s">
        <v>267</v>
      </c>
      <c r="G64" s="9" t="s">
        <v>80</v>
      </c>
      <c r="H64" s="9" t="s">
        <v>225</v>
      </c>
      <c r="I64" s="9" t="s">
        <v>81</v>
      </c>
      <c r="J64" s="46" t="s">
        <v>57</v>
      </c>
      <c r="K64" s="16" t="s">
        <v>58</v>
      </c>
      <c r="L64" s="9">
        <v>10</v>
      </c>
      <c r="M64" s="9">
        <v>5</v>
      </c>
      <c r="N64" s="11">
        <f t="shared" si="9"/>
        <v>50</v>
      </c>
      <c r="O64" s="9">
        <v>5</v>
      </c>
      <c r="P64" s="9">
        <v>5</v>
      </c>
      <c r="Q64" s="9">
        <v>1</v>
      </c>
      <c r="R64" s="11">
        <f t="shared" si="10"/>
        <v>38</v>
      </c>
      <c r="S64" s="9">
        <v>1</v>
      </c>
      <c r="T64" s="9">
        <v>1</v>
      </c>
      <c r="U64" s="11">
        <f t="shared" si="11"/>
        <v>1</v>
      </c>
      <c r="V64" s="13">
        <f t="shared" si="7"/>
        <v>39.700000000000003</v>
      </c>
      <c r="W64" s="16" t="str">
        <f t="shared" si="8"/>
        <v>BAJA SIGNIFICANCIA</v>
      </c>
      <c r="X64" s="16"/>
      <c r="Y64" s="16"/>
      <c r="Z64" s="16"/>
      <c r="AA64" s="16"/>
      <c r="AB64" s="42" t="s">
        <v>268</v>
      </c>
    </row>
    <row r="65" spans="1:28" ht="39" customHeight="1">
      <c r="A65" s="162"/>
      <c r="B65" s="16" t="s">
        <v>256</v>
      </c>
      <c r="C65" s="16" t="s">
        <v>50</v>
      </c>
      <c r="D65" s="16" t="s">
        <v>213</v>
      </c>
      <c r="E65" s="9" t="s">
        <v>71</v>
      </c>
      <c r="F65" s="9" t="s">
        <v>269</v>
      </c>
      <c r="G65" s="9" t="s">
        <v>73</v>
      </c>
      <c r="H65" s="9" t="s">
        <v>233</v>
      </c>
      <c r="I65" s="9" t="s">
        <v>270</v>
      </c>
      <c r="J65" s="9" t="s">
        <v>57</v>
      </c>
      <c r="K65" s="9" t="s">
        <v>271</v>
      </c>
      <c r="L65" s="9">
        <v>10</v>
      </c>
      <c r="M65" s="9">
        <v>5</v>
      </c>
      <c r="N65" s="11">
        <f t="shared" si="9"/>
        <v>50</v>
      </c>
      <c r="O65" s="9">
        <v>10</v>
      </c>
      <c r="P65" s="9">
        <v>1</v>
      </c>
      <c r="Q65" s="9">
        <v>10</v>
      </c>
      <c r="R65" s="11">
        <f t="shared" si="10"/>
        <v>68.5</v>
      </c>
      <c r="S65" s="9">
        <v>1</v>
      </c>
      <c r="T65" s="9">
        <v>1</v>
      </c>
      <c r="U65" s="11">
        <f t="shared" si="11"/>
        <v>1</v>
      </c>
      <c r="V65" s="13">
        <f t="shared" si="7"/>
        <v>53.425000000000004</v>
      </c>
      <c r="W65" s="16" t="str">
        <f t="shared" si="8"/>
        <v>MEDIA SIGNIFICANCIA</v>
      </c>
      <c r="X65" s="16"/>
      <c r="Y65" s="9" t="s">
        <v>69</v>
      </c>
      <c r="Z65" s="9" t="s">
        <v>169</v>
      </c>
      <c r="AA65" s="9"/>
      <c r="AB65" s="42" t="s">
        <v>170</v>
      </c>
    </row>
    <row r="66" spans="1:28" s="8" customFormat="1" ht="39" customHeight="1">
      <c r="A66" s="162"/>
      <c r="B66" s="16" t="s">
        <v>256</v>
      </c>
      <c r="C66" s="16" t="s">
        <v>50</v>
      </c>
      <c r="D66" s="16" t="s">
        <v>213</v>
      </c>
      <c r="E66" s="16" t="s">
        <v>272</v>
      </c>
      <c r="F66" s="16" t="s">
        <v>273</v>
      </c>
      <c r="G66" s="9" t="s">
        <v>274</v>
      </c>
      <c r="H66" s="9" t="s">
        <v>104</v>
      </c>
      <c r="I66" s="16" t="s">
        <v>275</v>
      </c>
      <c r="J66" s="9" t="s">
        <v>276</v>
      </c>
      <c r="K66" s="16" t="s">
        <v>277</v>
      </c>
      <c r="L66" s="16">
        <v>10</v>
      </c>
      <c r="M66" s="16">
        <v>5</v>
      </c>
      <c r="N66" s="43">
        <f t="shared" si="9"/>
        <v>50</v>
      </c>
      <c r="O66" s="16">
        <v>5</v>
      </c>
      <c r="P66" s="16">
        <v>5</v>
      </c>
      <c r="Q66" s="16">
        <v>5</v>
      </c>
      <c r="R66" s="43">
        <f t="shared" si="10"/>
        <v>50</v>
      </c>
      <c r="S66" s="16">
        <v>1</v>
      </c>
      <c r="T66" s="16">
        <v>1</v>
      </c>
      <c r="U66" s="43">
        <f t="shared" si="11"/>
        <v>1</v>
      </c>
      <c r="V66" s="44">
        <f t="shared" si="7"/>
        <v>45.1</v>
      </c>
      <c r="W66" s="45" t="str">
        <f t="shared" si="8"/>
        <v>BAJA SIGNIFICANCIA</v>
      </c>
      <c r="X66" s="16"/>
      <c r="Y66" s="16" t="s">
        <v>278</v>
      </c>
      <c r="Z66" s="16"/>
      <c r="AA66" s="16"/>
      <c r="AB66" s="42" t="s">
        <v>279</v>
      </c>
    </row>
    <row r="67" spans="1:28" ht="39" customHeight="1">
      <c r="A67" s="162"/>
      <c r="B67" s="16" t="s">
        <v>256</v>
      </c>
      <c r="C67" s="9" t="s">
        <v>100</v>
      </c>
      <c r="D67" s="16" t="s">
        <v>213</v>
      </c>
      <c r="E67" s="9" t="s">
        <v>101</v>
      </c>
      <c r="F67" s="9" t="s">
        <v>280</v>
      </c>
      <c r="G67" s="9" t="s">
        <v>274</v>
      </c>
      <c r="H67" s="9" t="s">
        <v>104</v>
      </c>
      <c r="I67" s="16" t="s">
        <v>281</v>
      </c>
      <c r="J67" s="16" t="s">
        <v>282</v>
      </c>
      <c r="K67" s="9" t="s">
        <v>283</v>
      </c>
      <c r="L67" s="9">
        <v>10</v>
      </c>
      <c r="M67" s="9">
        <v>5</v>
      </c>
      <c r="N67" s="11">
        <f t="shared" si="9"/>
        <v>50</v>
      </c>
      <c r="O67" s="9">
        <v>10</v>
      </c>
      <c r="P67" s="9">
        <v>1</v>
      </c>
      <c r="Q67" s="9">
        <v>1</v>
      </c>
      <c r="R67" s="11">
        <f t="shared" si="10"/>
        <v>41.5</v>
      </c>
      <c r="S67" s="9">
        <v>1</v>
      </c>
      <c r="T67" s="9">
        <v>1</v>
      </c>
      <c r="U67" s="11">
        <f t="shared" si="11"/>
        <v>1</v>
      </c>
      <c r="V67" s="13">
        <f t="shared" si="7"/>
        <v>41.274999999999999</v>
      </c>
      <c r="W67" s="16" t="str">
        <f t="shared" si="8"/>
        <v>BAJA SIGNIFICANCIA</v>
      </c>
      <c r="X67" s="9"/>
      <c r="Y67" s="9" t="s">
        <v>108</v>
      </c>
      <c r="Z67" s="9"/>
      <c r="AA67" s="9"/>
      <c r="AB67" s="24" t="s">
        <v>109</v>
      </c>
    </row>
    <row r="68" spans="1:28" ht="39" customHeight="1">
      <c r="A68" s="162"/>
      <c r="B68" s="16" t="s">
        <v>256</v>
      </c>
      <c r="C68" s="16" t="s">
        <v>50</v>
      </c>
      <c r="D68" s="16" t="s">
        <v>213</v>
      </c>
      <c r="E68" s="9" t="s">
        <v>284</v>
      </c>
      <c r="F68" s="9" t="s">
        <v>285</v>
      </c>
      <c r="G68" s="9" t="s">
        <v>156</v>
      </c>
      <c r="H68" s="9" t="s">
        <v>104</v>
      </c>
      <c r="I68" s="9" t="s">
        <v>286</v>
      </c>
      <c r="J68" s="16" t="s">
        <v>287</v>
      </c>
      <c r="K68" s="9" t="s">
        <v>288</v>
      </c>
      <c r="L68" s="9">
        <v>10</v>
      </c>
      <c r="M68" s="9">
        <v>5</v>
      </c>
      <c r="N68" s="11">
        <f t="shared" si="9"/>
        <v>50</v>
      </c>
      <c r="O68" s="9">
        <v>10</v>
      </c>
      <c r="P68" s="9">
        <v>1</v>
      </c>
      <c r="Q68" s="9">
        <v>1</v>
      </c>
      <c r="R68" s="11">
        <f t="shared" si="10"/>
        <v>41.5</v>
      </c>
      <c r="S68" s="9">
        <v>1</v>
      </c>
      <c r="T68" s="9">
        <v>1</v>
      </c>
      <c r="U68" s="11">
        <v>1</v>
      </c>
      <c r="V68" s="13">
        <f t="shared" si="7"/>
        <v>41.274999999999999</v>
      </c>
      <c r="W68" s="9" t="str">
        <f t="shared" si="8"/>
        <v>BAJA SIGNIFICANCIA</v>
      </c>
      <c r="X68" s="9"/>
      <c r="Y68" s="9" t="s">
        <v>289</v>
      </c>
      <c r="Z68" s="9"/>
      <c r="AA68" s="9"/>
      <c r="AB68" s="42" t="s">
        <v>290</v>
      </c>
    </row>
    <row r="69" spans="1:28" ht="39" customHeight="1">
      <c r="A69" s="162"/>
      <c r="B69" s="16" t="s">
        <v>256</v>
      </c>
      <c r="C69" s="16" t="s">
        <v>50</v>
      </c>
      <c r="D69" s="16" t="s">
        <v>213</v>
      </c>
      <c r="E69" s="9" t="s">
        <v>291</v>
      </c>
      <c r="F69" s="9" t="s">
        <v>292</v>
      </c>
      <c r="G69" s="9" t="s">
        <v>293</v>
      </c>
      <c r="H69" s="9" t="s">
        <v>104</v>
      </c>
      <c r="I69" s="9" t="s">
        <v>294</v>
      </c>
      <c r="J69" s="16" t="s">
        <v>295</v>
      </c>
      <c r="K69" s="9" t="s">
        <v>293</v>
      </c>
      <c r="L69" s="9">
        <v>10</v>
      </c>
      <c r="M69" s="9">
        <v>5</v>
      </c>
      <c r="N69" s="11">
        <f t="shared" si="9"/>
        <v>50</v>
      </c>
      <c r="O69" s="9">
        <v>10</v>
      </c>
      <c r="P69" s="9">
        <v>1</v>
      </c>
      <c r="Q69" s="9">
        <v>1</v>
      </c>
      <c r="R69" s="11">
        <f t="shared" si="10"/>
        <v>41.5</v>
      </c>
      <c r="S69" s="9">
        <v>1</v>
      </c>
      <c r="T69" s="9">
        <v>1</v>
      </c>
      <c r="U69" s="11">
        <f>+S69*T69</f>
        <v>1</v>
      </c>
      <c r="V69" s="13">
        <f t="shared" si="7"/>
        <v>41.274999999999999</v>
      </c>
      <c r="W69" s="9" t="str">
        <f t="shared" si="8"/>
        <v>BAJA SIGNIFICANCIA</v>
      </c>
      <c r="X69" s="9"/>
      <c r="Y69" s="9"/>
      <c r="Z69" s="9"/>
      <c r="AA69" s="9"/>
      <c r="AB69" s="42" t="s">
        <v>296</v>
      </c>
    </row>
    <row r="70" spans="1:28" s="8" customFormat="1" ht="39" customHeight="1">
      <c r="A70" s="162"/>
      <c r="B70" s="16" t="s">
        <v>256</v>
      </c>
      <c r="C70" s="16" t="s">
        <v>50</v>
      </c>
      <c r="D70" s="16" t="s">
        <v>213</v>
      </c>
      <c r="E70" s="16" t="s">
        <v>297</v>
      </c>
      <c r="F70" s="16" t="s">
        <v>298</v>
      </c>
      <c r="G70" s="9" t="s">
        <v>274</v>
      </c>
      <c r="H70" s="9" t="s">
        <v>104</v>
      </c>
      <c r="I70" s="16" t="s">
        <v>299</v>
      </c>
      <c r="J70" s="46" t="s">
        <v>300</v>
      </c>
      <c r="K70" s="16" t="s">
        <v>301</v>
      </c>
      <c r="L70" s="16">
        <v>10</v>
      </c>
      <c r="M70" s="16">
        <v>5</v>
      </c>
      <c r="N70" s="43">
        <f t="shared" si="9"/>
        <v>50</v>
      </c>
      <c r="O70" s="16">
        <v>10</v>
      </c>
      <c r="P70" s="16">
        <v>1</v>
      </c>
      <c r="Q70" s="16">
        <v>1</v>
      </c>
      <c r="R70" s="43">
        <f t="shared" si="10"/>
        <v>41.5</v>
      </c>
      <c r="S70" s="16">
        <v>1</v>
      </c>
      <c r="T70" s="16">
        <v>1</v>
      </c>
      <c r="U70" s="43">
        <f>+S70*T70</f>
        <v>1</v>
      </c>
      <c r="V70" s="44">
        <f t="shared" si="7"/>
        <v>41.274999999999999</v>
      </c>
      <c r="W70" s="45" t="str">
        <f t="shared" si="8"/>
        <v>BAJA SIGNIFICANCIA</v>
      </c>
      <c r="X70" s="16"/>
      <c r="Y70" s="16" t="s">
        <v>302</v>
      </c>
      <c r="Z70" s="16"/>
      <c r="AA70" s="16"/>
      <c r="AB70" s="42" t="s">
        <v>303</v>
      </c>
    </row>
    <row r="71" spans="1:28" ht="39" customHeight="1">
      <c r="A71" s="162"/>
      <c r="B71" s="16" t="s">
        <v>304</v>
      </c>
      <c r="C71" s="16" t="s">
        <v>50</v>
      </c>
      <c r="D71" s="16" t="s">
        <v>213</v>
      </c>
      <c r="E71" s="9" t="s">
        <v>145</v>
      </c>
      <c r="F71" s="9" t="s">
        <v>305</v>
      </c>
      <c r="G71" s="9" t="s">
        <v>147</v>
      </c>
      <c r="H71" s="9" t="s">
        <v>225</v>
      </c>
      <c r="I71" s="16" t="s">
        <v>306</v>
      </c>
      <c r="J71" s="16" t="s">
        <v>260</v>
      </c>
      <c r="K71" s="9" t="s">
        <v>307</v>
      </c>
      <c r="L71" s="9">
        <v>10</v>
      </c>
      <c r="M71" s="9">
        <v>5</v>
      </c>
      <c r="N71" s="11">
        <f t="shared" si="9"/>
        <v>50</v>
      </c>
      <c r="O71" s="9">
        <v>10</v>
      </c>
      <c r="P71" s="9">
        <v>5</v>
      </c>
      <c r="Q71" s="9">
        <v>5</v>
      </c>
      <c r="R71" s="11">
        <f t="shared" si="10"/>
        <v>67.5</v>
      </c>
      <c r="S71" s="9">
        <v>1</v>
      </c>
      <c r="T71" s="9">
        <v>1</v>
      </c>
      <c r="U71" s="11">
        <f>+S71*T71</f>
        <v>1</v>
      </c>
      <c r="V71" s="13">
        <f t="shared" si="7"/>
        <v>52.975000000000001</v>
      </c>
      <c r="W71" s="16" t="str">
        <f t="shared" si="8"/>
        <v>MEDIA SIGNIFICANCIA</v>
      </c>
      <c r="X71" s="9"/>
      <c r="Y71" s="9" t="s">
        <v>114</v>
      </c>
      <c r="Z71" s="9"/>
      <c r="AA71" s="9"/>
      <c r="AB71" s="42" t="s">
        <v>308</v>
      </c>
    </row>
    <row r="72" spans="1:28" ht="39" customHeight="1">
      <c r="A72" s="162"/>
      <c r="B72" s="16" t="s">
        <v>304</v>
      </c>
      <c r="C72" s="16" t="s">
        <v>50</v>
      </c>
      <c r="D72" s="16" t="s">
        <v>213</v>
      </c>
      <c r="E72" s="9" t="s">
        <v>227</v>
      </c>
      <c r="F72" s="9" t="s">
        <v>309</v>
      </c>
      <c r="G72" s="16" t="s">
        <v>80</v>
      </c>
      <c r="H72" s="16" t="s">
        <v>225</v>
      </c>
      <c r="I72" s="9" t="s">
        <v>310</v>
      </c>
      <c r="J72" s="9" t="s">
        <v>57</v>
      </c>
      <c r="K72" s="16" t="s">
        <v>230</v>
      </c>
      <c r="L72" s="9">
        <v>1</v>
      </c>
      <c r="M72" s="9">
        <v>1</v>
      </c>
      <c r="N72" s="11">
        <f t="shared" si="9"/>
        <v>1</v>
      </c>
      <c r="O72" s="9">
        <v>10</v>
      </c>
      <c r="P72" s="9">
        <v>1</v>
      </c>
      <c r="Q72" s="9">
        <v>1</v>
      </c>
      <c r="R72" s="11">
        <f t="shared" si="10"/>
        <v>41.5</v>
      </c>
      <c r="S72" s="9">
        <v>1</v>
      </c>
      <c r="T72" s="9">
        <v>1</v>
      </c>
      <c r="U72" s="11">
        <v>1</v>
      </c>
      <c r="V72" s="13">
        <f t="shared" si="7"/>
        <v>19.225000000000001</v>
      </c>
      <c r="W72" s="9" t="str">
        <f t="shared" si="8"/>
        <v>NO SIGNIFICATIVO</v>
      </c>
      <c r="X72" s="9"/>
      <c r="Y72" s="9" t="s">
        <v>69</v>
      </c>
      <c r="Z72" s="9"/>
      <c r="AA72" s="9"/>
      <c r="AB72" s="42" t="s">
        <v>311</v>
      </c>
    </row>
    <row r="73" spans="1:28" ht="39" customHeight="1">
      <c r="A73" s="162"/>
      <c r="B73" s="16" t="s">
        <v>312</v>
      </c>
      <c r="C73" s="16" t="s">
        <v>50</v>
      </c>
      <c r="D73" s="16" t="s">
        <v>213</v>
      </c>
      <c r="E73" s="9" t="s">
        <v>313</v>
      </c>
      <c r="F73" s="9" t="s">
        <v>314</v>
      </c>
      <c r="G73" s="16" t="s">
        <v>136</v>
      </c>
      <c r="H73" s="16" t="s">
        <v>55</v>
      </c>
      <c r="I73" s="9" t="s">
        <v>315</v>
      </c>
      <c r="J73" s="9" t="s">
        <v>131</v>
      </c>
      <c r="K73" s="16" t="s">
        <v>316</v>
      </c>
      <c r="L73" s="9">
        <v>10</v>
      </c>
      <c r="M73" s="9">
        <v>5</v>
      </c>
      <c r="N73" s="11">
        <v>50</v>
      </c>
      <c r="O73" s="16">
        <v>10</v>
      </c>
      <c r="P73" s="16">
        <v>1</v>
      </c>
      <c r="Q73" s="16">
        <v>1</v>
      </c>
      <c r="R73" s="43">
        <f t="shared" si="10"/>
        <v>41.5</v>
      </c>
      <c r="S73" s="16">
        <v>10</v>
      </c>
      <c r="T73" s="16">
        <v>5</v>
      </c>
      <c r="U73" s="43">
        <f t="shared" ref="U73:U104" si="12">+S73*T73</f>
        <v>50</v>
      </c>
      <c r="V73" s="13">
        <f t="shared" si="7"/>
        <v>46.174999999999997</v>
      </c>
      <c r="W73" s="16" t="str">
        <f t="shared" si="8"/>
        <v>MEDIA SIGNIFICANCIA</v>
      </c>
      <c r="X73" s="9"/>
      <c r="Y73" s="9" t="s">
        <v>317</v>
      </c>
      <c r="Z73" s="9"/>
      <c r="AA73" s="9"/>
      <c r="AB73" s="42"/>
    </row>
    <row r="74" spans="1:28" ht="39" customHeight="1">
      <c r="A74" s="162"/>
      <c r="B74" s="16" t="s">
        <v>312</v>
      </c>
      <c r="C74" s="16" t="s">
        <v>50</v>
      </c>
      <c r="D74" s="16" t="s">
        <v>213</v>
      </c>
      <c r="E74" s="16" t="s">
        <v>214</v>
      </c>
      <c r="F74" s="16" t="s">
        <v>318</v>
      </c>
      <c r="G74" s="9" t="s">
        <v>92</v>
      </c>
      <c r="H74" s="9" t="s">
        <v>86</v>
      </c>
      <c r="I74" s="16" t="s">
        <v>319</v>
      </c>
      <c r="J74" s="16" t="s">
        <v>57</v>
      </c>
      <c r="K74" s="16" t="s">
        <v>320</v>
      </c>
      <c r="L74" s="9">
        <v>10</v>
      </c>
      <c r="M74" s="9">
        <v>5</v>
      </c>
      <c r="N74" s="43">
        <f t="shared" ref="N74:N105" si="13">+L74*M74</f>
        <v>50</v>
      </c>
      <c r="O74" s="16">
        <v>10</v>
      </c>
      <c r="P74" s="16">
        <v>1</v>
      </c>
      <c r="Q74" s="16">
        <v>1</v>
      </c>
      <c r="R74" s="43">
        <f t="shared" si="10"/>
        <v>41.5</v>
      </c>
      <c r="S74" s="16">
        <v>10</v>
      </c>
      <c r="T74" s="16">
        <v>5</v>
      </c>
      <c r="U74" s="43">
        <f t="shared" si="12"/>
        <v>50</v>
      </c>
      <c r="V74" s="13">
        <f t="shared" ref="V74:V96" si="14">+N74*0.45+R74*0.45+U74*0.1</f>
        <v>46.174999999999997</v>
      </c>
      <c r="W74" s="16" t="str">
        <f t="shared" ref="W74:W105" si="15">IF(V74&lt;=39,"NO SIGNIFICATIVO", IF(V74&lt;=46,"BAJA SIGNIFICANCIA",IF(V74&lt;=70,"MEDIA SIGNIFICANCIA","ALTA SIGNIFICANCIA")))</f>
        <v>MEDIA SIGNIFICANCIA</v>
      </c>
      <c r="X74" s="9"/>
      <c r="Y74" s="9" t="s">
        <v>321</v>
      </c>
      <c r="Z74" s="9"/>
      <c r="AA74" s="9"/>
      <c r="AB74" s="42" t="s">
        <v>322</v>
      </c>
    </row>
    <row r="75" spans="1:28" ht="39" customHeight="1">
      <c r="A75" s="162"/>
      <c r="B75" s="16" t="s">
        <v>312</v>
      </c>
      <c r="C75" s="16" t="s">
        <v>50</v>
      </c>
      <c r="D75" s="16" t="s">
        <v>213</v>
      </c>
      <c r="E75" s="9" t="s">
        <v>145</v>
      </c>
      <c r="F75" s="16" t="s">
        <v>323</v>
      </c>
      <c r="G75" s="9" t="s">
        <v>147</v>
      </c>
      <c r="H75" s="9" t="s">
        <v>258</v>
      </c>
      <c r="I75" s="16" t="s">
        <v>324</v>
      </c>
      <c r="J75" s="46" t="s">
        <v>325</v>
      </c>
      <c r="K75" s="9" t="s">
        <v>326</v>
      </c>
      <c r="L75" s="9">
        <v>10</v>
      </c>
      <c r="M75" s="9">
        <v>5</v>
      </c>
      <c r="N75" s="43">
        <f t="shared" si="13"/>
        <v>50</v>
      </c>
      <c r="O75" s="16">
        <v>10</v>
      </c>
      <c r="P75" s="16">
        <v>5</v>
      </c>
      <c r="Q75" s="16">
        <v>5</v>
      </c>
      <c r="R75" s="43">
        <f t="shared" si="10"/>
        <v>67.5</v>
      </c>
      <c r="S75" s="16">
        <v>1</v>
      </c>
      <c r="T75" s="16">
        <v>1</v>
      </c>
      <c r="U75" s="43">
        <f t="shared" si="12"/>
        <v>1</v>
      </c>
      <c r="V75" s="13">
        <f t="shared" si="14"/>
        <v>52.975000000000001</v>
      </c>
      <c r="W75" s="16" t="str">
        <f t="shared" si="15"/>
        <v>MEDIA SIGNIFICANCIA</v>
      </c>
      <c r="X75" s="9"/>
      <c r="Y75" s="9" t="s">
        <v>114</v>
      </c>
      <c r="Z75" s="9"/>
      <c r="AA75" s="9"/>
      <c r="AB75" s="42" t="s">
        <v>327</v>
      </c>
    </row>
    <row r="76" spans="1:28" s="8" customFormat="1" ht="39" customHeight="1">
      <c r="A76" s="162"/>
      <c r="B76" s="16" t="s">
        <v>312</v>
      </c>
      <c r="C76" s="16" t="s">
        <v>50</v>
      </c>
      <c r="D76" s="16" t="s">
        <v>213</v>
      </c>
      <c r="E76" s="16" t="s">
        <v>328</v>
      </c>
      <c r="F76" s="16" t="s">
        <v>329</v>
      </c>
      <c r="G76" s="9" t="s">
        <v>147</v>
      </c>
      <c r="H76" s="9" t="s">
        <v>258</v>
      </c>
      <c r="I76" s="16" t="s">
        <v>330</v>
      </c>
      <c r="J76" s="46" t="s">
        <v>131</v>
      </c>
      <c r="K76" s="16" t="s">
        <v>331</v>
      </c>
      <c r="L76" s="16">
        <v>1</v>
      </c>
      <c r="M76" s="16">
        <v>1</v>
      </c>
      <c r="N76" s="43">
        <f t="shared" si="13"/>
        <v>1</v>
      </c>
      <c r="O76" s="16">
        <v>10</v>
      </c>
      <c r="P76" s="16">
        <v>5</v>
      </c>
      <c r="Q76" s="16">
        <v>5</v>
      </c>
      <c r="R76" s="43">
        <f t="shared" si="10"/>
        <v>67.5</v>
      </c>
      <c r="S76" s="16">
        <v>1</v>
      </c>
      <c r="T76" s="16">
        <v>1</v>
      </c>
      <c r="U76" s="43">
        <f t="shared" si="12"/>
        <v>1</v>
      </c>
      <c r="V76" s="44">
        <f t="shared" si="14"/>
        <v>30.925000000000001</v>
      </c>
      <c r="W76" s="47" t="str">
        <f t="shared" si="15"/>
        <v>NO SIGNIFICATIVO</v>
      </c>
      <c r="X76" s="16"/>
      <c r="Y76" s="16"/>
      <c r="Z76" s="16"/>
      <c r="AA76" s="16"/>
      <c r="AB76" s="42" t="s">
        <v>265</v>
      </c>
    </row>
    <row r="77" spans="1:28" ht="39" customHeight="1">
      <c r="A77" s="162"/>
      <c r="B77" s="16" t="s">
        <v>312</v>
      </c>
      <c r="C77" s="16" t="s">
        <v>50</v>
      </c>
      <c r="D77" s="16" t="s">
        <v>213</v>
      </c>
      <c r="E77" s="9" t="s">
        <v>71</v>
      </c>
      <c r="F77" s="16" t="s">
        <v>332</v>
      </c>
      <c r="G77" s="9" t="s">
        <v>73</v>
      </c>
      <c r="H77" s="16" t="s">
        <v>55</v>
      </c>
      <c r="I77" s="16" t="s">
        <v>333</v>
      </c>
      <c r="J77" s="46" t="s">
        <v>57</v>
      </c>
      <c r="K77" s="16" t="s">
        <v>331</v>
      </c>
      <c r="L77" s="16">
        <v>10</v>
      </c>
      <c r="M77" s="16">
        <v>5</v>
      </c>
      <c r="N77" s="43">
        <f t="shared" si="13"/>
        <v>50</v>
      </c>
      <c r="O77" s="16">
        <v>10</v>
      </c>
      <c r="P77" s="16">
        <v>5</v>
      </c>
      <c r="Q77" s="16">
        <v>10</v>
      </c>
      <c r="R77" s="43">
        <f t="shared" si="10"/>
        <v>82.5</v>
      </c>
      <c r="S77" s="16">
        <v>1</v>
      </c>
      <c r="T77" s="16">
        <v>1</v>
      </c>
      <c r="U77" s="43">
        <f t="shared" si="12"/>
        <v>1</v>
      </c>
      <c r="V77" s="13">
        <f t="shared" si="14"/>
        <v>59.725000000000001</v>
      </c>
      <c r="W77" s="16" t="str">
        <f t="shared" si="15"/>
        <v>MEDIA SIGNIFICANCIA</v>
      </c>
      <c r="X77" s="9"/>
      <c r="Y77" s="9" t="s">
        <v>69</v>
      </c>
      <c r="Z77" s="9" t="s">
        <v>169</v>
      </c>
      <c r="AA77" s="9"/>
      <c r="AB77" s="42" t="s">
        <v>170</v>
      </c>
    </row>
    <row r="78" spans="1:28" ht="39" customHeight="1">
      <c r="A78" s="162"/>
      <c r="B78" s="16" t="s">
        <v>312</v>
      </c>
      <c r="C78" s="9" t="s">
        <v>100</v>
      </c>
      <c r="D78" s="16" t="s">
        <v>213</v>
      </c>
      <c r="E78" s="9" t="s">
        <v>134</v>
      </c>
      <c r="F78" s="16" t="s">
        <v>334</v>
      </c>
      <c r="G78" s="16" t="s">
        <v>335</v>
      </c>
      <c r="H78" s="16" t="s">
        <v>55</v>
      </c>
      <c r="I78" s="16" t="s">
        <v>336</v>
      </c>
      <c r="J78" s="46" t="s">
        <v>131</v>
      </c>
      <c r="K78" s="16" t="s">
        <v>337</v>
      </c>
      <c r="L78" s="16">
        <v>10</v>
      </c>
      <c r="M78" s="16">
        <v>5</v>
      </c>
      <c r="N78" s="43">
        <f t="shared" si="13"/>
        <v>50</v>
      </c>
      <c r="O78" s="16">
        <v>5</v>
      </c>
      <c r="P78" s="16">
        <v>1</v>
      </c>
      <c r="Q78" s="16">
        <v>1</v>
      </c>
      <c r="R78" s="43">
        <f t="shared" si="10"/>
        <v>24</v>
      </c>
      <c r="S78" s="16">
        <v>1</v>
      </c>
      <c r="T78" s="16">
        <v>1</v>
      </c>
      <c r="U78" s="43">
        <f t="shared" si="12"/>
        <v>1</v>
      </c>
      <c r="V78" s="13">
        <f t="shared" si="14"/>
        <v>33.4</v>
      </c>
      <c r="W78" s="16" t="str">
        <f t="shared" si="15"/>
        <v>NO SIGNIFICATIVO</v>
      </c>
      <c r="X78" s="9"/>
      <c r="Y78" s="9" t="s">
        <v>139</v>
      </c>
      <c r="Z78" s="9"/>
      <c r="AA78" s="9"/>
      <c r="AB78" s="24" t="s">
        <v>140</v>
      </c>
    </row>
    <row r="79" spans="1:28" ht="39" customHeight="1">
      <c r="A79" s="162"/>
      <c r="B79" s="16" t="s">
        <v>312</v>
      </c>
      <c r="C79" s="16" t="s">
        <v>50</v>
      </c>
      <c r="D79" s="16" t="s">
        <v>213</v>
      </c>
      <c r="E79" s="9" t="s">
        <v>338</v>
      </c>
      <c r="F79" s="9" t="s">
        <v>339</v>
      </c>
      <c r="G79" s="9" t="s">
        <v>156</v>
      </c>
      <c r="H79" s="9" t="s">
        <v>104</v>
      </c>
      <c r="I79" s="9" t="s">
        <v>340</v>
      </c>
      <c r="J79" s="56" t="s">
        <v>57</v>
      </c>
      <c r="K79" s="9" t="s">
        <v>341</v>
      </c>
      <c r="L79" s="9">
        <v>10</v>
      </c>
      <c r="M79" s="9">
        <v>5</v>
      </c>
      <c r="N79" s="11">
        <f t="shared" si="13"/>
        <v>50</v>
      </c>
      <c r="O79" s="9">
        <v>10</v>
      </c>
      <c r="P79" s="9">
        <v>5</v>
      </c>
      <c r="Q79" s="9">
        <v>1</v>
      </c>
      <c r="R79" s="11">
        <f t="shared" si="10"/>
        <v>55.5</v>
      </c>
      <c r="S79" s="9">
        <v>1</v>
      </c>
      <c r="T79" s="9">
        <v>1</v>
      </c>
      <c r="U79" s="11">
        <f t="shared" si="12"/>
        <v>1</v>
      </c>
      <c r="V79" s="13">
        <f t="shared" si="14"/>
        <v>47.575000000000003</v>
      </c>
      <c r="W79" s="48" t="str">
        <f t="shared" si="15"/>
        <v>MEDIA SIGNIFICANCIA</v>
      </c>
      <c r="X79" s="9"/>
      <c r="Y79" s="9" t="s">
        <v>342</v>
      </c>
      <c r="Z79" s="9"/>
      <c r="AA79" s="9"/>
      <c r="AB79" s="24"/>
    </row>
    <row r="80" spans="1:28" ht="39" customHeight="1">
      <c r="A80" s="162"/>
      <c r="B80" s="16" t="s">
        <v>343</v>
      </c>
      <c r="C80" s="16" t="s">
        <v>50</v>
      </c>
      <c r="D80" s="16" t="s">
        <v>213</v>
      </c>
      <c r="E80" s="16" t="s">
        <v>214</v>
      </c>
      <c r="F80" s="49" t="s">
        <v>344</v>
      </c>
      <c r="G80" s="9" t="s">
        <v>92</v>
      </c>
      <c r="H80" s="9" t="s">
        <v>258</v>
      </c>
      <c r="I80" s="16" t="s">
        <v>345</v>
      </c>
      <c r="J80" s="16" t="s">
        <v>57</v>
      </c>
      <c r="K80" s="16" t="s">
        <v>320</v>
      </c>
      <c r="L80" s="9">
        <v>10</v>
      </c>
      <c r="M80" s="9">
        <v>5</v>
      </c>
      <c r="N80" s="43">
        <f t="shared" si="13"/>
        <v>50</v>
      </c>
      <c r="O80" s="16">
        <v>10</v>
      </c>
      <c r="P80" s="16">
        <v>10</v>
      </c>
      <c r="Q80" s="16">
        <v>5</v>
      </c>
      <c r="R80" s="43">
        <f t="shared" si="10"/>
        <v>85</v>
      </c>
      <c r="S80" s="16">
        <v>1</v>
      </c>
      <c r="T80" s="16">
        <v>1</v>
      </c>
      <c r="U80" s="43">
        <f t="shared" si="12"/>
        <v>1</v>
      </c>
      <c r="V80" s="13">
        <f t="shared" si="14"/>
        <v>60.85</v>
      </c>
      <c r="W80" s="16" t="str">
        <f t="shared" si="15"/>
        <v>MEDIA SIGNIFICANCIA</v>
      </c>
      <c r="X80" s="9"/>
      <c r="Y80" s="9" t="s">
        <v>346</v>
      </c>
      <c r="Z80" s="9"/>
      <c r="AA80" s="9"/>
      <c r="AB80" s="42" t="s">
        <v>322</v>
      </c>
    </row>
    <row r="81" spans="1:28" ht="39" customHeight="1">
      <c r="A81" s="162"/>
      <c r="B81" s="16" t="s">
        <v>343</v>
      </c>
      <c r="C81" s="16" t="s">
        <v>50</v>
      </c>
      <c r="D81" s="16" t="s">
        <v>213</v>
      </c>
      <c r="E81" s="9" t="s">
        <v>145</v>
      </c>
      <c r="F81" s="49" t="s">
        <v>347</v>
      </c>
      <c r="G81" s="9" t="s">
        <v>147</v>
      </c>
      <c r="H81" s="9" t="s">
        <v>258</v>
      </c>
      <c r="I81" s="16" t="s">
        <v>348</v>
      </c>
      <c r="J81" s="46" t="s">
        <v>349</v>
      </c>
      <c r="K81" s="9" t="s">
        <v>350</v>
      </c>
      <c r="L81" s="9">
        <v>10</v>
      </c>
      <c r="M81" s="9">
        <v>5</v>
      </c>
      <c r="N81" s="43">
        <f t="shared" si="13"/>
        <v>50</v>
      </c>
      <c r="O81" s="16">
        <v>5</v>
      </c>
      <c r="P81" s="16">
        <v>5</v>
      </c>
      <c r="Q81" s="16">
        <v>5</v>
      </c>
      <c r="R81" s="43">
        <f t="shared" si="10"/>
        <v>50</v>
      </c>
      <c r="S81" s="16">
        <v>1</v>
      </c>
      <c r="T81" s="16">
        <v>1</v>
      </c>
      <c r="U81" s="43">
        <f t="shared" si="12"/>
        <v>1</v>
      </c>
      <c r="V81" s="13">
        <f t="shared" si="14"/>
        <v>45.1</v>
      </c>
      <c r="W81" s="16" t="str">
        <f t="shared" si="15"/>
        <v>BAJA SIGNIFICANCIA</v>
      </c>
      <c r="X81" s="9"/>
      <c r="Y81" s="9"/>
      <c r="Z81" s="9"/>
      <c r="AA81" s="9"/>
      <c r="AB81" s="42" t="s">
        <v>351</v>
      </c>
    </row>
    <row r="82" spans="1:28" ht="39" customHeight="1">
      <c r="A82" s="162"/>
      <c r="B82" s="16" t="s">
        <v>343</v>
      </c>
      <c r="C82" s="16" t="s">
        <v>50</v>
      </c>
      <c r="D82" s="16" t="s">
        <v>213</v>
      </c>
      <c r="E82" s="50" t="s">
        <v>328</v>
      </c>
      <c r="F82" s="49" t="s">
        <v>352</v>
      </c>
      <c r="G82" s="49" t="s">
        <v>353</v>
      </c>
      <c r="H82" s="9" t="s">
        <v>258</v>
      </c>
      <c r="I82" s="49" t="s">
        <v>354</v>
      </c>
      <c r="J82" s="46" t="s">
        <v>131</v>
      </c>
      <c r="K82" s="16" t="s">
        <v>331</v>
      </c>
      <c r="L82" s="16">
        <v>1</v>
      </c>
      <c r="M82" s="16">
        <v>1</v>
      </c>
      <c r="N82" s="43">
        <f t="shared" si="13"/>
        <v>1</v>
      </c>
      <c r="O82" s="16">
        <v>1</v>
      </c>
      <c r="P82" s="16">
        <v>1</v>
      </c>
      <c r="Q82" s="16">
        <v>5</v>
      </c>
      <c r="R82" s="43">
        <f t="shared" si="10"/>
        <v>22</v>
      </c>
      <c r="S82" s="16">
        <v>1</v>
      </c>
      <c r="T82" s="16">
        <v>1</v>
      </c>
      <c r="U82" s="43">
        <f t="shared" si="12"/>
        <v>1</v>
      </c>
      <c r="V82" s="13">
        <f t="shared" si="14"/>
        <v>10.45</v>
      </c>
      <c r="W82" s="16" t="str">
        <f t="shared" si="15"/>
        <v>NO SIGNIFICATIVO</v>
      </c>
      <c r="X82" s="9"/>
      <c r="Y82" s="9"/>
      <c r="Z82" s="9"/>
      <c r="AA82" s="9"/>
      <c r="AB82" s="42" t="s">
        <v>265</v>
      </c>
    </row>
    <row r="83" spans="1:28" ht="39" customHeight="1">
      <c r="A83" s="162"/>
      <c r="B83" s="16" t="s">
        <v>343</v>
      </c>
      <c r="C83" s="16" t="s">
        <v>50</v>
      </c>
      <c r="D83" s="16" t="s">
        <v>213</v>
      </c>
      <c r="E83" s="9" t="s">
        <v>71</v>
      </c>
      <c r="F83" s="49" t="s">
        <v>355</v>
      </c>
      <c r="G83" s="9" t="s">
        <v>73</v>
      </c>
      <c r="H83" s="16" t="s">
        <v>55</v>
      </c>
      <c r="I83" s="49" t="s">
        <v>356</v>
      </c>
      <c r="J83" s="46" t="s">
        <v>357</v>
      </c>
      <c r="K83" s="49" t="s">
        <v>358</v>
      </c>
      <c r="L83" s="16">
        <v>10</v>
      </c>
      <c r="M83" s="16">
        <v>5</v>
      </c>
      <c r="N83" s="43">
        <f t="shared" si="13"/>
        <v>50</v>
      </c>
      <c r="O83" s="16">
        <v>10</v>
      </c>
      <c r="P83" s="16">
        <v>5</v>
      </c>
      <c r="Q83" s="16">
        <v>5</v>
      </c>
      <c r="R83" s="43">
        <f t="shared" si="10"/>
        <v>67.5</v>
      </c>
      <c r="S83" s="16">
        <v>1</v>
      </c>
      <c r="T83" s="16">
        <v>1</v>
      </c>
      <c r="U83" s="43">
        <f t="shared" si="12"/>
        <v>1</v>
      </c>
      <c r="V83" s="13">
        <f t="shared" si="14"/>
        <v>52.975000000000001</v>
      </c>
      <c r="W83" s="16" t="str">
        <f t="shared" si="15"/>
        <v>MEDIA SIGNIFICANCIA</v>
      </c>
      <c r="X83" s="9"/>
      <c r="Y83" s="9" t="s">
        <v>69</v>
      </c>
      <c r="Z83" s="9" t="s">
        <v>169</v>
      </c>
      <c r="AA83" s="9"/>
      <c r="AB83" s="42" t="s">
        <v>170</v>
      </c>
    </row>
    <row r="84" spans="1:28" s="8" customFormat="1" ht="39" customHeight="1">
      <c r="A84" s="162"/>
      <c r="B84" s="16" t="s">
        <v>343</v>
      </c>
      <c r="C84" s="16" t="s">
        <v>50</v>
      </c>
      <c r="D84" s="16" t="s">
        <v>213</v>
      </c>
      <c r="E84" s="9" t="s">
        <v>359</v>
      </c>
      <c r="F84" s="49" t="s">
        <v>360</v>
      </c>
      <c r="G84" s="49" t="s">
        <v>361</v>
      </c>
      <c r="H84" s="16" t="s">
        <v>55</v>
      </c>
      <c r="I84" s="49" t="s">
        <v>362</v>
      </c>
      <c r="J84" s="46" t="s">
        <v>57</v>
      </c>
      <c r="K84" s="16" t="s">
        <v>363</v>
      </c>
      <c r="L84" s="16">
        <v>10</v>
      </c>
      <c r="M84" s="16">
        <v>5</v>
      </c>
      <c r="N84" s="43">
        <f t="shared" si="13"/>
        <v>50</v>
      </c>
      <c r="O84" s="16">
        <v>10</v>
      </c>
      <c r="P84" s="16">
        <v>10</v>
      </c>
      <c r="Q84" s="16">
        <v>5</v>
      </c>
      <c r="R84" s="43">
        <f t="shared" si="10"/>
        <v>85</v>
      </c>
      <c r="S84" s="16">
        <v>10</v>
      </c>
      <c r="T84" s="16">
        <v>5</v>
      </c>
      <c r="U84" s="43">
        <f t="shared" si="12"/>
        <v>50</v>
      </c>
      <c r="V84" s="44">
        <f t="shared" si="14"/>
        <v>65.75</v>
      </c>
      <c r="W84" s="45" t="str">
        <f t="shared" si="15"/>
        <v>MEDIA SIGNIFICANCIA</v>
      </c>
      <c r="X84" s="16" t="s">
        <v>364</v>
      </c>
      <c r="Y84" s="16" t="s">
        <v>365</v>
      </c>
      <c r="Z84" s="16" t="s">
        <v>366</v>
      </c>
      <c r="AA84" s="16"/>
      <c r="AB84" s="42" t="s">
        <v>367</v>
      </c>
    </row>
    <row r="85" spans="1:28" s="8" customFormat="1" ht="39" customHeight="1">
      <c r="A85" s="162"/>
      <c r="B85" s="16" t="s">
        <v>343</v>
      </c>
      <c r="C85" s="16" t="s">
        <v>50</v>
      </c>
      <c r="D85" s="16" t="s">
        <v>213</v>
      </c>
      <c r="E85" s="9" t="s">
        <v>359</v>
      </c>
      <c r="F85" s="51" t="s">
        <v>368</v>
      </c>
      <c r="G85" s="49" t="s">
        <v>361</v>
      </c>
      <c r="H85" s="16" t="s">
        <v>55</v>
      </c>
      <c r="I85" s="49" t="s">
        <v>369</v>
      </c>
      <c r="J85" s="46" t="s">
        <v>57</v>
      </c>
      <c r="K85" s="49" t="s">
        <v>370</v>
      </c>
      <c r="L85" s="16">
        <v>10</v>
      </c>
      <c r="M85" s="16">
        <v>5</v>
      </c>
      <c r="N85" s="43">
        <f t="shared" si="13"/>
        <v>50</v>
      </c>
      <c r="O85" s="16">
        <v>10</v>
      </c>
      <c r="P85" s="16">
        <v>10</v>
      </c>
      <c r="Q85" s="16">
        <v>5</v>
      </c>
      <c r="R85" s="43">
        <f t="shared" si="10"/>
        <v>85</v>
      </c>
      <c r="S85" s="16">
        <v>10</v>
      </c>
      <c r="T85" s="16">
        <v>5</v>
      </c>
      <c r="U85" s="43">
        <f t="shared" si="12"/>
        <v>50</v>
      </c>
      <c r="V85" s="44">
        <f t="shared" si="14"/>
        <v>65.75</v>
      </c>
      <c r="W85" s="45" t="str">
        <f t="shared" si="15"/>
        <v>MEDIA SIGNIFICANCIA</v>
      </c>
      <c r="X85" s="16" t="s">
        <v>364</v>
      </c>
      <c r="Y85" s="16" t="s">
        <v>365</v>
      </c>
      <c r="Z85" s="16" t="s">
        <v>366</v>
      </c>
      <c r="AA85" s="16"/>
      <c r="AB85" s="42" t="s">
        <v>367</v>
      </c>
    </row>
    <row r="86" spans="1:28" ht="39" customHeight="1">
      <c r="A86" s="162"/>
      <c r="B86" s="16" t="s">
        <v>371</v>
      </c>
      <c r="C86" s="16" t="s">
        <v>50</v>
      </c>
      <c r="D86" s="16" t="s">
        <v>213</v>
      </c>
      <c r="E86" s="9" t="s">
        <v>145</v>
      </c>
      <c r="F86" s="9" t="s">
        <v>305</v>
      </c>
      <c r="G86" s="9" t="s">
        <v>147</v>
      </c>
      <c r="H86" s="9" t="s">
        <v>258</v>
      </c>
      <c r="I86" s="16" t="s">
        <v>219</v>
      </c>
      <c r="J86" s="16" t="s">
        <v>113</v>
      </c>
      <c r="K86" s="16" t="s">
        <v>372</v>
      </c>
      <c r="L86" s="9">
        <v>10</v>
      </c>
      <c r="M86" s="9">
        <v>5</v>
      </c>
      <c r="N86" s="11">
        <f t="shared" si="13"/>
        <v>50</v>
      </c>
      <c r="O86" s="9">
        <v>10</v>
      </c>
      <c r="P86" s="9">
        <v>5</v>
      </c>
      <c r="Q86" s="9">
        <v>5</v>
      </c>
      <c r="R86" s="11">
        <f t="shared" si="10"/>
        <v>67.5</v>
      </c>
      <c r="S86" s="9">
        <v>1</v>
      </c>
      <c r="T86" s="9">
        <v>1</v>
      </c>
      <c r="U86" s="11">
        <f t="shared" si="12"/>
        <v>1</v>
      </c>
      <c r="V86" s="13">
        <f t="shared" si="14"/>
        <v>52.975000000000001</v>
      </c>
      <c r="W86" s="16" t="str">
        <f t="shared" si="15"/>
        <v>MEDIA SIGNIFICANCIA</v>
      </c>
      <c r="X86" s="9"/>
      <c r="Y86" s="9" t="s">
        <v>114</v>
      </c>
      <c r="Z86" s="9"/>
      <c r="AA86" s="9"/>
      <c r="AB86" s="42" t="s">
        <v>308</v>
      </c>
    </row>
    <row r="87" spans="1:28" ht="39" customHeight="1">
      <c r="A87" s="162"/>
      <c r="B87" s="16" t="s">
        <v>371</v>
      </c>
      <c r="C87" s="16" t="s">
        <v>50</v>
      </c>
      <c r="D87" s="16" t="s">
        <v>213</v>
      </c>
      <c r="E87" s="9" t="s">
        <v>71</v>
      </c>
      <c r="F87" s="9" t="s">
        <v>373</v>
      </c>
      <c r="G87" s="9" t="s">
        <v>73</v>
      </c>
      <c r="H87" s="16" t="s">
        <v>55</v>
      </c>
      <c r="I87" s="9" t="s">
        <v>374</v>
      </c>
      <c r="J87" s="16" t="s">
        <v>57</v>
      </c>
      <c r="K87" s="9" t="s">
        <v>375</v>
      </c>
      <c r="L87" s="9">
        <v>10</v>
      </c>
      <c r="M87" s="9">
        <v>5</v>
      </c>
      <c r="N87" s="11">
        <f t="shared" si="13"/>
        <v>50</v>
      </c>
      <c r="O87" s="9">
        <v>10</v>
      </c>
      <c r="P87" s="9">
        <v>5</v>
      </c>
      <c r="Q87" s="9">
        <v>10</v>
      </c>
      <c r="R87" s="11">
        <f t="shared" si="10"/>
        <v>82.5</v>
      </c>
      <c r="S87" s="9">
        <v>1</v>
      </c>
      <c r="T87" s="9">
        <v>1</v>
      </c>
      <c r="U87" s="11">
        <f t="shared" si="12"/>
        <v>1</v>
      </c>
      <c r="V87" s="13">
        <f t="shared" si="14"/>
        <v>59.725000000000001</v>
      </c>
      <c r="W87" s="16" t="str">
        <f t="shared" si="15"/>
        <v>MEDIA SIGNIFICANCIA</v>
      </c>
      <c r="X87" s="9"/>
      <c r="Y87" s="9" t="s">
        <v>69</v>
      </c>
      <c r="Z87" s="9" t="s">
        <v>169</v>
      </c>
      <c r="AA87" s="9"/>
      <c r="AB87" s="42" t="s">
        <v>170</v>
      </c>
    </row>
    <row r="88" spans="1:28" ht="39" customHeight="1">
      <c r="A88" s="162"/>
      <c r="B88" s="16" t="s">
        <v>371</v>
      </c>
      <c r="C88" s="16" t="s">
        <v>50</v>
      </c>
      <c r="D88" s="16" t="s">
        <v>213</v>
      </c>
      <c r="E88" s="9" t="s">
        <v>64</v>
      </c>
      <c r="F88" s="9" t="s">
        <v>376</v>
      </c>
      <c r="G88" s="16" t="s">
        <v>66</v>
      </c>
      <c r="H88" s="16" t="s">
        <v>55</v>
      </c>
      <c r="I88" s="9" t="s">
        <v>377</v>
      </c>
      <c r="J88" s="9" t="s">
        <v>57</v>
      </c>
      <c r="K88" s="9" t="s">
        <v>68</v>
      </c>
      <c r="L88" s="9">
        <v>10</v>
      </c>
      <c r="M88" s="9">
        <v>5</v>
      </c>
      <c r="N88" s="11">
        <f t="shared" si="13"/>
        <v>50</v>
      </c>
      <c r="O88" s="9">
        <v>10</v>
      </c>
      <c r="P88" s="9">
        <v>1</v>
      </c>
      <c r="Q88" s="9">
        <v>1</v>
      </c>
      <c r="R88" s="11">
        <f t="shared" si="10"/>
        <v>41.5</v>
      </c>
      <c r="S88" s="9">
        <v>1</v>
      </c>
      <c r="T88" s="9">
        <v>1</v>
      </c>
      <c r="U88" s="11">
        <f t="shared" si="12"/>
        <v>1</v>
      </c>
      <c r="V88" s="13">
        <f t="shared" si="14"/>
        <v>41.274999999999999</v>
      </c>
      <c r="W88" s="16" t="str">
        <f t="shared" si="15"/>
        <v>BAJA SIGNIFICANCIA</v>
      </c>
      <c r="X88" s="9"/>
      <c r="Y88" s="9" t="s">
        <v>69</v>
      </c>
      <c r="Z88" s="9"/>
      <c r="AA88" s="9"/>
      <c r="AB88" s="42" t="s">
        <v>183</v>
      </c>
    </row>
    <row r="89" spans="1:28" ht="39" customHeight="1">
      <c r="A89" s="162"/>
      <c r="B89" s="16" t="s">
        <v>371</v>
      </c>
      <c r="C89" s="16" t="s">
        <v>50</v>
      </c>
      <c r="D89" s="16" t="s">
        <v>213</v>
      </c>
      <c r="E89" s="9" t="s">
        <v>52</v>
      </c>
      <c r="F89" s="9" t="s">
        <v>378</v>
      </c>
      <c r="G89" s="16" t="s">
        <v>80</v>
      </c>
      <c r="H89" s="16" t="s">
        <v>225</v>
      </c>
      <c r="I89" s="9" t="s">
        <v>56</v>
      </c>
      <c r="J89" s="9" t="s">
        <v>57</v>
      </c>
      <c r="K89" s="9" t="s">
        <v>58</v>
      </c>
      <c r="L89" s="9">
        <v>10</v>
      </c>
      <c r="M89" s="9">
        <v>5</v>
      </c>
      <c r="N89" s="11">
        <f t="shared" si="13"/>
        <v>50</v>
      </c>
      <c r="O89" s="9">
        <v>5</v>
      </c>
      <c r="P89" s="9">
        <v>1</v>
      </c>
      <c r="Q89" s="9">
        <v>1</v>
      </c>
      <c r="R89" s="11">
        <f t="shared" si="10"/>
        <v>24</v>
      </c>
      <c r="S89" s="9">
        <v>1</v>
      </c>
      <c r="T89" s="9">
        <v>1</v>
      </c>
      <c r="U89" s="11">
        <f t="shared" si="12"/>
        <v>1</v>
      </c>
      <c r="V89" s="13">
        <f t="shared" si="14"/>
        <v>33.4</v>
      </c>
      <c r="W89" s="16" t="str">
        <f t="shared" si="15"/>
        <v>NO SIGNIFICATIVO</v>
      </c>
      <c r="X89" s="9"/>
      <c r="Y89" s="9"/>
      <c r="Z89" s="9"/>
      <c r="AA89" s="9"/>
      <c r="AB89" s="42" t="s">
        <v>63</v>
      </c>
    </row>
    <row r="90" spans="1:28" ht="39" customHeight="1" thickBot="1">
      <c r="A90" s="163"/>
      <c r="B90" s="53" t="s">
        <v>371</v>
      </c>
      <c r="C90" s="25" t="s">
        <v>100</v>
      </c>
      <c r="D90" s="53" t="s">
        <v>213</v>
      </c>
      <c r="E90" s="25" t="s">
        <v>134</v>
      </c>
      <c r="F90" s="25" t="s">
        <v>379</v>
      </c>
      <c r="G90" s="53" t="s">
        <v>335</v>
      </c>
      <c r="H90" s="53" t="s">
        <v>55</v>
      </c>
      <c r="I90" s="25" t="s">
        <v>380</v>
      </c>
      <c r="J90" s="53" t="s">
        <v>247</v>
      </c>
      <c r="K90" s="25" t="s">
        <v>271</v>
      </c>
      <c r="L90" s="25">
        <v>10</v>
      </c>
      <c r="M90" s="25">
        <v>5</v>
      </c>
      <c r="N90" s="65">
        <f t="shared" si="13"/>
        <v>50</v>
      </c>
      <c r="O90" s="25">
        <v>1</v>
      </c>
      <c r="P90" s="25">
        <v>5</v>
      </c>
      <c r="Q90" s="25">
        <v>1</v>
      </c>
      <c r="R90" s="65">
        <f t="shared" si="10"/>
        <v>24</v>
      </c>
      <c r="S90" s="25">
        <v>1</v>
      </c>
      <c r="T90" s="25">
        <v>1</v>
      </c>
      <c r="U90" s="65">
        <f t="shared" si="12"/>
        <v>1</v>
      </c>
      <c r="V90" s="54">
        <f t="shared" si="14"/>
        <v>33.4</v>
      </c>
      <c r="W90" s="53" t="str">
        <f t="shared" si="15"/>
        <v>NO SIGNIFICATIVO</v>
      </c>
      <c r="X90" s="25"/>
      <c r="Y90" s="25" t="s">
        <v>139</v>
      </c>
      <c r="Z90" s="25"/>
      <c r="AA90" s="25"/>
      <c r="AB90" s="26" t="s">
        <v>140</v>
      </c>
    </row>
    <row r="91" spans="1:28" ht="39" customHeight="1">
      <c r="A91" s="164" t="s">
        <v>381</v>
      </c>
      <c r="B91" s="58" t="s">
        <v>382</v>
      </c>
      <c r="C91" s="58" t="s">
        <v>50</v>
      </c>
      <c r="D91" s="58" t="s">
        <v>383</v>
      </c>
      <c r="E91" s="59" t="s">
        <v>154</v>
      </c>
      <c r="F91" s="59" t="s">
        <v>205</v>
      </c>
      <c r="G91" s="59" t="s">
        <v>274</v>
      </c>
      <c r="H91" s="59" t="s">
        <v>104</v>
      </c>
      <c r="I91" s="59" t="s">
        <v>157</v>
      </c>
      <c r="J91" s="58" t="s">
        <v>158</v>
      </c>
      <c r="K91" s="59" t="s">
        <v>207</v>
      </c>
      <c r="L91" s="59">
        <v>10</v>
      </c>
      <c r="M91" s="59">
        <v>5</v>
      </c>
      <c r="N91" s="60">
        <f t="shared" si="13"/>
        <v>50</v>
      </c>
      <c r="O91" s="59">
        <v>10</v>
      </c>
      <c r="P91" s="59">
        <v>5</v>
      </c>
      <c r="Q91" s="59">
        <v>1</v>
      </c>
      <c r="R91" s="60">
        <f t="shared" ref="R91:R122" si="16">+O91*3.5+P91*3.5+Q91*3</f>
        <v>55.5</v>
      </c>
      <c r="S91" s="59">
        <v>1</v>
      </c>
      <c r="T91" s="59">
        <v>1</v>
      </c>
      <c r="U91" s="60">
        <f t="shared" si="12"/>
        <v>1</v>
      </c>
      <c r="V91" s="61">
        <f t="shared" si="14"/>
        <v>47.575000000000003</v>
      </c>
      <c r="W91" s="58" t="str">
        <f t="shared" si="15"/>
        <v>MEDIA SIGNIFICANCIA</v>
      </c>
      <c r="X91" s="59" t="s">
        <v>160</v>
      </c>
      <c r="Y91" s="59"/>
      <c r="Z91" s="59"/>
      <c r="AA91" s="59"/>
      <c r="AB91" s="62" t="s">
        <v>160</v>
      </c>
    </row>
    <row r="92" spans="1:28" ht="39" customHeight="1">
      <c r="A92" s="165"/>
      <c r="B92" s="16" t="s">
        <v>382</v>
      </c>
      <c r="C92" s="9" t="s">
        <v>100</v>
      </c>
      <c r="D92" s="16" t="s">
        <v>383</v>
      </c>
      <c r="E92" s="9" t="s">
        <v>134</v>
      </c>
      <c r="F92" s="9" t="s">
        <v>384</v>
      </c>
      <c r="G92" s="16" t="s">
        <v>335</v>
      </c>
      <c r="H92" s="16" t="s">
        <v>55</v>
      </c>
      <c r="I92" s="9" t="s">
        <v>380</v>
      </c>
      <c r="J92" s="16" t="s">
        <v>247</v>
      </c>
      <c r="K92" s="9" t="s">
        <v>271</v>
      </c>
      <c r="L92" s="9">
        <v>10</v>
      </c>
      <c r="M92" s="9">
        <v>5</v>
      </c>
      <c r="N92" s="11">
        <f t="shared" si="13"/>
        <v>50</v>
      </c>
      <c r="O92" s="9">
        <v>1</v>
      </c>
      <c r="P92" s="9">
        <v>5</v>
      </c>
      <c r="Q92" s="9">
        <v>1</v>
      </c>
      <c r="R92" s="11">
        <f t="shared" si="16"/>
        <v>24</v>
      </c>
      <c r="S92" s="9">
        <v>1</v>
      </c>
      <c r="T92" s="9">
        <v>1</v>
      </c>
      <c r="U92" s="11">
        <f t="shared" si="12"/>
        <v>1</v>
      </c>
      <c r="V92" s="13">
        <f t="shared" si="14"/>
        <v>33.4</v>
      </c>
      <c r="W92" s="16" t="str">
        <f t="shared" si="15"/>
        <v>NO SIGNIFICATIVO</v>
      </c>
      <c r="X92" s="9"/>
      <c r="Y92" s="9" t="s">
        <v>139</v>
      </c>
      <c r="Z92" s="9"/>
      <c r="AA92" s="9"/>
      <c r="AB92" s="24" t="s">
        <v>140</v>
      </c>
    </row>
    <row r="93" spans="1:28" ht="39" customHeight="1">
      <c r="A93" s="165"/>
      <c r="B93" s="16" t="s">
        <v>382</v>
      </c>
      <c r="C93" s="9" t="s">
        <v>100</v>
      </c>
      <c r="D93" s="16" t="s">
        <v>383</v>
      </c>
      <c r="E93" s="9" t="s">
        <v>101</v>
      </c>
      <c r="F93" s="9" t="s">
        <v>385</v>
      </c>
      <c r="G93" s="9" t="s">
        <v>274</v>
      </c>
      <c r="H93" s="9" t="s">
        <v>274</v>
      </c>
      <c r="I93" s="16" t="s">
        <v>281</v>
      </c>
      <c r="J93" s="16" t="s">
        <v>282</v>
      </c>
      <c r="K93" s="9"/>
      <c r="L93" s="9">
        <v>10</v>
      </c>
      <c r="M93" s="9">
        <v>5</v>
      </c>
      <c r="N93" s="11">
        <f t="shared" si="13"/>
        <v>50</v>
      </c>
      <c r="O93" s="9">
        <v>10</v>
      </c>
      <c r="P93" s="9">
        <v>1</v>
      </c>
      <c r="Q93" s="9">
        <v>1</v>
      </c>
      <c r="R93" s="11">
        <f t="shared" si="16"/>
        <v>41.5</v>
      </c>
      <c r="S93" s="9">
        <v>1</v>
      </c>
      <c r="T93" s="9">
        <v>1</v>
      </c>
      <c r="U93" s="11">
        <f t="shared" si="12"/>
        <v>1</v>
      </c>
      <c r="V93" s="13">
        <f t="shared" si="14"/>
        <v>41.274999999999999</v>
      </c>
      <c r="W93" s="16" t="str">
        <f t="shared" si="15"/>
        <v>BAJA SIGNIFICANCIA</v>
      </c>
      <c r="X93" s="9"/>
      <c r="Y93" s="9" t="s">
        <v>108</v>
      </c>
      <c r="Z93" s="9"/>
      <c r="AA93" s="9"/>
      <c r="AB93" s="24" t="s">
        <v>109</v>
      </c>
    </row>
    <row r="94" spans="1:28" ht="39" customHeight="1" thickBot="1">
      <c r="A94" s="165"/>
      <c r="B94" s="53" t="s">
        <v>382</v>
      </c>
      <c r="C94" s="53" t="s">
        <v>50</v>
      </c>
      <c r="D94" s="53" t="s">
        <v>383</v>
      </c>
      <c r="E94" s="25" t="s">
        <v>161</v>
      </c>
      <c r="F94" s="25" t="s">
        <v>210</v>
      </c>
      <c r="G94" s="25" t="s">
        <v>147</v>
      </c>
      <c r="H94" s="53" t="s">
        <v>55</v>
      </c>
      <c r="I94" s="25" t="s">
        <v>162</v>
      </c>
      <c r="J94" s="53" t="s">
        <v>131</v>
      </c>
      <c r="K94" s="25" t="s">
        <v>163</v>
      </c>
      <c r="L94" s="25">
        <v>10</v>
      </c>
      <c r="M94" s="25">
        <v>5</v>
      </c>
      <c r="N94" s="65">
        <f t="shared" si="13"/>
        <v>50</v>
      </c>
      <c r="O94" s="25">
        <v>10</v>
      </c>
      <c r="P94" s="25">
        <v>1</v>
      </c>
      <c r="Q94" s="25">
        <v>5</v>
      </c>
      <c r="R94" s="65">
        <f t="shared" si="16"/>
        <v>53.5</v>
      </c>
      <c r="S94" s="25">
        <v>1</v>
      </c>
      <c r="T94" s="25">
        <v>1</v>
      </c>
      <c r="U94" s="65">
        <f t="shared" si="12"/>
        <v>1</v>
      </c>
      <c r="V94" s="54">
        <f t="shared" si="14"/>
        <v>46.675000000000004</v>
      </c>
      <c r="W94" s="53" t="str">
        <f t="shared" si="15"/>
        <v>MEDIA SIGNIFICANCIA</v>
      </c>
      <c r="X94" s="25" t="s">
        <v>164</v>
      </c>
      <c r="Y94" s="25"/>
      <c r="Z94" s="25"/>
      <c r="AA94" s="25"/>
      <c r="AB94" s="66" t="s">
        <v>209</v>
      </c>
    </row>
    <row r="95" spans="1:28" ht="39" customHeight="1" thickBot="1">
      <c r="A95" s="165"/>
      <c r="B95" s="16" t="s">
        <v>386</v>
      </c>
      <c r="C95" s="52" t="s">
        <v>50</v>
      </c>
      <c r="D95" s="53" t="s">
        <v>383</v>
      </c>
      <c r="E95" s="18" t="s">
        <v>387</v>
      </c>
      <c r="F95" s="18" t="s">
        <v>388</v>
      </c>
      <c r="G95" s="9" t="s">
        <v>274</v>
      </c>
      <c r="H95" s="9" t="s">
        <v>104</v>
      </c>
      <c r="I95" s="18" t="s">
        <v>389</v>
      </c>
      <c r="J95" s="53" t="s">
        <v>131</v>
      </c>
      <c r="K95" s="18" t="s">
        <v>390</v>
      </c>
      <c r="L95" s="18">
        <v>1</v>
      </c>
      <c r="M95" s="18">
        <v>1</v>
      </c>
      <c r="N95" s="74">
        <f t="shared" si="13"/>
        <v>1</v>
      </c>
      <c r="O95" s="18">
        <v>10</v>
      </c>
      <c r="P95" s="18">
        <v>5</v>
      </c>
      <c r="Q95" s="18">
        <v>10</v>
      </c>
      <c r="R95" s="74">
        <f t="shared" si="16"/>
        <v>82.5</v>
      </c>
      <c r="S95" s="18">
        <v>1</v>
      </c>
      <c r="T95" s="18">
        <v>1</v>
      </c>
      <c r="U95" s="74">
        <f t="shared" si="12"/>
        <v>1</v>
      </c>
      <c r="V95" s="75">
        <f t="shared" si="14"/>
        <v>37.675000000000004</v>
      </c>
      <c r="W95" s="53" t="str">
        <f t="shared" si="15"/>
        <v>NO SIGNIFICATIVO</v>
      </c>
      <c r="X95" s="9" t="s">
        <v>391</v>
      </c>
      <c r="Y95" s="18"/>
      <c r="Z95" s="18"/>
      <c r="AA95" s="18"/>
      <c r="AB95" s="76"/>
    </row>
    <row r="96" spans="1:28" ht="39" customHeight="1" thickBot="1">
      <c r="A96" s="165"/>
      <c r="B96" s="16" t="s">
        <v>386</v>
      </c>
      <c r="C96" s="52" t="s">
        <v>50</v>
      </c>
      <c r="D96" s="53" t="s">
        <v>383</v>
      </c>
      <c r="E96" s="18" t="s">
        <v>392</v>
      </c>
      <c r="F96" s="18" t="s">
        <v>388</v>
      </c>
      <c r="G96" s="9" t="s">
        <v>274</v>
      </c>
      <c r="H96" s="9" t="s">
        <v>104</v>
      </c>
      <c r="I96" s="18" t="s">
        <v>389</v>
      </c>
      <c r="J96" s="53" t="s">
        <v>131</v>
      </c>
      <c r="K96" s="25" t="s">
        <v>163</v>
      </c>
      <c r="L96" s="25">
        <v>1</v>
      </c>
      <c r="M96" s="25">
        <v>1</v>
      </c>
      <c r="N96" s="74">
        <f t="shared" si="13"/>
        <v>1</v>
      </c>
      <c r="O96" s="18">
        <v>10</v>
      </c>
      <c r="P96" s="18">
        <v>5</v>
      </c>
      <c r="Q96" s="18">
        <v>10</v>
      </c>
      <c r="R96" s="74">
        <f t="shared" si="16"/>
        <v>82.5</v>
      </c>
      <c r="S96" s="18">
        <v>1</v>
      </c>
      <c r="T96" s="18">
        <v>1</v>
      </c>
      <c r="U96" s="74">
        <f t="shared" si="12"/>
        <v>1</v>
      </c>
      <c r="V96" s="75">
        <f t="shared" si="14"/>
        <v>37.675000000000004</v>
      </c>
      <c r="W96" s="53" t="str">
        <f t="shared" si="15"/>
        <v>NO SIGNIFICATIVO</v>
      </c>
      <c r="X96" s="9" t="s">
        <v>391</v>
      </c>
      <c r="Y96" s="18"/>
      <c r="Z96" s="18"/>
      <c r="AA96" s="18"/>
      <c r="AB96" s="76"/>
    </row>
    <row r="97" spans="1:28" ht="39" customHeight="1" thickBot="1">
      <c r="A97" s="166"/>
      <c r="B97" s="16" t="s">
        <v>386</v>
      </c>
      <c r="C97" s="9" t="s">
        <v>100</v>
      </c>
      <c r="D97" s="53" t="s">
        <v>383</v>
      </c>
      <c r="E97" s="9" t="s">
        <v>393</v>
      </c>
      <c r="F97" s="9" t="s">
        <v>394</v>
      </c>
      <c r="G97" s="9" t="s">
        <v>54</v>
      </c>
      <c r="H97" s="9" t="s">
        <v>233</v>
      </c>
      <c r="I97" s="9" t="s">
        <v>395</v>
      </c>
      <c r="J97" s="9" t="s">
        <v>247</v>
      </c>
      <c r="K97" s="9" t="s">
        <v>396</v>
      </c>
      <c r="L97" s="9">
        <v>10</v>
      </c>
      <c r="M97" s="9">
        <v>5</v>
      </c>
      <c r="N97" s="9">
        <f t="shared" si="13"/>
        <v>50</v>
      </c>
      <c r="O97" s="9">
        <v>1</v>
      </c>
      <c r="P97" s="9">
        <v>5</v>
      </c>
      <c r="Q97" s="9">
        <v>5</v>
      </c>
      <c r="R97" s="9">
        <f t="shared" si="16"/>
        <v>36</v>
      </c>
      <c r="S97" s="9">
        <v>5</v>
      </c>
      <c r="T97" s="9">
        <v>5</v>
      </c>
      <c r="U97" s="9">
        <f t="shared" si="12"/>
        <v>25</v>
      </c>
      <c r="V97" s="13">
        <f>0.3*N97+0.55*R97+0.15*U97</f>
        <v>38.549999999999997</v>
      </c>
      <c r="W97" s="47" t="str">
        <f t="shared" si="15"/>
        <v>NO SIGNIFICATIVO</v>
      </c>
      <c r="X97" s="9" t="s">
        <v>391</v>
      </c>
      <c r="Y97" s="9"/>
      <c r="Z97" s="9"/>
      <c r="AA97" s="9"/>
      <c r="AB97" s="24"/>
    </row>
    <row r="98" spans="1:28" ht="39" customHeight="1">
      <c r="A98" s="204" t="s">
        <v>397</v>
      </c>
      <c r="B98" s="58" t="s">
        <v>49</v>
      </c>
      <c r="C98" s="58" t="s">
        <v>50</v>
      </c>
      <c r="D98" s="58" t="s">
        <v>51</v>
      </c>
      <c r="E98" s="59" t="s">
        <v>64</v>
      </c>
      <c r="F98" s="59" t="s">
        <v>376</v>
      </c>
      <c r="G98" s="58" t="s">
        <v>66</v>
      </c>
      <c r="H98" s="58" t="s">
        <v>55</v>
      </c>
      <c r="I98" s="59" t="s">
        <v>377</v>
      </c>
      <c r="J98" s="59" t="s">
        <v>57</v>
      </c>
      <c r="K98" s="59" t="s">
        <v>68</v>
      </c>
      <c r="L98" s="59">
        <v>10</v>
      </c>
      <c r="M98" s="59">
        <v>5</v>
      </c>
      <c r="N98" s="60">
        <f t="shared" si="13"/>
        <v>50</v>
      </c>
      <c r="O98" s="59">
        <v>10</v>
      </c>
      <c r="P98" s="59">
        <v>1</v>
      </c>
      <c r="Q98" s="59">
        <v>1</v>
      </c>
      <c r="R98" s="60">
        <f t="shared" si="16"/>
        <v>41.5</v>
      </c>
      <c r="S98" s="59">
        <v>1</v>
      </c>
      <c r="T98" s="59">
        <v>1</v>
      </c>
      <c r="U98" s="60">
        <f t="shared" si="12"/>
        <v>1</v>
      </c>
      <c r="V98" s="61">
        <f t="shared" ref="V98:V141" si="17">+N98*0.45+R98*0.45+U98*0.1</f>
        <v>41.274999999999999</v>
      </c>
      <c r="W98" s="58" t="str">
        <f t="shared" si="15"/>
        <v>BAJA SIGNIFICANCIA</v>
      </c>
      <c r="X98" s="59"/>
      <c r="Y98" s="59" t="s">
        <v>69</v>
      </c>
      <c r="Z98" s="59"/>
      <c r="AA98" s="59"/>
      <c r="AB98" s="62" t="s">
        <v>183</v>
      </c>
    </row>
    <row r="99" spans="1:28" ht="39" customHeight="1">
      <c r="A99" s="205"/>
      <c r="B99" s="16" t="s">
        <v>49</v>
      </c>
      <c r="C99" s="16" t="s">
        <v>50</v>
      </c>
      <c r="D99" s="16" t="s">
        <v>51</v>
      </c>
      <c r="E99" s="16" t="s">
        <v>52</v>
      </c>
      <c r="F99" s="9" t="s">
        <v>378</v>
      </c>
      <c r="G99" s="16" t="s">
        <v>54</v>
      </c>
      <c r="H99" s="16" t="s">
        <v>55</v>
      </c>
      <c r="I99" s="9" t="s">
        <v>56</v>
      </c>
      <c r="J99" s="9" t="s">
        <v>57</v>
      </c>
      <c r="K99" s="9" t="s">
        <v>58</v>
      </c>
      <c r="L99" s="9">
        <v>1</v>
      </c>
      <c r="M99" s="9">
        <v>1</v>
      </c>
      <c r="N99" s="11">
        <f t="shared" si="13"/>
        <v>1</v>
      </c>
      <c r="O99" s="9">
        <v>10</v>
      </c>
      <c r="P99" s="9">
        <v>1</v>
      </c>
      <c r="Q99" s="9">
        <v>1</v>
      </c>
      <c r="R99" s="11">
        <f t="shared" si="16"/>
        <v>41.5</v>
      </c>
      <c r="S99" s="9">
        <v>1</v>
      </c>
      <c r="T99" s="9">
        <v>1</v>
      </c>
      <c r="U99" s="11">
        <f t="shared" si="12"/>
        <v>1</v>
      </c>
      <c r="V99" s="13">
        <f t="shared" si="17"/>
        <v>19.225000000000001</v>
      </c>
      <c r="W99" s="16" t="str">
        <f t="shared" si="15"/>
        <v>NO SIGNIFICATIVO</v>
      </c>
      <c r="X99" s="9" t="s">
        <v>59</v>
      </c>
      <c r="Y99" s="9" t="s">
        <v>60</v>
      </c>
      <c r="Z99" s="9"/>
      <c r="AA99" s="9"/>
      <c r="AB99" s="42" t="s">
        <v>63</v>
      </c>
    </row>
    <row r="100" spans="1:28" ht="39" customHeight="1">
      <c r="A100" s="205"/>
      <c r="B100" s="16" t="s">
        <v>49</v>
      </c>
      <c r="C100" s="9" t="s">
        <v>100</v>
      </c>
      <c r="D100" s="16" t="s">
        <v>51</v>
      </c>
      <c r="E100" s="9" t="s">
        <v>134</v>
      </c>
      <c r="F100" s="9" t="s">
        <v>398</v>
      </c>
      <c r="G100" s="16" t="s">
        <v>335</v>
      </c>
      <c r="H100" s="16" t="s">
        <v>55</v>
      </c>
      <c r="I100" s="9" t="s">
        <v>399</v>
      </c>
      <c r="J100" s="16" t="s">
        <v>247</v>
      </c>
      <c r="K100" s="9" t="s">
        <v>400</v>
      </c>
      <c r="L100" s="9">
        <v>10</v>
      </c>
      <c r="M100" s="9">
        <v>5</v>
      </c>
      <c r="N100" s="11">
        <f t="shared" si="13"/>
        <v>50</v>
      </c>
      <c r="O100" s="9">
        <v>1</v>
      </c>
      <c r="P100" s="9">
        <v>5</v>
      </c>
      <c r="Q100" s="9">
        <v>1</v>
      </c>
      <c r="R100" s="11">
        <f t="shared" si="16"/>
        <v>24</v>
      </c>
      <c r="S100" s="9">
        <v>1</v>
      </c>
      <c r="T100" s="9">
        <v>1</v>
      </c>
      <c r="U100" s="11">
        <f t="shared" si="12"/>
        <v>1</v>
      </c>
      <c r="V100" s="13">
        <f t="shared" si="17"/>
        <v>33.4</v>
      </c>
      <c r="W100" s="16" t="str">
        <f t="shared" si="15"/>
        <v>NO SIGNIFICATIVO</v>
      </c>
      <c r="X100" s="9"/>
      <c r="Y100" s="9"/>
      <c r="Z100" s="9"/>
      <c r="AA100" s="9"/>
      <c r="AB100" s="24" t="s">
        <v>401</v>
      </c>
    </row>
    <row r="101" spans="1:28" ht="39" customHeight="1">
      <c r="A101" s="205"/>
      <c r="B101" s="16" t="s">
        <v>49</v>
      </c>
      <c r="C101" s="16" t="s">
        <v>50</v>
      </c>
      <c r="D101" s="16" t="s">
        <v>51</v>
      </c>
      <c r="E101" s="9" t="s">
        <v>145</v>
      </c>
      <c r="F101" s="9" t="s">
        <v>305</v>
      </c>
      <c r="G101" s="9" t="s">
        <v>147</v>
      </c>
      <c r="H101" s="16" t="s">
        <v>55</v>
      </c>
      <c r="I101" s="16" t="s">
        <v>219</v>
      </c>
      <c r="J101" s="16" t="s">
        <v>113</v>
      </c>
      <c r="K101" s="16" t="s">
        <v>372</v>
      </c>
      <c r="L101" s="9">
        <v>10</v>
      </c>
      <c r="M101" s="9">
        <v>5</v>
      </c>
      <c r="N101" s="11">
        <f t="shared" si="13"/>
        <v>50</v>
      </c>
      <c r="O101" s="9">
        <v>10</v>
      </c>
      <c r="P101" s="9">
        <v>5</v>
      </c>
      <c r="Q101" s="9">
        <v>5</v>
      </c>
      <c r="R101" s="11">
        <f t="shared" si="16"/>
        <v>67.5</v>
      </c>
      <c r="S101" s="9">
        <v>1</v>
      </c>
      <c r="T101" s="9">
        <v>1</v>
      </c>
      <c r="U101" s="11">
        <f t="shared" si="12"/>
        <v>1</v>
      </c>
      <c r="V101" s="13">
        <f t="shared" si="17"/>
        <v>52.975000000000001</v>
      </c>
      <c r="W101" s="16" t="str">
        <f t="shared" si="15"/>
        <v>MEDIA SIGNIFICANCIA</v>
      </c>
      <c r="X101" s="9"/>
      <c r="Y101" s="9" t="s">
        <v>114</v>
      </c>
      <c r="Z101" s="9"/>
      <c r="AA101" s="9"/>
      <c r="AB101" s="42" t="s">
        <v>402</v>
      </c>
    </row>
    <row r="102" spans="1:28" ht="39" customHeight="1">
      <c r="A102" s="205"/>
      <c r="B102" s="16" t="s">
        <v>49</v>
      </c>
      <c r="C102" s="16" t="s">
        <v>50</v>
      </c>
      <c r="D102" s="16" t="s">
        <v>51</v>
      </c>
      <c r="E102" s="9" t="s">
        <v>403</v>
      </c>
      <c r="F102" s="9" t="s">
        <v>404</v>
      </c>
      <c r="G102" s="9" t="s">
        <v>147</v>
      </c>
      <c r="H102" s="16" t="s">
        <v>55</v>
      </c>
      <c r="I102" s="9" t="s">
        <v>137</v>
      </c>
      <c r="J102" s="16" t="s">
        <v>158</v>
      </c>
      <c r="K102" s="9" t="s">
        <v>405</v>
      </c>
      <c r="L102" s="16">
        <v>10</v>
      </c>
      <c r="M102" s="16">
        <v>5</v>
      </c>
      <c r="N102" s="43">
        <f t="shared" si="13"/>
        <v>50</v>
      </c>
      <c r="O102" s="16">
        <v>10</v>
      </c>
      <c r="P102" s="16">
        <v>1</v>
      </c>
      <c r="Q102" s="16">
        <v>1</v>
      </c>
      <c r="R102" s="43">
        <f t="shared" si="16"/>
        <v>41.5</v>
      </c>
      <c r="S102" s="16">
        <v>5</v>
      </c>
      <c r="T102" s="16">
        <v>5</v>
      </c>
      <c r="U102" s="43">
        <f t="shared" si="12"/>
        <v>25</v>
      </c>
      <c r="V102" s="44">
        <f t="shared" si="17"/>
        <v>43.674999999999997</v>
      </c>
      <c r="W102" s="16" t="str">
        <f t="shared" si="15"/>
        <v>BAJA SIGNIFICANCIA</v>
      </c>
      <c r="X102" s="9"/>
      <c r="Y102" s="9" t="s">
        <v>69</v>
      </c>
      <c r="Z102" s="9"/>
      <c r="AA102" s="9"/>
      <c r="AB102" s="42" t="s">
        <v>183</v>
      </c>
    </row>
    <row r="103" spans="1:28" ht="39" customHeight="1">
      <c r="A103" s="205"/>
      <c r="B103" s="16" t="s">
        <v>406</v>
      </c>
      <c r="C103" s="16" t="s">
        <v>50</v>
      </c>
      <c r="D103" s="16" t="s">
        <v>383</v>
      </c>
      <c r="E103" s="9" t="s">
        <v>407</v>
      </c>
      <c r="F103" s="9" t="s">
        <v>408</v>
      </c>
      <c r="G103" s="9" t="s">
        <v>409</v>
      </c>
      <c r="H103" s="9" t="s">
        <v>86</v>
      </c>
      <c r="I103" s="9" t="s">
        <v>86</v>
      </c>
      <c r="J103" s="16" t="s">
        <v>158</v>
      </c>
      <c r="K103" s="9" t="s">
        <v>93</v>
      </c>
      <c r="L103" s="16">
        <v>10</v>
      </c>
      <c r="M103" s="16">
        <v>5</v>
      </c>
      <c r="N103" s="43">
        <f t="shared" si="13"/>
        <v>50</v>
      </c>
      <c r="O103" s="16">
        <v>10</v>
      </c>
      <c r="P103" s="16">
        <v>5</v>
      </c>
      <c r="Q103" s="16">
        <v>5</v>
      </c>
      <c r="R103" s="43">
        <f t="shared" si="16"/>
        <v>67.5</v>
      </c>
      <c r="S103" s="16">
        <v>10</v>
      </c>
      <c r="T103" s="16">
        <v>5</v>
      </c>
      <c r="U103" s="43">
        <f t="shared" si="12"/>
        <v>50</v>
      </c>
      <c r="V103" s="44">
        <f t="shared" si="17"/>
        <v>57.875</v>
      </c>
      <c r="W103" s="16" t="str">
        <f t="shared" si="15"/>
        <v>MEDIA SIGNIFICANCIA</v>
      </c>
      <c r="X103" s="9" t="s">
        <v>410</v>
      </c>
      <c r="Y103" s="9" t="s">
        <v>411</v>
      </c>
      <c r="Z103" s="9"/>
      <c r="AA103" s="9"/>
      <c r="AB103" s="42" t="s">
        <v>412</v>
      </c>
    </row>
    <row r="104" spans="1:28" ht="39" customHeight="1">
      <c r="A104" s="205"/>
      <c r="B104" s="16" t="s">
        <v>413</v>
      </c>
      <c r="C104" s="16" t="s">
        <v>50</v>
      </c>
      <c r="D104" s="16" t="s">
        <v>383</v>
      </c>
      <c r="E104" s="9" t="s">
        <v>414</v>
      </c>
      <c r="F104" s="9" t="s">
        <v>415</v>
      </c>
      <c r="G104" s="9" t="s">
        <v>416</v>
      </c>
      <c r="H104" s="9" t="s">
        <v>86</v>
      </c>
      <c r="I104" s="9" t="s">
        <v>86</v>
      </c>
      <c r="J104" s="16" t="s">
        <v>158</v>
      </c>
      <c r="K104" s="9" t="s">
        <v>93</v>
      </c>
      <c r="L104" s="16">
        <v>10</v>
      </c>
      <c r="M104" s="16">
        <v>5</v>
      </c>
      <c r="N104" s="43">
        <f t="shared" si="13"/>
        <v>50</v>
      </c>
      <c r="O104" s="16">
        <v>10</v>
      </c>
      <c r="P104" s="16">
        <v>5</v>
      </c>
      <c r="Q104" s="16">
        <v>5</v>
      </c>
      <c r="R104" s="43">
        <f t="shared" si="16"/>
        <v>67.5</v>
      </c>
      <c r="S104" s="16">
        <v>10</v>
      </c>
      <c r="T104" s="16">
        <v>5</v>
      </c>
      <c r="U104" s="43">
        <f t="shared" si="12"/>
        <v>50</v>
      </c>
      <c r="V104" s="44">
        <f t="shared" si="17"/>
        <v>57.875</v>
      </c>
      <c r="W104" s="16" t="str">
        <f t="shared" si="15"/>
        <v>MEDIA SIGNIFICANCIA</v>
      </c>
      <c r="X104" s="9" t="s">
        <v>410</v>
      </c>
      <c r="Y104" s="9" t="s">
        <v>417</v>
      </c>
      <c r="Z104" s="9"/>
      <c r="AA104" s="9"/>
      <c r="AB104" s="42" t="s">
        <v>412</v>
      </c>
    </row>
    <row r="105" spans="1:28" ht="39" customHeight="1">
      <c r="A105" s="205"/>
      <c r="B105" s="16" t="s">
        <v>418</v>
      </c>
      <c r="C105" s="16" t="s">
        <v>50</v>
      </c>
      <c r="D105" s="16" t="s">
        <v>383</v>
      </c>
      <c r="E105" s="9" t="s">
        <v>403</v>
      </c>
      <c r="F105" s="9" t="s">
        <v>404</v>
      </c>
      <c r="G105" s="9" t="s">
        <v>147</v>
      </c>
      <c r="H105" s="16" t="s">
        <v>55</v>
      </c>
      <c r="I105" s="9" t="s">
        <v>137</v>
      </c>
      <c r="J105" s="16" t="s">
        <v>158</v>
      </c>
      <c r="K105" s="9" t="s">
        <v>405</v>
      </c>
      <c r="L105" s="16">
        <v>10</v>
      </c>
      <c r="M105" s="16">
        <v>5</v>
      </c>
      <c r="N105" s="43">
        <f t="shared" si="13"/>
        <v>50</v>
      </c>
      <c r="O105" s="16">
        <v>10</v>
      </c>
      <c r="P105" s="16">
        <v>1</v>
      </c>
      <c r="Q105" s="16">
        <v>1</v>
      </c>
      <c r="R105" s="43">
        <f t="shared" si="16"/>
        <v>41.5</v>
      </c>
      <c r="S105" s="16">
        <v>5</v>
      </c>
      <c r="T105" s="16">
        <v>5</v>
      </c>
      <c r="U105" s="43">
        <f t="shared" ref="U105:U136" si="18">+S105*T105</f>
        <v>25</v>
      </c>
      <c r="V105" s="44">
        <f t="shared" si="17"/>
        <v>43.674999999999997</v>
      </c>
      <c r="W105" s="16" t="str">
        <f t="shared" si="15"/>
        <v>BAJA SIGNIFICANCIA</v>
      </c>
      <c r="X105" s="9"/>
      <c r="Y105" s="9" t="s">
        <v>69</v>
      </c>
      <c r="Z105" s="9"/>
      <c r="AA105" s="9"/>
      <c r="AB105" s="42" t="s">
        <v>183</v>
      </c>
    </row>
    <row r="106" spans="1:28" ht="39" customHeight="1">
      <c r="A106" s="205"/>
      <c r="B106" s="16" t="s">
        <v>173</v>
      </c>
      <c r="C106" s="16" t="s">
        <v>50</v>
      </c>
      <c r="D106" s="16" t="s">
        <v>182</v>
      </c>
      <c r="E106" s="16" t="s">
        <v>52</v>
      </c>
      <c r="F106" s="9" t="s">
        <v>175</v>
      </c>
      <c r="G106" s="16" t="s">
        <v>80</v>
      </c>
      <c r="H106" s="16" t="s">
        <v>225</v>
      </c>
      <c r="I106" s="9" t="s">
        <v>56</v>
      </c>
      <c r="J106" s="9" t="s">
        <v>57</v>
      </c>
      <c r="K106" s="9" t="s">
        <v>58</v>
      </c>
      <c r="L106" s="9">
        <v>1</v>
      </c>
      <c r="M106" s="9">
        <v>1</v>
      </c>
      <c r="N106" s="11">
        <f t="shared" ref="N106:N133" si="19">+L106*M106</f>
        <v>1</v>
      </c>
      <c r="O106" s="9">
        <v>10</v>
      </c>
      <c r="P106" s="9">
        <v>1</v>
      </c>
      <c r="Q106" s="9">
        <v>1</v>
      </c>
      <c r="R106" s="11">
        <f t="shared" si="16"/>
        <v>41.5</v>
      </c>
      <c r="S106" s="9">
        <v>1</v>
      </c>
      <c r="T106" s="9">
        <v>1</v>
      </c>
      <c r="U106" s="11">
        <f t="shared" si="18"/>
        <v>1</v>
      </c>
      <c r="V106" s="13">
        <f t="shared" si="17"/>
        <v>19.225000000000001</v>
      </c>
      <c r="W106" s="16" t="str">
        <f t="shared" ref="W106:W137" si="20">IF(V106&lt;=39,"NO SIGNIFICATIVO", IF(V106&lt;=46,"BAJA SIGNIFICANCIA",IF(V106&lt;=70,"MEDIA SIGNIFICANCIA","ALTA SIGNIFICANCIA")))</f>
        <v>NO SIGNIFICATIVO</v>
      </c>
      <c r="X106" s="9"/>
      <c r="Y106" s="9" t="s">
        <v>69</v>
      </c>
      <c r="Z106" s="9"/>
      <c r="AA106" s="9"/>
      <c r="AB106" s="42" t="s">
        <v>63</v>
      </c>
    </row>
    <row r="107" spans="1:28" ht="39" customHeight="1">
      <c r="A107" s="205"/>
      <c r="B107" s="16" t="s">
        <v>173</v>
      </c>
      <c r="C107" s="16" t="s">
        <v>50</v>
      </c>
      <c r="D107" s="16" t="s">
        <v>182</v>
      </c>
      <c r="E107" s="9" t="s">
        <v>64</v>
      </c>
      <c r="F107" s="9" t="s">
        <v>65</v>
      </c>
      <c r="G107" s="16" t="s">
        <v>66</v>
      </c>
      <c r="H107" s="16" t="s">
        <v>55</v>
      </c>
      <c r="I107" s="9" t="s">
        <v>67</v>
      </c>
      <c r="J107" s="9" t="s">
        <v>57</v>
      </c>
      <c r="K107" s="9" t="s">
        <v>68</v>
      </c>
      <c r="L107" s="9">
        <v>10</v>
      </c>
      <c r="M107" s="9">
        <v>5</v>
      </c>
      <c r="N107" s="11">
        <f t="shared" si="19"/>
        <v>50</v>
      </c>
      <c r="O107" s="9">
        <v>10</v>
      </c>
      <c r="P107" s="9">
        <v>1</v>
      </c>
      <c r="Q107" s="9">
        <v>1</v>
      </c>
      <c r="R107" s="11">
        <f t="shared" si="16"/>
        <v>41.5</v>
      </c>
      <c r="S107" s="9">
        <v>1</v>
      </c>
      <c r="T107" s="9">
        <v>1</v>
      </c>
      <c r="U107" s="11">
        <f t="shared" si="18"/>
        <v>1</v>
      </c>
      <c r="V107" s="13">
        <f t="shared" si="17"/>
        <v>41.274999999999999</v>
      </c>
      <c r="W107" s="16" t="str">
        <f t="shared" si="20"/>
        <v>BAJA SIGNIFICANCIA</v>
      </c>
      <c r="X107" s="9"/>
      <c r="Y107" s="9" t="s">
        <v>69</v>
      </c>
      <c r="Z107" s="9"/>
      <c r="AA107" s="9"/>
      <c r="AB107" s="42" t="s">
        <v>183</v>
      </c>
    </row>
    <row r="108" spans="1:28" ht="39" customHeight="1">
      <c r="A108" s="205"/>
      <c r="B108" s="16" t="s">
        <v>184</v>
      </c>
      <c r="C108" s="16" t="s">
        <v>50</v>
      </c>
      <c r="D108" s="16" t="s">
        <v>182</v>
      </c>
      <c r="E108" s="9" t="s">
        <v>185</v>
      </c>
      <c r="F108" s="16" t="s">
        <v>186</v>
      </c>
      <c r="G108" s="9" t="s">
        <v>187</v>
      </c>
      <c r="H108" s="9" t="s">
        <v>104</v>
      </c>
      <c r="I108" s="16" t="s">
        <v>188</v>
      </c>
      <c r="J108" s="9" t="s">
        <v>57</v>
      </c>
      <c r="K108" s="16" t="s">
        <v>189</v>
      </c>
      <c r="L108" s="9">
        <v>10</v>
      </c>
      <c r="M108" s="9">
        <v>5</v>
      </c>
      <c r="N108" s="11">
        <f t="shared" si="19"/>
        <v>50</v>
      </c>
      <c r="O108" s="9">
        <v>10</v>
      </c>
      <c r="P108" s="9">
        <v>1</v>
      </c>
      <c r="Q108" s="9">
        <v>1</v>
      </c>
      <c r="R108" s="11">
        <f t="shared" si="16"/>
        <v>41.5</v>
      </c>
      <c r="S108" s="9">
        <v>5</v>
      </c>
      <c r="T108" s="9">
        <v>5</v>
      </c>
      <c r="U108" s="11">
        <f t="shared" si="18"/>
        <v>25</v>
      </c>
      <c r="V108" s="13">
        <f t="shared" si="17"/>
        <v>43.674999999999997</v>
      </c>
      <c r="W108" s="16" t="str">
        <f t="shared" si="20"/>
        <v>BAJA SIGNIFICANCIA</v>
      </c>
      <c r="X108" s="9"/>
      <c r="Y108" s="16" t="s">
        <v>190</v>
      </c>
      <c r="Z108" s="16"/>
      <c r="AA108" s="16"/>
      <c r="AB108" s="42" t="s">
        <v>191</v>
      </c>
    </row>
    <row r="109" spans="1:28" ht="39" customHeight="1">
      <c r="A109" s="205"/>
      <c r="B109" s="16" t="s">
        <v>184</v>
      </c>
      <c r="C109" s="9" t="s">
        <v>100</v>
      </c>
      <c r="D109" s="16" t="s">
        <v>182</v>
      </c>
      <c r="E109" s="9" t="s">
        <v>134</v>
      </c>
      <c r="F109" s="9" t="s">
        <v>199</v>
      </c>
      <c r="G109" s="9" t="s">
        <v>200</v>
      </c>
      <c r="H109" s="16" t="s">
        <v>55</v>
      </c>
      <c r="I109" s="9" t="s">
        <v>201</v>
      </c>
      <c r="J109" s="9" t="s">
        <v>57</v>
      </c>
      <c r="K109" s="9" t="s">
        <v>419</v>
      </c>
      <c r="L109" s="9">
        <v>10</v>
      </c>
      <c r="M109" s="9">
        <v>5</v>
      </c>
      <c r="N109" s="11">
        <f t="shared" si="19"/>
        <v>50</v>
      </c>
      <c r="O109" s="9">
        <v>1</v>
      </c>
      <c r="P109" s="9">
        <v>5</v>
      </c>
      <c r="Q109" s="9">
        <v>1</v>
      </c>
      <c r="R109" s="11">
        <f t="shared" si="16"/>
        <v>24</v>
      </c>
      <c r="S109" s="9">
        <v>1</v>
      </c>
      <c r="T109" s="9">
        <v>1</v>
      </c>
      <c r="U109" s="11">
        <f t="shared" si="18"/>
        <v>1</v>
      </c>
      <c r="V109" s="13">
        <f t="shared" si="17"/>
        <v>33.4</v>
      </c>
      <c r="W109" s="16" t="str">
        <f t="shared" si="20"/>
        <v>NO SIGNIFICATIVO</v>
      </c>
      <c r="X109" s="9"/>
      <c r="Y109" s="9" t="s">
        <v>139</v>
      </c>
      <c r="Z109" s="9"/>
      <c r="AA109" s="9"/>
      <c r="AB109" s="24" t="s">
        <v>140</v>
      </c>
    </row>
    <row r="110" spans="1:28" ht="39" customHeight="1">
      <c r="A110" s="205"/>
      <c r="B110" s="9" t="s">
        <v>420</v>
      </c>
      <c r="C110" s="16" t="s">
        <v>50</v>
      </c>
      <c r="D110" s="16" t="s">
        <v>421</v>
      </c>
      <c r="E110" s="9" t="s">
        <v>64</v>
      </c>
      <c r="F110" s="9" t="s">
        <v>376</v>
      </c>
      <c r="G110" s="16" t="s">
        <v>66</v>
      </c>
      <c r="H110" s="16" t="s">
        <v>55</v>
      </c>
      <c r="I110" s="9" t="s">
        <v>377</v>
      </c>
      <c r="J110" s="9" t="s">
        <v>57</v>
      </c>
      <c r="K110" s="9" t="s">
        <v>68</v>
      </c>
      <c r="L110" s="9">
        <v>10</v>
      </c>
      <c r="M110" s="9">
        <v>5</v>
      </c>
      <c r="N110" s="11">
        <f t="shared" si="19"/>
        <v>50</v>
      </c>
      <c r="O110" s="9">
        <v>10</v>
      </c>
      <c r="P110" s="9">
        <v>1</v>
      </c>
      <c r="Q110" s="9">
        <v>1</v>
      </c>
      <c r="R110" s="11">
        <f t="shared" si="16"/>
        <v>41.5</v>
      </c>
      <c r="S110" s="9">
        <v>1</v>
      </c>
      <c r="T110" s="9">
        <v>1</v>
      </c>
      <c r="U110" s="11">
        <f t="shared" si="18"/>
        <v>1</v>
      </c>
      <c r="V110" s="13">
        <f t="shared" si="17"/>
        <v>41.274999999999999</v>
      </c>
      <c r="W110" s="16" t="str">
        <f t="shared" si="20"/>
        <v>BAJA SIGNIFICANCIA</v>
      </c>
      <c r="X110" s="9"/>
      <c r="Y110" s="9" t="s">
        <v>69</v>
      </c>
      <c r="Z110" s="9"/>
      <c r="AA110" s="9"/>
      <c r="AB110" s="42" t="s">
        <v>183</v>
      </c>
    </row>
    <row r="111" spans="1:28" ht="39" customHeight="1">
      <c r="A111" s="205"/>
      <c r="B111" s="9" t="s">
        <v>420</v>
      </c>
      <c r="C111" s="16" t="s">
        <v>50</v>
      </c>
      <c r="D111" s="16" t="s">
        <v>421</v>
      </c>
      <c r="E111" s="16" t="s">
        <v>214</v>
      </c>
      <c r="F111" s="49" t="s">
        <v>422</v>
      </c>
      <c r="G111" s="9" t="s">
        <v>92</v>
      </c>
      <c r="H111" s="9" t="s">
        <v>258</v>
      </c>
      <c r="I111" s="16" t="s">
        <v>345</v>
      </c>
      <c r="J111" s="16" t="s">
        <v>57</v>
      </c>
      <c r="K111" s="16" t="s">
        <v>93</v>
      </c>
      <c r="L111" s="9">
        <v>1</v>
      </c>
      <c r="M111" s="9">
        <v>1</v>
      </c>
      <c r="N111" s="43">
        <f t="shared" si="19"/>
        <v>1</v>
      </c>
      <c r="O111" s="16">
        <v>10</v>
      </c>
      <c r="P111" s="16">
        <v>1</v>
      </c>
      <c r="Q111" s="16">
        <v>1</v>
      </c>
      <c r="R111" s="43">
        <f t="shared" si="16"/>
        <v>41.5</v>
      </c>
      <c r="S111" s="16">
        <v>1</v>
      </c>
      <c r="T111" s="16">
        <v>1</v>
      </c>
      <c r="U111" s="43">
        <f t="shared" si="18"/>
        <v>1</v>
      </c>
      <c r="V111" s="13">
        <f t="shared" si="17"/>
        <v>19.225000000000001</v>
      </c>
      <c r="W111" s="16" t="str">
        <f t="shared" si="20"/>
        <v>NO SIGNIFICATIVO</v>
      </c>
      <c r="X111" s="9"/>
      <c r="Y111" s="9"/>
      <c r="Z111" s="9"/>
      <c r="AA111" s="9"/>
      <c r="AB111" s="42" t="s">
        <v>217</v>
      </c>
    </row>
    <row r="112" spans="1:28" ht="39" customHeight="1">
      <c r="A112" s="205"/>
      <c r="B112" s="9" t="s">
        <v>420</v>
      </c>
      <c r="C112" s="16" t="s">
        <v>50</v>
      </c>
      <c r="D112" s="16" t="s">
        <v>421</v>
      </c>
      <c r="E112" s="50" t="s">
        <v>423</v>
      </c>
      <c r="F112" s="49" t="s">
        <v>424</v>
      </c>
      <c r="G112" s="9" t="s">
        <v>92</v>
      </c>
      <c r="H112" s="9" t="s">
        <v>258</v>
      </c>
      <c r="I112" s="16" t="s">
        <v>188</v>
      </c>
      <c r="J112" s="16" t="s">
        <v>57</v>
      </c>
      <c r="K112" s="16" t="s">
        <v>425</v>
      </c>
      <c r="L112" s="9">
        <v>10</v>
      </c>
      <c r="M112" s="9">
        <v>5</v>
      </c>
      <c r="N112" s="43">
        <f t="shared" si="19"/>
        <v>50</v>
      </c>
      <c r="O112" s="16">
        <v>10</v>
      </c>
      <c r="P112" s="16">
        <v>5</v>
      </c>
      <c r="Q112" s="16">
        <v>5</v>
      </c>
      <c r="R112" s="43">
        <f t="shared" si="16"/>
        <v>67.5</v>
      </c>
      <c r="S112" s="16">
        <v>1</v>
      </c>
      <c r="T112" s="16">
        <v>1</v>
      </c>
      <c r="U112" s="43">
        <f t="shared" si="18"/>
        <v>1</v>
      </c>
      <c r="V112" s="13">
        <f t="shared" si="17"/>
        <v>52.975000000000001</v>
      </c>
      <c r="W112" s="16" t="str">
        <f t="shared" si="20"/>
        <v>MEDIA SIGNIFICANCIA</v>
      </c>
      <c r="X112" s="9" t="s">
        <v>426</v>
      </c>
      <c r="Y112" s="9"/>
      <c r="Z112" s="9"/>
      <c r="AA112" s="9"/>
      <c r="AB112" s="42" t="s">
        <v>427</v>
      </c>
    </row>
    <row r="113" spans="1:28" ht="39" customHeight="1">
      <c r="A113" s="205"/>
      <c r="B113" s="9" t="s">
        <v>420</v>
      </c>
      <c r="C113" s="9" t="s">
        <v>100</v>
      </c>
      <c r="D113" s="16" t="s">
        <v>421</v>
      </c>
      <c r="E113" s="9" t="s">
        <v>101</v>
      </c>
      <c r="F113" s="9" t="s">
        <v>385</v>
      </c>
      <c r="G113" s="9" t="s">
        <v>274</v>
      </c>
      <c r="H113" s="9" t="s">
        <v>104</v>
      </c>
      <c r="I113" s="16" t="s">
        <v>428</v>
      </c>
      <c r="J113" s="16" t="s">
        <v>282</v>
      </c>
      <c r="K113" s="9" t="s">
        <v>283</v>
      </c>
      <c r="L113" s="9">
        <v>10</v>
      </c>
      <c r="M113" s="9">
        <v>5</v>
      </c>
      <c r="N113" s="11">
        <f t="shared" si="19"/>
        <v>50</v>
      </c>
      <c r="O113" s="9">
        <v>10</v>
      </c>
      <c r="P113" s="9">
        <v>1</v>
      </c>
      <c r="Q113" s="9">
        <v>1</v>
      </c>
      <c r="R113" s="11">
        <f t="shared" si="16"/>
        <v>41.5</v>
      </c>
      <c r="S113" s="9">
        <v>1</v>
      </c>
      <c r="T113" s="9">
        <v>1</v>
      </c>
      <c r="U113" s="11">
        <f t="shared" si="18"/>
        <v>1</v>
      </c>
      <c r="V113" s="13">
        <f t="shared" si="17"/>
        <v>41.274999999999999</v>
      </c>
      <c r="W113" s="16" t="str">
        <f t="shared" si="20"/>
        <v>BAJA SIGNIFICANCIA</v>
      </c>
      <c r="X113" s="9"/>
      <c r="Y113" s="9" t="s">
        <v>108</v>
      </c>
      <c r="Z113" s="9"/>
      <c r="AA113" s="9"/>
      <c r="AB113" s="24" t="s">
        <v>109</v>
      </c>
    </row>
    <row r="114" spans="1:28" ht="39" customHeight="1">
      <c r="A114" s="205"/>
      <c r="B114" s="16" t="s">
        <v>429</v>
      </c>
      <c r="C114" s="16" t="s">
        <v>50</v>
      </c>
      <c r="D114" s="16" t="s">
        <v>430</v>
      </c>
      <c r="E114" s="9" t="s">
        <v>431</v>
      </c>
      <c r="F114" s="9" t="s">
        <v>432</v>
      </c>
      <c r="G114" s="9" t="s">
        <v>433</v>
      </c>
      <c r="H114" s="9" t="s">
        <v>225</v>
      </c>
      <c r="I114" s="9" t="s">
        <v>57</v>
      </c>
      <c r="J114" s="9" t="s">
        <v>57</v>
      </c>
      <c r="K114" s="9" t="s">
        <v>57</v>
      </c>
      <c r="L114" s="9">
        <v>10</v>
      </c>
      <c r="M114" s="9">
        <v>5</v>
      </c>
      <c r="N114" s="11">
        <f t="shared" si="19"/>
        <v>50</v>
      </c>
      <c r="O114" s="9">
        <v>10</v>
      </c>
      <c r="P114" s="9">
        <v>5</v>
      </c>
      <c r="Q114" s="9">
        <v>5</v>
      </c>
      <c r="R114" s="11">
        <f t="shared" si="16"/>
        <v>67.5</v>
      </c>
      <c r="S114" s="9">
        <v>10</v>
      </c>
      <c r="T114" s="9">
        <v>5</v>
      </c>
      <c r="U114" s="11">
        <f t="shared" si="18"/>
        <v>50</v>
      </c>
      <c r="V114" s="13">
        <f t="shared" si="17"/>
        <v>57.875</v>
      </c>
      <c r="W114" s="16" t="str">
        <f t="shared" si="20"/>
        <v>MEDIA SIGNIFICANCIA</v>
      </c>
      <c r="X114" s="9"/>
      <c r="Y114" s="9"/>
      <c r="Z114" s="9"/>
      <c r="AA114" s="9"/>
      <c r="AB114" s="42" t="s">
        <v>434</v>
      </c>
    </row>
    <row r="115" spans="1:28" ht="39" customHeight="1">
      <c r="A115" s="205"/>
      <c r="B115" s="16" t="s">
        <v>429</v>
      </c>
      <c r="C115" s="16" t="s">
        <v>50</v>
      </c>
      <c r="D115" s="16" t="s">
        <v>430</v>
      </c>
      <c r="E115" s="9" t="s">
        <v>435</v>
      </c>
      <c r="F115" s="9" t="s">
        <v>436</v>
      </c>
      <c r="G115" s="9" t="s">
        <v>433</v>
      </c>
      <c r="H115" s="9" t="s">
        <v>225</v>
      </c>
      <c r="I115" s="9" t="s">
        <v>57</v>
      </c>
      <c r="J115" s="9" t="s">
        <v>57</v>
      </c>
      <c r="K115" s="9" t="s">
        <v>57</v>
      </c>
      <c r="L115" s="9">
        <v>10</v>
      </c>
      <c r="M115" s="9">
        <v>5</v>
      </c>
      <c r="N115" s="11">
        <f t="shared" si="19"/>
        <v>50</v>
      </c>
      <c r="O115" s="9">
        <v>10</v>
      </c>
      <c r="P115" s="9">
        <v>5</v>
      </c>
      <c r="Q115" s="9">
        <v>5</v>
      </c>
      <c r="R115" s="11">
        <f t="shared" si="16"/>
        <v>67.5</v>
      </c>
      <c r="S115" s="9">
        <v>10</v>
      </c>
      <c r="T115" s="9">
        <v>5</v>
      </c>
      <c r="U115" s="11">
        <f t="shared" si="18"/>
        <v>50</v>
      </c>
      <c r="V115" s="13">
        <f t="shared" si="17"/>
        <v>57.875</v>
      </c>
      <c r="W115" s="16" t="str">
        <f t="shared" si="20"/>
        <v>MEDIA SIGNIFICANCIA</v>
      </c>
      <c r="X115" s="9"/>
      <c r="Y115" s="9"/>
      <c r="Z115" s="9"/>
      <c r="AA115" s="9"/>
      <c r="AB115" s="42" t="s">
        <v>434</v>
      </c>
    </row>
    <row r="116" spans="1:28" s="8" customFormat="1" ht="39" customHeight="1">
      <c r="A116" s="205"/>
      <c r="B116" s="16" t="s">
        <v>437</v>
      </c>
      <c r="C116" s="16" t="s">
        <v>50</v>
      </c>
      <c r="D116" s="16" t="s">
        <v>438</v>
      </c>
      <c r="E116" s="16" t="s">
        <v>439</v>
      </c>
      <c r="F116" s="16" t="s">
        <v>440</v>
      </c>
      <c r="G116" s="16" t="s">
        <v>80</v>
      </c>
      <c r="H116" s="16" t="s">
        <v>55</v>
      </c>
      <c r="I116" s="16" t="s">
        <v>441</v>
      </c>
      <c r="J116" s="16" t="s">
        <v>282</v>
      </c>
      <c r="K116" s="16" t="s">
        <v>442</v>
      </c>
      <c r="L116" s="16">
        <v>10</v>
      </c>
      <c r="M116" s="16">
        <v>5</v>
      </c>
      <c r="N116" s="43">
        <f t="shared" si="19"/>
        <v>50</v>
      </c>
      <c r="O116" s="16">
        <v>5</v>
      </c>
      <c r="P116" s="16">
        <v>5</v>
      </c>
      <c r="Q116" s="16">
        <v>10</v>
      </c>
      <c r="R116" s="43">
        <f t="shared" si="16"/>
        <v>65</v>
      </c>
      <c r="S116" s="16">
        <v>1</v>
      </c>
      <c r="T116" s="16">
        <v>1</v>
      </c>
      <c r="U116" s="43">
        <f t="shared" si="18"/>
        <v>1</v>
      </c>
      <c r="V116" s="44">
        <f t="shared" si="17"/>
        <v>51.85</v>
      </c>
      <c r="W116" s="16" t="str">
        <f t="shared" si="20"/>
        <v>MEDIA SIGNIFICANCIA</v>
      </c>
      <c r="X116" s="16" t="s">
        <v>364</v>
      </c>
      <c r="Y116" s="9" t="s">
        <v>69</v>
      </c>
      <c r="Z116" s="9"/>
      <c r="AA116" s="9"/>
      <c r="AB116" s="42" t="s">
        <v>443</v>
      </c>
    </row>
    <row r="117" spans="1:28" s="8" customFormat="1" ht="39" customHeight="1">
      <c r="A117" s="205"/>
      <c r="B117" s="16" t="s">
        <v>437</v>
      </c>
      <c r="C117" s="16" t="s">
        <v>50</v>
      </c>
      <c r="D117" s="16" t="s">
        <v>438</v>
      </c>
      <c r="E117" s="16" t="s">
        <v>444</v>
      </c>
      <c r="F117" s="16" t="s">
        <v>445</v>
      </c>
      <c r="G117" s="16" t="s">
        <v>446</v>
      </c>
      <c r="H117" s="16" t="s">
        <v>55</v>
      </c>
      <c r="I117" s="16" t="s">
        <v>447</v>
      </c>
      <c r="J117" s="16" t="s">
        <v>448</v>
      </c>
      <c r="K117" s="16" t="s">
        <v>449</v>
      </c>
      <c r="L117" s="16">
        <v>10</v>
      </c>
      <c r="M117" s="16">
        <v>5</v>
      </c>
      <c r="N117" s="43">
        <f t="shared" si="19"/>
        <v>50</v>
      </c>
      <c r="O117" s="16">
        <v>5</v>
      </c>
      <c r="P117" s="16">
        <v>5</v>
      </c>
      <c r="Q117" s="16">
        <v>5</v>
      </c>
      <c r="R117" s="43">
        <f t="shared" si="16"/>
        <v>50</v>
      </c>
      <c r="S117" s="16">
        <v>1</v>
      </c>
      <c r="T117" s="16">
        <v>1</v>
      </c>
      <c r="U117" s="43">
        <f t="shared" si="18"/>
        <v>1</v>
      </c>
      <c r="V117" s="44">
        <f t="shared" si="17"/>
        <v>45.1</v>
      </c>
      <c r="W117" s="16" t="str">
        <f t="shared" si="20"/>
        <v>BAJA SIGNIFICANCIA</v>
      </c>
      <c r="X117" s="16"/>
      <c r="Y117" s="16"/>
      <c r="Z117" s="16"/>
      <c r="AA117" s="16"/>
      <c r="AB117" s="42" t="s">
        <v>450</v>
      </c>
    </row>
    <row r="118" spans="1:28" s="8" customFormat="1" ht="39" customHeight="1">
      <c r="A118" s="205"/>
      <c r="B118" s="16" t="s">
        <v>437</v>
      </c>
      <c r="C118" s="16" t="s">
        <v>50</v>
      </c>
      <c r="D118" s="16" t="s">
        <v>438</v>
      </c>
      <c r="E118" s="16" t="s">
        <v>451</v>
      </c>
      <c r="F118" s="16" t="s">
        <v>452</v>
      </c>
      <c r="G118" s="16" t="s">
        <v>80</v>
      </c>
      <c r="H118" s="16" t="s">
        <v>55</v>
      </c>
      <c r="I118" s="16" t="s">
        <v>453</v>
      </c>
      <c r="J118" s="16" t="s">
        <v>57</v>
      </c>
      <c r="K118" s="16" t="s">
        <v>57</v>
      </c>
      <c r="L118" s="16">
        <v>10</v>
      </c>
      <c r="M118" s="16">
        <v>5</v>
      </c>
      <c r="N118" s="43">
        <f t="shared" si="19"/>
        <v>50</v>
      </c>
      <c r="O118" s="16">
        <v>5</v>
      </c>
      <c r="P118" s="16">
        <v>5</v>
      </c>
      <c r="Q118" s="16">
        <v>5</v>
      </c>
      <c r="R118" s="43">
        <f t="shared" si="16"/>
        <v>50</v>
      </c>
      <c r="S118" s="16">
        <v>1</v>
      </c>
      <c r="T118" s="16">
        <v>1</v>
      </c>
      <c r="U118" s="43">
        <f t="shared" si="18"/>
        <v>1</v>
      </c>
      <c r="V118" s="44">
        <f t="shared" si="17"/>
        <v>45.1</v>
      </c>
      <c r="W118" s="16" t="str">
        <f t="shared" si="20"/>
        <v>BAJA SIGNIFICANCIA</v>
      </c>
      <c r="X118" s="16"/>
      <c r="Y118" s="16"/>
      <c r="Z118" s="16"/>
      <c r="AA118" s="16"/>
      <c r="AB118" s="42" t="s">
        <v>443</v>
      </c>
    </row>
    <row r="119" spans="1:28" s="8" customFormat="1" ht="39" customHeight="1">
      <c r="A119" s="205"/>
      <c r="B119" s="16" t="s">
        <v>437</v>
      </c>
      <c r="C119" s="16" t="s">
        <v>50</v>
      </c>
      <c r="D119" s="16" t="s">
        <v>438</v>
      </c>
      <c r="E119" s="16" t="s">
        <v>454</v>
      </c>
      <c r="F119" s="16" t="s">
        <v>455</v>
      </c>
      <c r="G119" s="16" t="s">
        <v>80</v>
      </c>
      <c r="H119" s="16" t="s">
        <v>225</v>
      </c>
      <c r="I119" s="16" t="s">
        <v>456</v>
      </c>
      <c r="J119" s="16" t="s">
        <v>57</v>
      </c>
      <c r="K119" s="16" t="s">
        <v>58</v>
      </c>
      <c r="L119" s="16">
        <v>10</v>
      </c>
      <c r="M119" s="16">
        <v>5</v>
      </c>
      <c r="N119" s="43">
        <f t="shared" si="19"/>
        <v>50</v>
      </c>
      <c r="O119" s="16">
        <v>10</v>
      </c>
      <c r="P119" s="16">
        <v>5</v>
      </c>
      <c r="Q119" s="16">
        <v>5</v>
      </c>
      <c r="R119" s="43">
        <f t="shared" si="16"/>
        <v>67.5</v>
      </c>
      <c r="S119" s="16">
        <v>1</v>
      </c>
      <c r="T119" s="16">
        <v>1</v>
      </c>
      <c r="U119" s="43">
        <f t="shared" si="18"/>
        <v>1</v>
      </c>
      <c r="V119" s="44">
        <f t="shared" si="17"/>
        <v>52.975000000000001</v>
      </c>
      <c r="W119" s="16" t="str">
        <f t="shared" si="20"/>
        <v>MEDIA SIGNIFICANCIA</v>
      </c>
      <c r="X119" s="16"/>
      <c r="Y119" s="16" t="s">
        <v>69</v>
      </c>
      <c r="Z119" s="16"/>
      <c r="AA119" s="16"/>
      <c r="AB119" s="42" t="s">
        <v>443</v>
      </c>
    </row>
    <row r="120" spans="1:28" s="8" customFormat="1" ht="39" customHeight="1">
      <c r="A120" s="205"/>
      <c r="B120" s="16" t="s">
        <v>437</v>
      </c>
      <c r="C120" s="16" t="s">
        <v>50</v>
      </c>
      <c r="D120" s="16" t="s">
        <v>438</v>
      </c>
      <c r="E120" s="9" t="s">
        <v>145</v>
      </c>
      <c r="F120" s="16" t="s">
        <v>457</v>
      </c>
      <c r="G120" s="9" t="s">
        <v>147</v>
      </c>
      <c r="H120" s="16" t="s">
        <v>55</v>
      </c>
      <c r="I120" s="16" t="s">
        <v>219</v>
      </c>
      <c r="J120" s="16" t="s">
        <v>113</v>
      </c>
      <c r="K120" s="16" t="s">
        <v>372</v>
      </c>
      <c r="L120" s="16">
        <v>10</v>
      </c>
      <c r="M120" s="16">
        <v>5</v>
      </c>
      <c r="N120" s="43">
        <f t="shared" si="19"/>
        <v>50</v>
      </c>
      <c r="O120" s="16">
        <v>5</v>
      </c>
      <c r="P120" s="16">
        <v>5</v>
      </c>
      <c r="Q120" s="16">
        <v>5</v>
      </c>
      <c r="R120" s="43">
        <f t="shared" si="16"/>
        <v>50</v>
      </c>
      <c r="S120" s="16">
        <v>1</v>
      </c>
      <c r="T120" s="16">
        <v>1</v>
      </c>
      <c r="U120" s="43">
        <f t="shared" si="18"/>
        <v>1</v>
      </c>
      <c r="V120" s="44">
        <f t="shared" si="17"/>
        <v>45.1</v>
      </c>
      <c r="W120" s="16" t="str">
        <f t="shared" si="20"/>
        <v>BAJA SIGNIFICANCIA</v>
      </c>
      <c r="X120" s="16"/>
      <c r="Y120" s="16"/>
      <c r="Z120" s="16"/>
      <c r="AA120" s="16"/>
      <c r="AB120" s="42" t="s">
        <v>458</v>
      </c>
    </row>
    <row r="121" spans="1:28" s="8" customFormat="1" ht="39" customHeight="1">
      <c r="A121" s="205"/>
      <c r="B121" s="16" t="s">
        <v>437</v>
      </c>
      <c r="C121" s="16" t="s">
        <v>50</v>
      </c>
      <c r="D121" s="16" t="s">
        <v>438</v>
      </c>
      <c r="E121" s="16" t="s">
        <v>459</v>
      </c>
      <c r="F121" s="16" t="s">
        <v>460</v>
      </c>
      <c r="G121" s="16" t="s">
        <v>66</v>
      </c>
      <c r="H121" s="16" t="s">
        <v>55</v>
      </c>
      <c r="I121" s="16" t="s">
        <v>461</v>
      </c>
      <c r="J121" s="16" t="s">
        <v>462</v>
      </c>
      <c r="K121" s="16" t="s">
        <v>463</v>
      </c>
      <c r="L121" s="16">
        <v>10</v>
      </c>
      <c r="M121" s="16">
        <v>5</v>
      </c>
      <c r="N121" s="43">
        <f t="shared" si="19"/>
        <v>50</v>
      </c>
      <c r="O121" s="16">
        <v>5</v>
      </c>
      <c r="P121" s="16">
        <v>5</v>
      </c>
      <c r="Q121" s="16">
        <v>1</v>
      </c>
      <c r="R121" s="43">
        <f t="shared" si="16"/>
        <v>38</v>
      </c>
      <c r="S121" s="16">
        <v>1</v>
      </c>
      <c r="T121" s="16">
        <v>1</v>
      </c>
      <c r="U121" s="43">
        <f t="shared" si="18"/>
        <v>1</v>
      </c>
      <c r="V121" s="44">
        <f t="shared" si="17"/>
        <v>39.700000000000003</v>
      </c>
      <c r="W121" s="16" t="str">
        <f t="shared" si="20"/>
        <v>BAJA SIGNIFICANCIA</v>
      </c>
      <c r="X121" s="16"/>
      <c r="Y121" s="16"/>
      <c r="Z121" s="16"/>
      <c r="AA121" s="16"/>
      <c r="AB121" s="42" t="s">
        <v>464</v>
      </c>
    </row>
    <row r="122" spans="1:28" s="8" customFormat="1" ht="39" customHeight="1" thickBot="1">
      <c r="A122" s="206"/>
      <c r="B122" s="53" t="s">
        <v>437</v>
      </c>
      <c r="C122" s="25" t="s">
        <v>100</v>
      </c>
      <c r="D122" s="16" t="s">
        <v>438</v>
      </c>
      <c r="E122" s="25" t="s">
        <v>134</v>
      </c>
      <c r="F122" s="53" t="s">
        <v>465</v>
      </c>
      <c r="G122" s="53" t="s">
        <v>335</v>
      </c>
      <c r="H122" s="53" t="s">
        <v>55</v>
      </c>
      <c r="I122" s="53" t="s">
        <v>466</v>
      </c>
      <c r="J122" s="53" t="s">
        <v>467</v>
      </c>
      <c r="K122" s="25" t="s">
        <v>271</v>
      </c>
      <c r="L122" s="53">
        <v>10</v>
      </c>
      <c r="M122" s="53">
        <v>5</v>
      </c>
      <c r="N122" s="70">
        <f t="shared" si="19"/>
        <v>50</v>
      </c>
      <c r="O122" s="53">
        <v>1</v>
      </c>
      <c r="P122" s="53">
        <v>5</v>
      </c>
      <c r="Q122" s="53">
        <v>10</v>
      </c>
      <c r="R122" s="70">
        <f t="shared" si="16"/>
        <v>51</v>
      </c>
      <c r="S122" s="53">
        <v>1</v>
      </c>
      <c r="T122" s="53">
        <v>1</v>
      </c>
      <c r="U122" s="70">
        <f t="shared" si="18"/>
        <v>1</v>
      </c>
      <c r="V122" s="71">
        <f t="shared" si="17"/>
        <v>45.550000000000004</v>
      </c>
      <c r="W122" s="53" t="str">
        <f t="shared" si="20"/>
        <v>BAJA SIGNIFICANCIA</v>
      </c>
      <c r="X122" s="53"/>
      <c r="Y122" s="25" t="s">
        <v>139</v>
      </c>
      <c r="Z122" s="25"/>
      <c r="AA122" s="25"/>
      <c r="AB122" s="26" t="s">
        <v>140</v>
      </c>
    </row>
    <row r="123" spans="1:28" s="8" customFormat="1" ht="39" customHeight="1">
      <c r="A123" s="161" t="s">
        <v>468</v>
      </c>
      <c r="B123" s="58" t="s">
        <v>116</v>
      </c>
      <c r="C123" s="58" t="s">
        <v>50</v>
      </c>
      <c r="D123" s="58" t="s">
        <v>469</v>
      </c>
      <c r="E123" s="58" t="s">
        <v>214</v>
      </c>
      <c r="F123" s="58" t="s">
        <v>470</v>
      </c>
      <c r="G123" s="58" t="s">
        <v>471</v>
      </c>
      <c r="H123" s="58" t="s">
        <v>86</v>
      </c>
      <c r="I123" s="58" t="s">
        <v>86</v>
      </c>
      <c r="J123" s="58" t="s">
        <v>57</v>
      </c>
      <c r="K123" s="58" t="s">
        <v>472</v>
      </c>
      <c r="L123" s="58">
        <v>10</v>
      </c>
      <c r="M123" s="58">
        <v>5</v>
      </c>
      <c r="N123" s="67">
        <f t="shared" si="19"/>
        <v>50</v>
      </c>
      <c r="O123" s="58">
        <v>10</v>
      </c>
      <c r="P123" s="58">
        <v>1</v>
      </c>
      <c r="Q123" s="58">
        <v>5</v>
      </c>
      <c r="R123" s="67">
        <f t="shared" ref="R123:R133" si="21">+O123*3.5+P123*3.5+Q123*3</f>
        <v>53.5</v>
      </c>
      <c r="S123" s="58">
        <v>10</v>
      </c>
      <c r="T123" s="58">
        <v>5</v>
      </c>
      <c r="U123" s="67">
        <f t="shared" si="18"/>
        <v>50</v>
      </c>
      <c r="V123" s="68">
        <f t="shared" si="17"/>
        <v>51.575000000000003</v>
      </c>
      <c r="W123" s="58" t="str">
        <f t="shared" si="20"/>
        <v>MEDIA SIGNIFICANCIA</v>
      </c>
      <c r="X123" s="58"/>
      <c r="Y123" s="58" t="s">
        <v>473</v>
      </c>
      <c r="Z123" s="58"/>
      <c r="AA123" s="58"/>
      <c r="AB123" s="62" t="s">
        <v>474</v>
      </c>
    </row>
    <row r="124" spans="1:28" s="8" customFormat="1" ht="39" customHeight="1">
      <c r="A124" s="162"/>
      <c r="B124" s="16" t="s">
        <v>116</v>
      </c>
      <c r="C124" s="16" t="s">
        <v>50</v>
      </c>
      <c r="D124" s="16" t="s">
        <v>469</v>
      </c>
      <c r="E124" s="16" t="s">
        <v>403</v>
      </c>
      <c r="F124" s="16" t="s">
        <v>470</v>
      </c>
      <c r="G124" s="16" t="s">
        <v>206</v>
      </c>
      <c r="H124" s="16" t="s">
        <v>55</v>
      </c>
      <c r="I124" s="16" t="s">
        <v>475</v>
      </c>
      <c r="J124" s="16" t="s">
        <v>57</v>
      </c>
      <c r="K124" s="16" t="s">
        <v>472</v>
      </c>
      <c r="L124" s="16">
        <v>10</v>
      </c>
      <c r="M124" s="16">
        <v>5</v>
      </c>
      <c r="N124" s="43">
        <f t="shared" si="19"/>
        <v>50</v>
      </c>
      <c r="O124" s="16">
        <v>10</v>
      </c>
      <c r="P124" s="16">
        <v>1</v>
      </c>
      <c r="Q124" s="16">
        <v>1</v>
      </c>
      <c r="R124" s="43">
        <f t="shared" si="21"/>
        <v>41.5</v>
      </c>
      <c r="S124" s="16">
        <v>5</v>
      </c>
      <c r="T124" s="16">
        <v>5</v>
      </c>
      <c r="U124" s="43">
        <f t="shared" si="18"/>
        <v>25</v>
      </c>
      <c r="V124" s="44">
        <f t="shared" si="17"/>
        <v>43.674999999999997</v>
      </c>
      <c r="W124" s="16" t="str">
        <f t="shared" si="20"/>
        <v>BAJA SIGNIFICANCIA</v>
      </c>
      <c r="X124" s="16"/>
      <c r="Y124" s="9" t="s">
        <v>69</v>
      </c>
      <c r="Z124" s="9"/>
      <c r="AA124" s="9"/>
      <c r="AB124" s="42" t="s">
        <v>183</v>
      </c>
    </row>
    <row r="125" spans="1:28" s="8" customFormat="1" ht="39" customHeight="1">
      <c r="A125" s="162"/>
      <c r="B125" s="16" t="s">
        <v>116</v>
      </c>
      <c r="C125" s="9" t="s">
        <v>100</v>
      </c>
      <c r="D125" s="16" t="s">
        <v>469</v>
      </c>
      <c r="E125" s="16" t="s">
        <v>476</v>
      </c>
      <c r="F125" s="9" t="s">
        <v>199</v>
      </c>
      <c r="G125" s="9" t="s">
        <v>200</v>
      </c>
      <c r="H125" s="16" t="s">
        <v>55</v>
      </c>
      <c r="I125" s="9" t="s">
        <v>201</v>
      </c>
      <c r="J125" s="9" t="s">
        <v>57</v>
      </c>
      <c r="K125" s="9" t="s">
        <v>419</v>
      </c>
      <c r="L125" s="9">
        <v>10</v>
      </c>
      <c r="M125" s="9">
        <v>5</v>
      </c>
      <c r="N125" s="11">
        <f t="shared" si="19"/>
        <v>50</v>
      </c>
      <c r="O125" s="9">
        <v>10</v>
      </c>
      <c r="P125" s="9">
        <v>5</v>
      </c>
      <c r="Q125" s="9">
        <v>1</v>
      </c>
      <c r="R125" s="11">
        <f t="shared" si="21"/>
        <v>55.5</v>
      </c>
      <c r="S125" s="9">
        <v>10</v>
      </c>
      <c r="T125" s="9">
        <v>5</v>
      </c>
      <c r="U125" s="11">
        <f t="shared" si="18"/>
        <v>50</v>
      </c>
      <c r="V125" s="13">
        <f t="shared" si="17"/>
        <v>52.475000000000001</v>
      </c>
      <c r="W125" s="16" t="str">
        <f t="shared" si="20"/>
        <v>MEDIA SIGNIFICANCIA</v>
      </c>
      <c r="X125" s="9"/>
      <c r="Y125" s="9" t="s">
        <v>139</v>
      </c>
      <c r="Z125" s="9" t="s">
        <v>477</v>
      </c>
      <c r="AA125" s="9"/>
      <c r="AB125" s="24" t="s">
        <v>140</v>
      </c>
    </row>
    <row r="126" spans="1:28" s="8" customFormat="1" ht="39" customHeight="1">
      <c r="A126" s="162"/>
      <c r="B126" s="16" t="s">
        <v>478</v>
      </c>
      <c r="C126" s="16" t="s">
        <v>50</v>
      </c>
      <c r="D126" s="16" t="s">
        <v>469</v>
      </c>
      <c r="E126" s="9" t="s">
        <v>145</v>
      </c>
      <c r="F126" s="16" t="s">
        <v>457</v>
      </c>
      <c r="G126" s="9" t="s">
        <v>147</v>
      </c>
      <c r="H126" s="16" t="s">
        <v>55</v>
      </c>
      <c r="I126" s="16" t="s">
        <v>219</v>
      </c>
      <c r="J126" s="16" t="s">
        <v>113</v>
      </c>
      <c r="K126" s="16" t="s">
        <v>372</v>
      </c>
      <c r="L126" s="16">
        <v>10</v>
      </c>
      <c r="M126" s="16">
        <v>5</v>
      </c>
      <c r="N126" s="43">
        <f t="shared" si="19"/>
        <v>50</v>
      </c>
      <c r="O126" s="16">
        <v>10</v>
      </c>
      <c r="P126" s="16">
        <v>1</v>
      </c>
      <c r="Q126" s="16">
        <v>1</v>
      </c>
      <c r="R126" s="43">
        <f t="shared" si="21"/>
        <v>41.5</v>
      </c>
      <c r="S126" s="16">
        <v>1</v>
      </c>
      <c r="T126" s="16">
        <v>1</v>
      </c>
      <c r="U126" s="43">
        <f t="shared" si="18"/>
        <v>1</v>
      </c>
      <c r="V126" s="44">
        <f t="shared" si="17"/>
        <v>41.274999999999999</v>
      </c>
      <c r="W126" s="16" t="str">
        <f t="shared" si="20"/>
        <v>BAJA SIGNIFICANCIA</v>
      </c>
      <c r="X126" s="16"/>
      <c r="Y126" s="16"/>
      <c r="Z126" s="16"/>
      <c r="AA126" s="16"/>
      <c r="AB126" s="42" t="s">
        <v>458</v>
      </c>
    </row>
    <row r="127" spans="1:28" s="8" customFormat="1" ht="39" customHeight="1">
      <c r="A127" s="162"/>
      <c r="B127" s="16" t="s">
        <v>478</v>
      </c>
      <c r="C127" s="16" t="s">
        <v>50</v>
      </c>
      <c r="D127" s="16" t="s">
        <v>469</v>
      </c>
      <c r="E127" s="16" t="s">
        <v>479</v>
      </c>
      <c r="F127" s="16" t="s">
        <v>480</v>
      </c>
      <c r="G127" s="9" t="s">
        <v>90</v>
      </c>
      <c r="H127" s="9" t="s">
        <v>86</v>
      </c>
      <c r="I127" s="16" t="s">
        <v>481</v>
      </c>
      <c r="J127" s="16" t="s">
        <v>57</v>
      </c>
      <c r="K127" s="16" t="s">
        <v>482</v>
      </c>
      <c r="L127" s="16">
        <v>10</v>
      </c>
      <c r="M127" s="16">
        <v>5</v>
      </c>
      <c r="N127" s="43">
        <f t="shared" si="19"/>
        <v>50</v>
      </c>
      <c r="O127" s="16">
        <v>10</v>
      </c>
      <c r="P127" s="16">
        <v>10</v>
      </c>
      <c r="Q127" s="16">
        <v>10</v>
      </c>
      <c r="R127" s="43">
        <f t="shared" si="21"/>
        <v>100</v>
      </c>
      <c r="S127" s="16">
        <v>10</v>
      </c>
      <c r="T127" s="16">
        <v>5</v>
      </c>
      <c r="U127" s="43">
        <f t="shared" si="18"/>
        <v>50</v>
      </c>
      <c r="V127" s="44">
        <f t="shared" si="17"/>
        <v>72.5</v>
      </c>
      <c r="W127" s="16" t="str">
        <f t="shared" si="20"/>
        <v>ALTA SIGNIFICANCIA</v>
      </c>
      <c r="X127" s="16" t="s">
        <v>410</v>
      </c>
      <c r="Y127" s="16" t="s">
        <v>483</v>
      </c>
      <c r="Z127" s="16" t="s">
        <v>484</v>
      </c>
      <c r="AA127" s="16"/>
      <c r="AB127" s="42" t="s">
        <v>485</v>
      </c>
    </row>
    <row r="128" spans="1:28" s="8" customFormat="1" ht="39" customHeight="1">
      <c r="A128" s="162"/>
      <c r="B128" s="16" t="s">
        <v>478</v>
      </c>
      <c r="C128" s="16" t="s">
        <v>50</v>
      </c>
      <c r="D128" s="16" t="s">
        <v>469</v>
      </c>
      <c r="E128" s="16" t="s">
        <v>486</v>
      </c>
      <c r="F128" s="9" t="s">
        <v>487</v>
      </c>
      <c r="G128" s="9" t="s">
        <v>200</v>
      </c>
      <c r="H128" s="16" t="s">
        <v>55</v>
      </c>
      <c r="I128" s="9" t="s">
        <v>201</v>
      </c>
      <c r="J128" s="9" t="s">
        <v>57</v>
      </c>
      <c r="K128" s="9" t="s">
        <v>419</v>
      </c>
      <c r="L128" s="9">
        <v>10</v>
      </c>
      <c r="M128" s="9">
        <v>5</v>
      </c>
      <c r="N128" s="11">
        <f t="shared" si="19"/>
        <v>50</v>
      </c>
      <c r="O128" s="9">
        <v>10</v>
      </c>
      <c r="P128" s="9">
        <v>5</v>
      </c>
      <c r="Q128" s="9">
        <v>1</v>
      </c>
      <c r="R128" s="11">
        <f t="shared" si="21"/>
        <v>55.5</v>
      </c>
      <c r="S128" s="9">
        <v>10</v>
      </c>
      <c r="T128" s="9">
        <v>5</v>
      </c>
      <c r="U128" s="11">
        <f t="shared" si="18"/>
        <v>50</v>
      </c>
      <c r="V128" s="13">
        <f t="shared" si="17"/>
        <v>52.475000000000001</v>
      </c>
      <c r="W128" s="16" t="str">
        <f t="shared" si="20"/>
        <v>MEDIA SIGNIFICANCIA</v>
      </c>
      <c r="X128" s="9"/>
      <c r="Y128" s="9" t="s">
        <v>139</v>
      </c>
      <c r="Z128" s="9" t="s">
        <v>477</v>
      </c>
      <c r="AA128" s="9"/>
      <c r="AB128" s="24" t="s">
        <v>140</v>
      </c>
    </row>
    <row r="129" spans="1:28" s="8" customFormat="1" ht="39" customHeight="1">
      <c r="A129" s="162"/>
      <c r="B129" s="16" t="s">
        <v>478</v>
      </c>
      <c r="C129" s="16" t="s">
        <v>50</v>
      </c>
      <c r="D129" s="16" t="s">
        <v>469</v>
      </c>
      <c r="E129" s="16" t="s">
        <v>439</v>
      </c>
      <c r="F129" s="16" t="s">
        <v>488</v>
      </c>
      <c r="G129" s="16" t="s">
        <v>80</v>
      </c>
      <c r="H129" s="16" t="s">
        <v>225</v>
      </c>
      <c r="I129" s="16" t="s">
        <v>489</v>
      </c>
      <c r="J129" s="16" t="s">
        <v>282</v>
      </c>
      <c r="K129" s="16" t="s">
        <v>442</v>
      </c>
      <c r="L129" s="16">
        <v>10</v>
      </c>
      <c r="M129" s="16">
        <v>5</v>
      </c>
      <c r="N129" s="43">
        <f t="shared" si="19"/>
        <v>50</v>
      </c>
      <c r="O129" s="16">
        <v>5</v>
      </c>
      <c r="P129" s="16">
        <v>5</v>
      </c>
      <c r="Q129" s="16">
        <v>10</v>
      </c>
      <c r="R129" s="43">
        <f t="shared" si="21"/>
        <v>65</v>
      </c>
      <c r="S129" s="16">
        <v>1</v>
      </c>
      <c r="T129" s="16">
        <v>1</v>
      </c>
      <c r="U129" s="43">
        <f t="shared" si="18"/>
        <v>1</v>
      </c>
      <c r="V129" s="44">
        <f t="shared" si="17"/>
        <v>51.85</v>
      </c>
      <c r="W129" s="16" t="str">
        <f t="shared" si="20"/>
        <v>MEDIA SIGNIFICANCIA</v>
      </c>
      <c r="X129" s="16" t="s">
        <v>364</v>
      </c>
      <c r="Y129" s="9" t="s">
        <v>69</v>
      </c>
      <c r="Z129" s="9"/>
      <c r="AA129" s="9"/>
      <c r="AB129" s="42" t="s">
        <v>170</v>
      </c>
    </row>
    <row r="130" spans="1:28" s="8" customFormat="1" ht="39" customHeight="1">
      <c r="A130" s="162"/>
      <c r="B130" s="16" t="s">
        <v>478</v>
      </c>
      <c r="C130" s="16" t="s">
        <v>50</v>
      </c>
      <c r="D130" s="16" t="s">
        <v>469</v>
      </c>
      <c r="E130" s="16" t="s">
        <v>444</v>
      </c>
      <c r="F130" s="16" t="s">
        <v>445</v>
      </c>
      <c r="G130" s="16" t="s">
        <v>446</v>
      </c>
      <c r="H130" s="16" t="s">
        <v>225</v>
      </c>
      <c r="I130" s="16" t="s">
        <v>447</v>
      </c>
      <c r="J130" s="16" t="s">
        <v>448</v>
      </c>
      <c r="K130" s="16" t="s">
        <v>449</v>
      </c>
      <c r="L130" s="16">
        <v>1</v>
      </c>
      <c r="M130" s="16">
        <v>1</v>
      </c>
      <c r="N130" s="43">
        <f t="shared" si="19"/>
        <v>1</v>
      </c>
      <c r="O130" s="16">
        <v>10</v>
      </c>
      <c r="P130" s="16">
        <v>5</v>
      </c>
      <c r="Q130" s="16">
        <v>1</v>
      </c>
      <c r="R130" s="43">
        <f t="shared" si="21"/>
        <v>55.5</v>
      </c>
      <c r="S130" s="16">
        <v>1</v>
      </c>
      <c r="T130" s="16">
        <v>1</v>
      </c>
      <c r="U130" s="43">
        <f t="shared" si="18"/>
        <v>1</v>
      </c>
      <c r="V130" s="44">
        <f t="shared" si="17"/>
        <v>25.525000000000002</v>
      </c>
      <c r="W130" s="16" t="str">
        <f t="shared" si="20"/>
        <v>NO SIGNIFICATIVO</v>
      </c>
      <c r="X130" s="16"/>
      <c r="Y130" s="16"/>
      <c r="Z130" s="16"/>
      <c r="AA130" s="16"/>
      <c r="AB130" s="42" t="s">
        <v>450</v>
      </c>
    </row>
    <row r="131" spans="1:28" s="8" customFormat="1" ht="39" customHeight="1">
      <c r="A131" s="162"/>
      <c r="B131" s="16" t="s">
        <v>478</v>
      </c>
      <c r="C131" s="16" t="s">
        <v>50</v>
      </c>
      <c r="D131" s="16" t="s">
        <v>469</v>
      </c>
      <c r="E131" s="16" t="s">
        <v>451</v>
      </c>
      <c r="F131" s="16" t="s">
        <v>452</v>
      </c>
      <c r="G131" s="16" t="s">
        <v>80</v>
      </c>
      <c r="H131" s="16" t="s">
        <v>225</v>
      </c>
      <c r="I131" s="16" t="s">
        <v>453</v>
      </c>
      <c r="J131" s="16" t="s">
        <v>57</v>
      </c>
      <c r="K131" s="16" t="s">
        <v>57</v>
      </c>
      <c r="L131" s="16">
        <v>10</v>
      </c>
      <c r="M131" s="16">
        <v>5</v>
      </c>
      <c r="N131" s="43">
        <f t="shared" si="19"/>
        <v>50</v>
      </c>
      <c r="O131" s="16">
        <v>5</v>
      </c>
      <c r="P131" s="16">
        <v>5</v>
      </c>
      <c r="Q131" s="16">
        <v>1</v>
      </c>
      <c r="R131" s="43">
        <f t="shared" si="21"/>
        <v>38</v>
      </c>
      <c r="S131" s="16">
        <v>5</v>
      </c>
      <c r="T131" s="16">
        <v>5</v>
      </c>
      <c r="U131" s="43">
        <f t="shared" si="18"/>
        <v>25</v>
      </c>
      <c r="V131" s="44">
        <f t="shared" si="17"/>
        <v>42.1</v>
      </c>
      <c r="W131" s="16" t="str">
        <f t="shared" si="20"/>
        <v>BAJA SIGNIFICANCIA</v>
      </c>
      <c r="X131" s="16"/>
      <c r="Y131" s="16"/>
      <c r="Z131" s="16"/>
      <c r="AA131" s="16"/>
      <c r="AB131" s="42" t="s">
        <v>443</v>
      </c>
    </row>
    <row r="132" spans="1:28" s="8" customFormat="1" ht="39" customHeight="1">
      <c r="A132" s="162"/>
      <c r="B132" s="16" t="s">
        <v>478</v>
      </c>
      <c r="C132" s="16" t="s">
        <v>50</v>
      </c>
      <c r="D132" s="16" t="s">
        <v>469</v>
      </c>
      <c r="E132" s="16" t="s">
        <v>71</v>
      </c>
      <c r="F132" s="16" t="s">
        <v>455</v>
      </c>
      <c r="G132" s="16" t="s">
        <v>80</v>
      </c>
      <c r="H132" s="16" t="s">
        <v>225</v>
      </c>
      <c r="I132" s="16" t="s">
        <v>456</v>
      </c>
      <c r="J132" s="16" t="s">
        <v>57</v>
      </c>
      <c r="K132" s="16" t="s">
        <v>58</v>
      </c>
      <c r="L132" s="16">
        <v>10</v>
      </c>
      <c r="M132" s="16">
        <v>5</v>
      </c>
      <c r="N132" s="43">
        <f t="shared" si="19"/>
        <v>50</v>
      </c>
      <c r="O132" s="16">
        <v>10</v>
      </c>
      <c r="P132" s="16">
        <v>5</v>
      </c>
      <c r="Q132" s="16">
        <v>5</v>
      </c>
      <c r="R132" s="43">
        <f t="shared" si="21"/>
        <v>67.5</v>
      </c>
      <c r="S132" s="16">
        <v>1</v>
      </c>
      <c r="T132" s="16">
        <v>1</v>
      </c>
      <c r="U132" s="43">
        <f t="shared" si="18"/>
        <v>1</v>
      </c>
      <c r="V132" s="44">
        <f t="shared" si="17"/>
        <v>52.975000000000001</v>
      </c>
      <c r="W132" s="16" t="str">
        <f t="shared" si="20"/>
        <v>MEDIA SIGNIFICANCIA</v>
      </c>
      <c r="X132" s="16"/>
      <c r="Y132" s="16" t="s">
        <v>69</v>
      </c>
      <c r="Z132" s="9" t="s">
        <v>169</v>
      </c>
      <c r="AA132" s="16"/>
      <c r="AB132" s="42" t="s">
        <v>458</v>
      </c>
    </row>
    <row r="133" spans="1:28" s="8" customFormat="1" ht="39" customHeight="1">
      <c r="A133" s="162"/>
      <c r="B133" s="16" t="s">
        <v>478</v>
      </c>
      <c r="C133" s="9" t="s">
        <v>100</v>
      </c>
      <c r="D133" s="16" t="s">
        <v>469</v>
      </c>
      <c r="E133" s="9" t="s">
        <v>101</v>
      </c>
      <c r="F133" s="9" t="s">
        <v>490</v>
      </c>
      <c r="G133" s="9" t="s">
        <v>274</v>
      </c>
      <c r="H133" s="9" t="s">
        <v>104</v>
      </c>
      <c r="I133" s="16" t="s">
        <v>428</v>
      </c>
      <c r="J133" s="16" t="s">
        <v>57</v>
      </c>
      <c r="K133" s="9" t="s">
        <v>283</v>
      </c>
      <c r="L133" s="9">
        <v>10</v>
      </c>
      <c r="M133" s="9">
        <v>5</v>
      </c>
      <c r="N133" s="11">
        <f t="shared" si="19"/>
        <v>50</v>
      </c>
      <c r="O133" s="9">
        <v>10</v>
      </c>
      <c r="P133" s="9">
        <v>1</v>
      </c>
      <c r="Q133" s="9">
        <v>1</v>
      </c>
      <c r="R133" s="11">
        <f t="shared" si="21"/>
        <v>41.5</v>
      </c>
      <c r="S133" s="9">
        <v>1</v>
      </c>
      <c r="T133" s="9">
        <v>1</v>
      </c>
      <c r="U133" s="11">
        <f t="shared" si="18"/>
        <v>1</v>
      </c>
      <c r="V133" s="13">
        <f t="shared" si="17"/>
        <v>41.274999999999999</v>
      </c>
      <c r="W133" s="16" t="str">
        <f t="shared" si="20"/>
        <v>BAJA SIGNIFICANCIA</v>
      </c>
      <c r="X133" s="9"/>
      <c r="Y133" s="9" t="s">
        <v>108</v>
      </c>
      <c r="Z133" s="9"/>
      <c r="AA133" s="9"/>
      <c r="AB133" s="24" t="s">
        <v>109</v>
      </c>
    </row>
    <row r="134" spans="1:28" s="8" customFormat="1" ht="39" customHeight="1">
      <c r="A134" s="162"/>
      <c r="B134" s="16" t="s">
        <v>478</v>
      </c>
      <c r="C134" s="16" t="s">
        <v>100</v>
      </c>
      <c r="D134" s="16" t="s">
        <v>491</v>
      </c>
      <c r="E134" s="9" t="s">
        <v>492</v>
      </c>
      <c r="F134" s="16" t="s">
        <v>238</v>
      </c>
      <c r="G134" s="9" t="s">
        <v>239</v>
      </c>
      <c r="H134" s="9" t="s">
        <v>240</v>
      </c>
      <c r="I134" s="16" t="s">
        <v>241</v>
      </c>
      <c r="J134" s="46" t="s">
        <v>131</v>
      </c>
      <c r="K134" s="16" t="s">
        <v>242</v>
      </c>
      <c r="L134" s="16">
        <v>10</v>
      </c>
      <c r="M134" s="16">
        <v>5</v>
      </c>
      <c r="N134" s="43">
        <f>L134*M134</f>
        <v>50</v>
      </c>
      <c r="O134" s="16">
        <v>5</v>
      </c>
      <c r="P134" s="16">
        <v>1</v>
      </c>
      <c r="Q134" s="16">
        <v>1</v>
      </c>
      <c r="R134" s="43">
        <f>(O134*3.5)+(P134*3.5)+(Q134*3)</f>
        <v>24</v>
      </c>
      <c r="S134" s="16">
        <v>5</v>
      </c>
      <c r="T134" s="16">
        <v>5</v>
      </c>
      <c r="U134" s="43">
        <f t="shared" si="18"/>
        <v>25</v>
      </c>
      <c r="V134" s="44">
        <f t="shared" si="17"/>
        <v>35.799999999999997</v>
      </c>
      <c r="W134" s="45" t="str">
        <f t="shared" si="20"/>
        <v>NO SIGNIFICATIVO</v>
      </c>
      <c r="X134" s="16" t="s">
        <v>243</v>
      </c>
      <c r="Y134" s="9"/>
      <c r="Z134" s="9"/>
      <c r="AA134" s="9"/>
      <c r="AB134" s="42" t="s">
        <v>244</v>
      </c>
    </row>
    <row r="135" spans="1:28" ht="39" customHeight="1">
      <c r="A135" s="162"/>
      <c r="B135" s="16" t="s">
        <v>478</v>
      </c>
      <c r="C135" s="9" t="s">
        <v>50</v>
      </c>
      <c r="D135" s="9" t="s">
        <v>469</v>
      </c>
      <c r="E135" s="9" t="s">
        <v>493</v>
      </c>
      <c r="F135" s="9" t="s">
        <v>494</v>
      </c>
      <c r="G135" s="9" t="s">
        <v>495</v>
      </c>
      <c r="H135" s="9" t="s">
        <v>104</v>
      </c>
      <c r="I135" s="9" t="s">
        <v>428</v>
      </c>
      <c r="J135" s="9" t="s">
        <v>57</v>
      </c>
      <c r="K135" s="9" t="s">
        <v>283</v>
      </c>
      <c r="L135" s="9">
        <v>10</v>
      </c>
      <c r="M135" s="9">
        <v>5</v>
      </c>
      <c r="N135" s="11">
        <f t="shared" ref="N135:N156" si="22">+L135*M135</f>
        <v>50</v>
      </c>
      <c r="O135" s="9">
        <v>10</v>
      </c>
      <c r="P135" s="9">
        <v>5</v>
      </c>
      <c r="Q135" s="9">
        <v>1</v>
      </c>
      <c r="R135" s="11">
        <f t="shared" ref="R135:R156" si="23">+O135*3.5+P135*3.5+Q135*3</f>
        <v>55.5</v>
      </c>
      <c r="S135" s="9">
        <v>1</v>
      </c>
      <c r="T135" s="9">
        <v>1</v>
      </c>
      <c r="U135" s="11">
        <f t="shared" si="18"/>
        <v>1</v>
      </c>
      <c r="V135" s="13">
        <f t="shared" si="17"/>
        <v>47.575000000000003</v>
      </c>
      <c r="W135" s="9" t="str">
        <f t="shared" si="20"/>
        <v>MEDIA SIGNIFICANCIA</v>
      </c>
      <c r="X135" s="9" t="s">
        <v>107</v>
      </c>
      <c r="Y135" s="9"/>
      <c r="Z135" s="9"/>
      <c r="AA135" s="9"/>
      <c r="AB135" s="24" t="s">
        <v>496</v>
      </c>
    </row>
    <row r="136" spans="1:28" s="8" customFormat="1" ht="39" customHeight="1">
      <c r="A136" s="162"/>
      <c r="B136" s="16" t="s">
        <v>478</v>
      </c>
      <c r="C136" s="16" t="s">
        <v>50</v>
      </c>
      <c r="D136" s="16" t="s">
        <v>469</v>
      </c>
      <c r="E136" s="16" t="s">
        <v>497</v>
      </c>
      <c r="F136" s="16" t="s">
        <v>494</v>
      </c>
      <c r="G136" s="16" t="s">
        <v>498</v>
      </c>
      <c r="H136" s="16" t="s">
        <v>258</v>
      </c>
      <c r="I136" s="16" t="s">
        <v>428</v>
      </c>
      <c r="J136" s="16" t="s">
        <v>57</v>
      </c>
      <c r="K136" s="9" t="s">
        <v>283</v>
      </c>
      <c r="L136" s="16">
        <v>10</v>
      </c>
      <c r="M136" s="16">
        <v>5</v>
      </c>
      <c r="N136" s="43">
        <f t="shared" si="22"/>
        <v>50</v>
      </c>
      <c r="O136" s="16">
        <v>10</v>
      </c>
      <c r="P136" s="16">
        <v>1</v>
      </c>
      <c r="Q136" s="16">
        <v>1</v>
      </c>
      <c r="R136" s="43">
        <f t="shared" si="23"/>
        <v>41.5</v>
      </c>
      <c r="S136" s="16">
        <v>1</v>
      </c>
      <c r="T136" s="16">
        <v>1</v>
      </c>
      <c r="U136" s="43">
        <f t="shared" si="18"/>
        <v>1</v>
      </c>
      <c r="V136" s="44">
        <f t="shared" si="17"/>
        <v>41.274999999999999</v>
      </c>
      <c r="W136" s="16" t="str">
        <f t="shared" si="20"/>
        <v>BAJA SIGNIFICANCIA</v>
      </c>
      <c r="X136" s="16"/>
      <c r="Y136" s="16"/>
      <c r="Z136" s="16"/>
      <c r="AA136" s="16"/>
      <c r="AB136" s="42" t="s">
        <v>496</v>
      </c>
    </row>
    <row r="137" spans="1:28" ht="39" customHeight="1">
      <c r="A137" s="162"/>
      <c r="B137" s="16" t="s">
        <v>478</v>
      </c>
      <c r="C137" s="9" t="s">
        <v>100</v>
      </c>
      <c r="D137" s="9" t="s">
        <v>469</v>
      </c>
      <c r="E137" s="9" t="s">
        <v>476</v>
      </c>
      <c r="F137" s="9" t="s">
        <v>499</v>
      </c>
      <c r="G137" s="9" t="s">
        <v>500</v>
      </c>
      <c r="H137" s="9" t="s">
        <v>120</v>
      </c>
      <c r="I137" s="9" t="s">
        <v>201</v>
      </c>
      <c r="J137" s="9" t="s">
        <v>57</v>
      </c>
      <c r="K137" s="9" t="s">
        <v>419</v>
      </c>
      <c r="L137" s="9">
        <v>10</v>
      </c>
      <c r="M137" s="9">
        <v>5</v>
      </c>
      <c r="N137" s="11">
        <f t="shared" si="22"/>
        <v>50</v>
      </c>
      <c r="O137" s="9">
        <v>10</v>
      </c>
      <c r="P137" s="9">
        <v>5</v>
      </c>
      <c r="Q137" s="9">
        <v>1</v>
      </c>
      <c r="R137" s="11">
        <f t="shared" si="23"/>
        <v>55.5</v>
      </c>
      <c r="S137" s="9">
        <v>10</v>
      </c>
      <c r="T137" s="9">
        <v>5</v>
      </c>
      <c r="U137" s="11">
        <f t="shared" ref="U137:U168" si="24">+S137*T137</f>
        <v>50</v>
      </c>
      <c r="V137" s="13">
        <f t="shared" si="17"/>
        <v>52.475000000000001</v>
      </c>
      <c r="W137" s="9" t="str">
        <f t="shared" si="20"/>
        <v>MEDIA SIGNIFICANCIA</v>
      </c>
      <c r="X137" s="9"/>
      <c r="Y137" s="9" t="s">
        <v>139</v>
      </c>
      <c r="Z137" s="9" t="s">
        <v>477</v>
      </c>
      <c r="AA137" s="9"/>
      <c r="AB137" s="24" t="s">
        <v>140</v>
      </c>
    </row>
    <row r="138" spans="1:28" s="8" customFormat="1" ht="39" customHeight="1">
      <c r="A138" s="162"/>
      <c r="B138" s="16" t="s">
        <v>478</v>
      </c>
      <c r="C138" s="16" t="s">
        <v>50</v>
      </c>
      <c r="D138" s="16" t="s">
        <v>469</v>
      </c>
      <c r="E138" s="16" t="s">
        <v>214</v>
      </c>
      <c r="F138" s="16" t="s">
        <v>470</v>
      </c>
      <c r="G138" s="16" t="s">
        <v>471</v>
      </c>
      <c r="H138" s="16" t="s">
        <v>86</v>
      </c>
      <c r="I138" s="16" t="s">
        <v>86</v>
      </c>
      <c r="J138" s="16" t="s">
        <v>57</v>
      </c>
      <c r="K138" s="16" t="s">
        <v>472</v>
      </c>
      <c r="L138" s="16">
        <v>10</v>
      </c>
      <c r="M138" s="16">
        <v>5</v>
      </c>
      <c r="N138" s="43">
        <f t="shared" si="22"/>
        <v>50</v>
      </c>
      <c r="O138" s="16">
        <v>10</v>
      </c>
      <c r="P138" s="16">
        <v>5</v>
      </c>
      <c r="Q138" s="16">
        <v>5</v>
      </c>
      <c r="R138" s="43">
        <f t="shared" si="23"/>
        <v>67.5</v>
      </c>
      <c r="S138" s="16">
        <v>10</v>
      </c>
      <c r="T138" s="16">
        <v>5</v>
      </c>
      <c r="U138" s="43">
        <f t="shared" si="24"/>
        <v>50</v>
      </c>
      <c r="V138" s="44">
        <f t="shared" si="17"/>
        <v>57.875</v>
      </c>
      <c r="W138" s="16" t="str">
        <f t="shared" ref="W138:W169" si="25">IF(V138&lt;=39,"NO SIGNIFICATIVO", IF(V138&lt;=46,"BAJA SIGNIFICANCIA",IF(V138&lt;=70,"MEDIA SIGNIFICANCIA","ALTA SIGNIFICANCIA")))</f>
        <v>MEDIA SIGNIFICANCIA</v>
      </c>
      <c r="X138" s="9"/>
      <c r="Y138" s="16" t="s">
        <v>501</v>
      </c>
      <c r="Z138" s="16"/>
      <c r="AA138" s="16"/>
      <c r="AB138" s="42" t="s">
        <v>474</v>
      </c>
    </row>
    <row r="139" spans="1:28" s="8" customFormat="1" ht="39" customHeight="1">
      <c r="A139" s="162"/>
      <c r="B139" s="16" t="s">
        <v>478</v>
      </c>
      <c r="C139" s="16" t="s">
        <v>50</v>
      </c>
      <c r="D139" s="16" t="s">
        <v>469</v>
      </c>
      <c r="E139" s="16" t="s">
        <v>502</v>
      </c>
      <c r="F139" s="16" t="s">
        <v>503</v>
      </c>
      <c r="G139" s="16" t="s">
        <v>500</v>
      </c>
      <c r="H139" s="16" t="s">
        <v>120</v>
      </c>
      <c r="I139" s="16" t="s">
        <v>57</v>
      </c>
      <c r="J139" s="16" t="s">
        <v>504</v>
      </c>
      <c r="K139" s="9" t="s">
        <v>283</v>
      </c>
      <c r="L139" s="16">
        <v>10</v>
      </c>
      <c r="M139" s="16">
        <v>5</v>
      </c>
      <c r="N139" s="43">
        <f t="shared" si="22"/>
        <v>50</v>
      </c>
      <c r="O139" s="16">
        <v>5</v>
      </c>
      <c r="P139" s="16">
        <v>1</v>
      </c>
      <c r="Q139" s="16">
        <v>1</v>
      </c>
      <c r="R139" s="43">
        <f t="shared" si="23"/>
        <v>24</v>
      </c>
      <c r="S139" s="16">
        <v>5</v>
      </c>
      <c r="T139" s="16">
        <v>5</v>
      </c>
      <c r="U139" s="43">
        <f t="shared" si="24"/>
        <v>25</v>
      </c>
      <c r="V139" s="44">
        <f t="shared" si="17"/>
        <v>35.799999999999997</v>
      </c>
      <c r="W139" s="16" t="str">
        <f t="shared" si="25"/>
        <v>NO SIGNIFICATIVO</v>
      </c>
      <c r="X139" s="9"/>
      <c r="Y139" s="9"/>
      <c r="Z139" s="9"/>
      <c r="AA139" s="9"/>
      <c r="AB139" s="42" t="s">
        <v>244</v>
      </c>
    </row>
    <row r="140" spans="1:28" s="8" customFormat="1" ht="39" customHeight="1">
      <c r="A140" s="162"/>
      <c r="B140" s="16" t="s">
        <v>478</v>
      </c>
      <c r="C140" s="9" t="s">
        <v>100</v>
      </c>
      <c r="D140" s="16" t="s">
        <v>469</v>
      </c>
      <c r="E140" s="16" t="s">
        <v>505</v>
      </c>
      <c r="F140" s="16" t="s">
        <v>503</v>
      </c>
      <c r="G140" s="16" t="s">
        <v>500</v>
      </c>
      <c r="H140" s="16" t="s">
        <v>120</v>
      </c>
      <c r="I140" s="9" t="s">
        <v>120</v>
      </c>
      <c r="J140" s="9" t="s">
        <v>57</v>
      </c>
      <c r="K140" s="9" t="s">
        <v>506</v>
      </c>
      <c r="L140" s="9">
        <v>10</v>
      </c>
      <c r="M140" s="9">
        <v>5</v>
      </c>
      <c r="N140" s="11">
        <f t="shared" si="22"/>
        <v>50</v>
      </c>
      <c r="O140" s="9">
        <v>1</v>
      </c>
      <c r="P140" s="9">
        <v>5</v>
      </c>
      <c r="Q140" s="9">
        <v>1</v>
      </c>
      <c r="R140" s="11">
        <f t="shared" si="23"/>
        <v>24</v>
      </c>
      <c r="S140" s="9">
        <v>10</v>
      </c>
      <c r="T140" s="9">
        <v>5</v>
      </c>
      <c r="U140" s="11">
        <f t="shared" si="24"/>
        <v>50</v>
      </c>
      <c r="V140" s="13">
        <f t="shared" si="17"/>
        <v>38.299999999999997</v>
      </c>
      <c r="W140" s="16" t="str">
        <f t="shared" si="25"/>
        <v>NO SIGNIFICATIVO</v>
      </c>
      <c r="X140" s="9"/>
      <c r="Y140" s="9" t="s">
        <v>507</v>
      </c>
      <c r="Z140" s="9"/>
      <c r="AA140" s="9"/>
      <c r="AB140" s="24" t="s">
        <v>508</v>
      </c>
    </row>
    <row r="141" spans="1:28" s="8" customFormat="1" ht="39" customHeight="1">
      <c r="A141" s="162"/>
      <c r="B141" s="16" t="s">
        <v>478</v>
      </c>
      <c r="C141" s="16" t="s">
        <v>50</v>
      </c>
      <c r="D141" s="9" t="s">
        <v>469</v>
      </c>
      <c r="E141" s="9" t="s">
        <v>509</v>
      </c>
      <c r="F141" s="9" t="s">
        <v>503</v>
      </c>
      <c r="G141" s="9" t="s">
        <v>500</v>
      </c>
      <c r="H141" s="9" t="s">
        <v>120</v>
      </c>
      <c r="I141" s="9" t="s">
        <v>201</v>
      </c>
      <c r="J141" s="9" t="s">
        <v>57</v>
      </c>
      <c r="K141" s="9" t="s">
        <v>506</v>
      </c>
      <c r="L141" s="9">
        <v>1</v>
      </c>
      <c r="M141" s="9">
        <v>1</v>
      </c>
      <c r="N141" s="11">
        <f t="shared" si="22"/>
        <v>1</v>
      </c>
      <c r="O141" s="9">
        <v>10</v>
      </c>
      <c r="P141" s="9">
        <v>1</v>
      </c>
      <c r="Q141" s="9">
        <v>1</v>
      </c>
      <c r="R141" s="11">
        <f t="shared" si="23"/>
        <v>41.5</v>
      </c>
      <c r="S141" s="9">
        <v>10</v>
      </c>
      <c r="T141" s="9">
        <v>5</v>
      </c>
      <c r="U141" s="11">
        <f t="shared" si="24"/>
        <v>50</v>
      </c>
      <c r="V141" s="13">
        <f t="shared" si="17"/>
        <v>24.125</v>
      </c>
      <c r="W141" s="48" t="str">
        <f t="shared" si="25"/>
        <v>NO SIGNIFICATIVO</v>
      </c>
      <c r="X141" s="9"/>
      <c r="Y141" s="9" t="s">
        <v>510</v>
      </c>
      <c r="Z141" s="9"/>
      <c r="AA141" s="9"/>
      <c r="AB141" s="24" t="s">
        <v>511</v>
      </c>
    </row>
    <row r="142" spans="1:28" s="8" customFormat="1" ht="39" customHeight="1">
      <c r="A142" s="162"/>
      <c r="B142" s="16" t="s">
        <v>478</v>
      </c>
      <c r="C142" s="9" t="s">
        <v>95</v>
      </c>
      <c r="D142" s="9" t="s">
        <v>469</v>
      </c>
      <c r="E142" s="9" t="s">
        <v>512</v>
      </c>
      <c r="F142" s="9" t="s">
        <v>513</v>
      </c>
      <c r="G142" s="9" t="s">
        <v>54</v>
      </c>
      <c r="H142" s="9" t="s">
        <v>233</v>
      </c>
      <c r="I142" s="9" t="s">
        <v>57</v>
      </c>
      <c r="J142" s="9" t="s">
        <v>247</v>
      </c>
      <c r="K142" s="9" t="s">
        <v>514</v>
      </c>
      <c r="L142" s="9">
        <v>10</v>
      </c>
      <c r="M142" s="9">
        <v>5</v>
      </c>
      <c r="N142" s="9">
        <f t="shared" si="22"/>
        <v>50</v>
      </c>
      <c r="O142" s="9">
        <v>5</v>
      </c>
      <c r="P142" s="9">
        <v>5</v>
      </c>
      <c r="Q142" s="9">
        <v>5</v>
      </c>
      <c r="R142" s="9">
        <f t="shared" si="23"/>
        <v>50</v>
      </c>
      <c r="S142" s="9">
        <v>10</v>
      </c>
      <c r="T142" s="9">
        <v>5</v>
      </c>
      <c r="U142" s="9">
        <f t="shared" si="24"/>
        <v>50</v>
      </c>
      <c r="V142" s="13">
        <f>0.3*N142+0.55*R142+0.15*U142</f>
        <v>50</v>
      </c>
      <c r="W142" s="47" t="str">
        <f t="shared" si="25"/>
        <v>MEDIA SIGNIFICANCIA</v>
      </c>
      <c r="X142" s="9" t="s">
        <v>515</v>
      </c>
      <c r="Y142" s="9"/>
      <c r="Z142" s="9"/>
      <c r="AA142" s="9"/>
      <c r="AB142" s="24" t="s">
        <v>516</v>
      </c>
    </row>
    <row r="143" spans="1:28" s="8" customFormat="1" ht="39" customHeight="1">
      <c r="A143" s="162"/>
      <c r="B143" s="16" t="s">
        <v>478</v>
      </c>
      <c r="C143" s="9" t="s">
        <v>100</v>
      </c>
      <c r="D143" s="9" t="s">
        <v>469</v>
      </c>
      <c r="E143" s="9" t="s">
        <v>517</v>
      </c>
      <c r="F143" s="9" t="s">
        <v>518</v>
      </c>
      <c r="G143" s="9" t="s">
        <v>519</v>
      </c>
      <c r="H143" s="9" t="s">
        <v>86</v>
      </c>
      <c r="I143" s="9" t="s">
        <v>520</v>
      </c>
      <c r="J143" s="9" t="s">
        <v>247</v>
      </c>
      <c r="K143" s="9" t="s">
        <v>514</v>
      </c>
      <c r="L143" s="9">
        <v>10</v>
      </c>
      <c r="M143" s="9">
        <v>5</v>
      </c>
      <c r="N143" s="9">
        <f t="shared" si="22"/>
        <v>50</v>
      </c>
      <c r="O143" s="9">
        <v>5</v>
      </c>
      <c r="P143" s="9">
        <v>10</v>
      </c>
      <c r="Q143" s="9">
        <v>10</v>
      </c>
      <c r="R143" s="9">
        <f t="shared" si="23"/>
        <v>82.5</v>
      </c>
      <c r="S143" s="9">
        <v>10</v>
      </c>
      <c r="T143" s="9">
        <v>5</v>
      </c>
      <c r="U143" s="9">
        <f t="shared" si="24"/>
        <v>50</v>
      </c>
      <c r="V143" s="13">
        <f>0.3*N143+0.55*R143+0.15*U143</f>
        <v>67.875</v>
      </c>
      <c r="W143" s="47" t="str">
        <f t="shared" si="25"/>
        <v>MEDIA SIGNIFICANCIA</v>
      </c>
      <c r="X143" s="9" t="s">
        <v>515</v>
      </c>
      <c r="Y143" s="9"/>
      <c r="Z143" s="9"/>
      <c r="AA143" s="9"/>
      <c r="AB143" s="24" t="s">
        <v>516</v>
      </c>
    </row>
    <row r="144" spans="1:28" s="8" customFormat="1" ht="39" customHeight="1">
      <c r="A144" s="162"/>
      <c r="B144" s="16" t="s">
        <v>478</v>
      </c>
      <c r="C144" s="9" t="s">
        <v>100</v>
      </c>
      <c r="D144" s="9" t="s">
        <v>469</v>
      </c>
      <c r="E144" s="9" t="s">
        <v>521</v>
      </c>
      <c r="F144" s="9" t="s">
        <v>522</v>
      </c>
      <c r="G144" s="9" t="s">
        <v>54</v>
      </c>
      <c r="H144" s="9" t="s">
        <v>233</v>
      </c>
      <c r="I144" s="9" t="s">
        <v>523</v>
      </c>
      <c r="J144" s="9" t="s">
        <v>247</v>
      </c>
      <c r="K144" s="9" t="s">
        <v>396</v>
      </c>
      <c r="L144" s="9">
        <v>10</v>
      </c>
      <c r="M144" s="9">
        <v>5</v>
      </c>
      <c r="N144" s="9">
        <f t="shared" si="22"/>
        <v>50</v>
      </c>
      <c r="O144" s="9">
        <v>5</v>
      </c>
      <c r="P144" s="9">
        <v>5</v>
      </c>
      <c r="Q144" s="9">
        <v>5</v>
      </c>
      <c r="R144" s="9">
        <f t="shared" si="23"/>
        <v>50</v>
      </c>
      <c r="S144" s="9">
        <v>5</v>
      </c>
      <c r="T144" s="9">
        <v>5</v>
      </c>
      <c r="U144" s="9">
        <f t="shared" si="24"/>
        <v>25</v>
      </c>
      <c r="V144" s="13">
        <f>0.3*N144+0.55*R144+0.15*U144</f>
        <v>46.25</v>
      </c>
      <c r="W144" s="47" t="str">
        <f t="shared" si="25"/>
        <v>MEDIA SIGNIFICANCIA</v>
      </c>
      <c r="X144" s="9" t="s">
        <v>524</v>
      </c>
      <c r="Y144" s="9"/>
      <c r="Z144" s="9"/>
      <c r="AA144" s="9"/>
      <c r="AB144" s="24" t="s">
        <v>525</v>
      </c>
    </row>
    <row r="145" spans="1:28" ht="52.5" customHeight="1">
      <c r="A145" s="162"/>
      <c r="B145" s="16" t="s">
        <v>478</v>
      </c>
      <c r="C145" s="9" t="s">
        <v>100</v>
      </c>
      <c r="D145" s="9" t="s">
        <v>469</v>
      </c>
      <c r="E145" s="9" t="s">
        <v>526</v>
      </c>
      <c r="F145" s="9" t="s">
        <v>527</v>
      </c>
      <c r="G145" s="9" t="s">
        <v>54</v>
      </c>
      <c r="H145" s="9" t="s">
        <v>233</v>
      </c>
      <c r="I145" s="9" t="s">
        <v>528</v>
      </c>
      <c r="J145" s="9" t="s">
        <v>247</v>
      </c>
      <c r="K145" s="9" t="s">
        <v>396</v>
      </c>
      <c r="L145" s="9">
        <v>10</v>
      </c>
      <c r="M145" s="9">
        <v>5</v>
      </c>
      <c r="N145" s="9">
        <f t="shared" si="22"/>
        <v>50</v>
      </c>
      <c r="O145" s="9">
        <v>5</v>
      </c>
      <c r="P145" s="9">
        <v>5</v>
      </c>
      <c r="Q145" s="9">
        <v>5</v>
      </c>
      <c r="R145" s="9">
        <f t="shared" si="23"/>
        <v>50</v>
      </c>
      <c r="S145" s="9">
        <v>5</v>
      </c>
      <c r="T145" s="9">
        <v>5</v>
      </c>
      <c r="U145" s="9">
        <f t="shared" si="24"/>
        <v>25</v>
      </c>
      <c r="V145" s="13">
        <f>0.3*N145+0.55*R145+0.15*U145</f>
        <v>46.25</v>
      </c>
      <c r="W145" s="9" t="str">
        <f t="shared" si="25"/>
        <v>MEDIA SIGNIFICANCIA</v>
      </c>
      <c r="X145" s="9" t="s">
        <v>529</v>
      </c>
      <c r="Y145" s="9"/>
      <c r="Z145" s="9"/>
      <c r="AA145" s="9"/>
      <c r="AB145" s="24" t="s">
        <v>525</v>
      </c>
    </row>
    <row r="146" spans="1:28" ht="66.75" customHeight="1">
      <c r="A146" s="162"/>
      <c r="B146" s="16" t="s">
        <v>478</v>
      </c>
      <c r="C146" s="9" t="s">
        <v>100</v>
      </c>
      <c r="D146" s="9" t="s">
        <v>469</v>
      </c>
      <c r="E146" s="9" t="s">
        <v>530</v>
      </c>
      <c r="F146" s="9" t="s">
        <v>531</v>
      </c>
      <c r="G146" s="9" t="s">
        <v>66</v>
      </c>
      <c r="H146" s="9" t="s">
        <v>233</v>
      </c>
      <c r="I146" s="9" t="s">
        <v>532</v>
      </c>
      <c r="J146" s="9" t="s">
        <v>247</v>
      </c>
      <c r="K146" s="9" t="s">
        <v>533</v>
      </c>
      <c r="L146" s="9">
        <v>10</v>
      </c>
      <c r="M146" s="9">
        <v>5</v>
      </c>
      <c r="N146" s="9">
        <f t="shared" si="22"/>
        <v>50</v>
      </c>
      <c r="O146" s="9">
        <v>5</v>
      </c>
      <c r="P146" s="9">
        <v>1</v>
      </c>
      <c r="Q146" s="9">
        <v>1</v>
      </c>
      <c r="R146" s="9">
        <f t="shared" si="23"/>
        <v>24</v>
      </c>
      <c r="S146" s="9">
        <v>5</v>
      </c>
      <c r="T146" s="9">
        <v>5</v>
      </c>
      <c r="U146" s="9">
        <f t="shared" si="24"/>
        <v>25</v>
      </c>
      <c r="V146" s="13">
        <f>0.3*N146+0.55*R146+0.15*U146</f>
        <v>31.950000000000003</v>
      </c>
      <c r="W146" s="9" t="str">
        <f t="shared" si="25"/>
        <v>NO SIGNIFICATIVO</v>
      </c>
      <c r="X146" s="9" t="s">
        <v>534</v>
      </c>
      <c r="Y146" s="9"/>
      <c r="Z146" s="9"/>
      <c r="AA146" s="9"/>
      <c r="AB146" s="24" t="s">
        <v>535</v>
      </c>
    </row>
    <row r="147" spans="1:28" s="8" customFormat="1" ht="39" customHeight="1">
      <c r="A147" s="162"/>
      <c r="B147" s="16" t="s">
        <v>478</v>
      </c>
      <c r="C147" s="16" t="s">
        <v>50</v>
      </c>
      <c r="D147" s="16" t="s">
        <v>469</v>
      </c>
      <c r="E147" s="16" t="s">
        <v>291</v>
      </c>
      <c r="F147" s="16" t="s">
        <v>494</v>
      </c>
      <c r="G147" s="16" t="s">
        <v>293</v>
      </c>
      <c r="H147" s="16" t="s">
        <v>104</v>
      </c>
      <c r="I147" s="9" t="s">
        <v>536</v>
      </c>
      <c r="J147" s="9" t="s">
        <v>158</v>
      </c>
      <c r="K147" s="9" t="s">
        <v>283</v>
      </c>
      <c r="L147" s="9">
        <v>10</v>
      </c>
      <c r="M147" s="9">
        <v>5</v>
      </c>
      <c r="N147" s="11">
        <f t="shared" si="22"/>
        <v>50</v>
      </c>
      <c r="O147" s="9">
        <v>10</v>
      </c>
      <c r="P147" s="9">
        <v>5</v>
      </c>
      <c r="Q147" s="9">
        <v>5</v>
      </c>
      <c r="R147" s="11">
        <f t="shared" si="23"/>
        <v>67.5</v>
      </c>
      <c r="S147" s="9">
        <v>10</v>
      </c>
      <c r="T147" s="9">
        <v>5</v>
      </c>
      <c r="U147" s="11">
        <f t="shared" si="24"/>
        <v>50</v>
      </c>
      <c r="V147" s="13">
        <f t="shared" ref="V147:V165" si="26">+N147*0.45+R147*0.45+U147*0.1</f>
        <v>57.875</v>
      </c>
      <c r="W147" s="16" t="str">
        <f t="shared" si="25"/>
        <v>MEDIA SIGNIFICANCIA</v>
      </c>
      <c r="X147" s="9" t="s">
        <v>537</v>
      </c>
      <c r="Y147" s="9"/>
      <c r="Z147" s="9" t="s">
        <v>538</v>
      </c>
      <c r="AA147" s="9"/>
      <c r="AB147" s="24" t="s">
        <v>539</v>
      </c>
    </row>
    <row r="148" spans="1:28" s="8" customFormat="1" ht="39" customHeight="1">
      <c r="A148" s="162"/>
      <c r="B148" s="16" t="s">
        <v>540</v>
      </c>
      <c r="C148" s="16" t="s">
        <v>50</v>
      </c>
      <c r="D148" s="16" t="s">
        <v>469</v>
      </c>
      <c r="E148" s="16" t="s">
        <v>541</v>
      </c>
      <c r="F148" s="16" t="s">
        <v>542</v>
      </c>
      <c r="G148" s="16" t="s">
        <v>543</v>
      </c>
      <c r="H148" s="16" t="s">
        <v>544</v>
      </c>
      <c r="I148" s="16" t="s">
        <v>57</v>
      </c>
      <c r="J148" s="16" t="s">
        <v>57</v>
      </c>
      <c r="K148" s="16" t="s">
        <v>545</v>
      </c>
      <c r="L148" s="16">
        <v>1</v>
      </c>
      <c r="M148" s="16">
        <v>1</v>
      </c>
      <c r="N148" s="43">
        <f t="shared" si="22"/>
        <v>1</v>
      </c>
      <c r="O148" s="16">
        <v>10</v>
      </c>
      <c r="P148" s="16">
        <v>1</v>
      </c>
      <c r="Q148" s="16">
        <v>1</v>
      </c>
      <c r="R148" s="43">
        <f t="shared" si="23"/>
        <v>41.5</v>
      </c>
      <c r="S148" s="16">
        <v>10</v>
      </c>
      <c r="T148" s="16">
        <v>5</v>
      </c>
      <c r="U148" s="43">
        <f t="shared" si="24"/>
        <v>50</v>
      </c>
      <c r="V148" s="44">
        <f t="shared" si="26"/>
        <v>24.125</v>
      </c>
      <c r="W148" s="16" t="str">
        <f t="shared" si="25"/>
        <v>NO SIGNIFICATIVO</v>
      </c>
      <c r="X148" s="16"/>
      <c r="Y148" s="16"/>
      <c r="Z148" s="16"/>
      <c r="AA148" s="16"/>
      <c r="AB148" s="42" t="s">
        <v>546</v>
      </c>
    </row>
    <row r="149" spans="1:28" s="8" customFormat="1" ht="39" customHeight="1">
      <c r="A149" s="162"/>
      <c r="B149" s="9" t="s">
        <v>547</v>
      </c>
      <c r="C149" s="16" t="s">
        <v>50</v>
      </c>
      <c r="D149" s="9" t="s">
        <v>469</v>
      </c>
      <c r="E149" s="9" t="s">
        <v>541</v>
      </c>
      <c r="F149" s="9" t="s">
        <v>548</v>
      </c>
      <c r="G149" s="9" t="s">
        <v>500</v>
      </c>
      <c r="H149" s="9" t="s">
        <v>120</v>
      </c>
      <c r="I149" s="9" t="s">
        <v>549</v>
      </c>
      <c r="J149" s="9" t="s">
        <v>57</v>
      </c>
      <c r="K149" s="9" t="s">
        <v>500</v>
      </c>
      <c r="L149" s="9">
        <v>1</v>
      </c>
      <c r="M149" s="9">
        <v>1</v>
      </c>
      <c r="N149" s="11">
        <f t="shared" si="22"/>
        <v>1</v>
      </c>
      <c r="O149" s="9">
        <v>10</v>
      </c>
      <c r="P149" s="9">
        <v>10</v>
      </c>
      <c r="Q149" s="9">
        <v>1</v>
      </c>
      <c r="R149" s="11">
        <f t="shared" si="23"/>
        <v>73</v>
      </c>
      <c r="S149" s="9">
        <v>10</v>
      </c>
      <c r="T149" s="9">
        <v>5</v>
      </c>
      <c r="U149" s="11">
        <f t="shared" si="24"/>
        <v>50</v>
      </c>
      <c r="V149" s="13">
        <f t="shared" si="26"/>
        <v>38.300000000000004</v>
      </c>
      <c r="W149" s="48" t="str">
        <f t="shared" si="25"/>
        <v>NO SIGNIFICATIVO</v>
      </c>
      <c r="X149" s="9"/>
      <c r="Y149" s="9" t="s">
        <v>550</v>
      </c>
      <c r="Z149" s="9"/>
      <c r="AA149" s="9"/>
      <c r="AB149" s="24"/>
    </row>
    <row r="150" spans="1:28" s="8" customFormat="1" ht="39" customHeight="1">
      <c r="A150" s="162"/>
      <c r="B150" s="9" t="s">
        <v>547</v>
      </c>
      <c r="C150" s="16" t="s">
        <v>50</v>
      </c>
      <c r="D150" s="9" t="s">
        <v>469</v>
      </c>
      <c r="E150" s="9" t="s">
        <v>551</v>
      </c>
      <c r="F150" s="9" t="s">
        <v>552</v>
      </c>
      <c r="G150" s="16" t="s">
        <v>543</v>
      </c>
      <c r="H150" s="16" t="s">
        <v>544</v>
      </c>
      <c r="I150" s="9" t="s">
        <v>553</v>
      </c>
      <c r="J150" s="9" t="s">
        <v>57</v>
      </c>
      <c r="K150" s="9" t="s">
        <v>554</v>
      </c>
      <c r="L150" s="9">
        <v>10</v>
      </c>
      <c r="M150" s="9">
        <v>1</v>
      </c>
      <c r="N150" s="11">
        <f t="shared" si="22"/>
        <v>10</v>
      </c>
      <c r="O150" s="9">
        <v>5</v>
      </c>
      <c r="P150" s="9">
        <v>1</v>
      </c>
      <c r="Q150" s="9">
        <v>1</v>
      </c>
      <c r="R150" s="11">
        <f t="shared" si="23"/>
        <v>24</v>
      </c>
      <c r="S150" s="9">
        <v>10</v>
      </c>
      <c r="T150" s="9">
        <v>5</v>
      </c>
      <c r="U150" s="11">
        <f t="shared" si="24"/>
        <v>50</v>
      </c>
      <c r="V150" s="13">
        <f t="shared" si="26"/>
        <v>20.3</v>
      </c>
      <c r="W150" s="16" t="str">
        <f t="shared" si="25"/>
        <v>NO SIGNIFICATIVO</v>
      </c>
      <c r="X150" s="9"/>
      <c r="Y150" s="9"/>
      <c r="Z150" s="9"/>
      <c r="AA150" s="9"/>
      <c r="AB150" s="24" t="s">
        <v>555</v>
      </c>
    </row>
    <row r="151" spans="1:28" s="8" customFormat="1" ht="39" customHeight="1">
      <c r="A151" s="162"/>
      <c r="B151" s="9" t="s">
        <v>547</v>
      </c>
      <c r="C151" s="16" t="s">
        <v>50</v>
      </c>
      <c r="D151" s="9" t="s">
        <v>469</v>
      </c>
      <c r="E151" s="9" t="s">
        <v>556</v>
      </c>
      <c r="F151" s="9" t="s">
        <v>557</v>
      </c>
      <c r="G151" s="9" t="s">
        <v>558</v>
      </c>
      <c r="H151" s="16" t="s">
        <v>258</v>
      </c>
      <c r="I151" s="9" t="s">
        <v>559</v>
      </c>
      <c r="J151" s="9" t="s">
        <v>57</v>
      </c>
      <c r="K151" s="9" t="s">
        <v>560</v>
      </c>
      <c r="L151" s="9">
        <v>10</v>
      </c>
      <c r="M151" s="9">
        <v>5</v>
      </c>
      <c r="N151" s="11">
        <f t="shared" si="22"/>
        <v>50</v>
      </c>
      <c r="O151" s="9">
        <v>5</v>
      </c>
      <c r="P151" s="9">
        <v>1</v>
      </c>
      <c r="Q151" s="9">
        <v>1</v>
      </c>
      <c r="R151" s="11">
        <f t="shared" si="23"/>
        <v>24</v>
      </c>
      <c r="S151" s="9">
        <v>10</v>
      </c>
      <c r="T151" s="9">
        <v>5</v>
      </c>
      <c r="U151" s="11">
        <f t="shared" si="24"/>
        <v>50</v>
      </c>
      <c r="V151" s="13">
        <f t="shared" si="26"/>
        <v>38.299999999999997</v>
      </c>
      <c r="W151" s="16" t="str">
        <f t="shared" si="25"/>
        <v>NO SIGNIFICATIVO</v>
      </c>
      <c r="X151" s="9"/>
      <c r="Y151" s="9"/>
      <c r="Z151" s="9" t="s">
        <v>561</v>
      </c>
      <c r="AA151" s="9"/>
      <c r="AB151" s="24"/>
    </row>
    <row r="152" spans="1:28" s="8" customFormat="1" ht="39" customHeight="1">
      <c r="A152" s="162"/>
      <c r="B152" s="9" t="s">
        <v>547</v>
      </c>
      <c r="C152" s="16" t="s">
        <v>50</v>
      </c>
      <c r="D152" s="9" t="s">
        <v>469</v>
      </c>
      <c r="E152" s="9" t="s">
        <v>562</v>
      </c>
      <c r="F152" s="9" t="s">
        <v>548</v>
      </c>
      <c r="G152" s="9" t="s">
        <v>500</v>
      </c>
      <c r="H152" s="9" t="s">
        <v>120</v>
      </c>
      <c r="I152" s="9" t="s">
        <v>549</v>
      </c>
      <c r="J152" s="9" t="s">
        <v>57</v>
      </c>
      <c r="K152" s="9" t="s">
        <v>500</v>
      </c>
      <c r="L152" s="9">
        <v>1</v>
      </c>
      <c r="M152" s="9">
        <v>1</v>
      </c>
      <c r="N152" s="11">
        <f t="shared" si="22"/>
        <v>1</v>
      </c>
      <c r="O152" s="9">
        <v>10</v>
      </c>
      <c r="P152" s="9">
        <v>10</v>
      </c>
      <c r="Q152" s="9">
        <v>1</v>
      </c>
      <c r="R152" s="11">
        <f t="shared" si="23"/>
        <v>73</v>
      </c>
      <c r="S152" s="9">
        <v>10</v>
      </c>
      <c r="T152" s="9">
        <v>5</v>
      </c>
      <c r="U152" s="11">
        <f t="shared" si="24"/>
        <v>50</v>
      </c>
      <c r="V152" s="13">
        <f t="shared" si="26"/>
        <v>38.300000000000004</v>
      </c>
      <c r="W152" s="48" t="str">
        <f t="shared" si="25"/>
        <v>NO SIGNIFICATIVO</v>
      </c>
      <c r="X152" s="9"/>
      <c r="Y152" s="9" t="s">
        <v>550</v>
      </c>
      <c r="Z152" s="9"/>
      <c r="AA152" s="9"/>
      <c r="AB152" s="24"/>
    </row>
    <row r="153" spans="1:28" s="8" customFormat="1" ht="39" customHeight="1">
      <c r="A153" s="162"/>
      <c r="B153" s="9" t="s">
        <v>563</v>
      </c>
      <c r="C153" s="16" t="s">
        <v>50</v>
      </c>
      <c r="D153" s="9" t="s">
        <v>469</v>
      </c>
      <c r="E153" s="9" t="s">
        <v>564</v>
      </c>
      <c r="F153" s="9" t="s">
        <v>548</v>
      </c>
      <c r="G153" s="9" t="s">
        <v>500</v>
      </c>
      <c r="H153" s="9" t="s">
        <v>120</v>
      </c>
      <c r="I153" s="9" t="s">
        <v>549</v>
      </c>
      <c r="J153" s="9" t="s">
        <v>57</v>
      </c>
      <c r="K153" s="9" t="s">
        <v>500</v>
      </c>
      <c r="L153" s="9">
        <v>1</v>
      </c>
      <c r="M153" s="9">
        <v>1</v>
      </c>
      <c r="N153" s="11">
        <f t="shared" si="22"/>
        <v>1</v>
      </c>
      <c r="O153" s="9">
        <v>10</v>
      </c>
      <c r="P153" s="9">
        <v>10</v>
      </c>
      <c r="Q153" s="9">
        <v>1</v>
      </c>
      <c r="R153" s="11">
        <f t="shared" si="23"/>
        <v>73</v>
      </c>
      <c r="S153" s="9">
        <v>10</v>
      </c>
      <c r="T153" s="9">
        <v>5</v>
      </c>
      <c r="U153" s="11">
        <f t="shared" si="24"/>
        <v>50</v>
      </c>
      <c r="V153" s="13">
        <f t="shared" si="26"/>
        <v>38.300000000000004</v>
      </c>
      <c r="W153" s="48" t="str">
        <f t="shared" si="25"/>
        <v>NO SIGNIFICATIVO</v>
      </c>
      <c r="X153" s="9"/>
      <c r="Y153" s="9" t="s">
        <v>550</v>
      </c>
      <c r="Z153" s="9"/>
      <c r="AA153" s="9"/>
      <c r="AB153" s="24"/>
    </row>
    <row r="154" spans="1:28" s="8" customFormat="1" ht="39" customHeight="1">
      <c r="A154" s="162"/>
      <c r="B154" s="9" t="s">
        <v>563</v>
      </c>
      <c r="C154" s="16" t="s">
        <v>50</v>
      </c>
      <c r="D154" s="9" t="s">
        <v>469</v>
      </c>
      <c r="E154" s="9" t="s">
        <v>565</v>
      </c>
      <c r="F154" s="9" t="s">
        <v>566</v>
      </c>
      <c r="G154" s="9" t="s">
        <v>274</v>
      </c>
      <c r="H154" s="9" t="s">
        <v>104</v>
      </c>
      <c r="I154" s="9" t="s">
        <v>157</v>
      </c>
      <c r="J154" s="16" t="s">
        <v>158</v>
      </c>
      <c r="K154" s="9" t="s">
        <v>567</v>
      </c>
      <c r="L154" s="9">
        <v>10</v>
      </c>
      <c r="M154" s="9">
        <v>5</v>
      </c>
      <c r="N154" s="11">
        <f t="shared" si="22"/>
        <v>50</v>
      </c>
      <c r="O154" s="9">
        <v>10</v>
      </c>
      <c r="P154" s="9">
        <v>1</v>
      </c>
      <c r="Q154" s="9">
        <v>1</v>
      </c>
      <c r="R154" s="11">
        <f t="shared" si="23"/>
        <v>41.5</v>
      </c>
      <c r="S154" s="9">
        <v>1</v>
      </c>
      <c r="T154" s="9">
        <v>1</v>
      </c>
      <c r="U154" s="11">
        <f t="shared" si="24"/>
        <v>1</v>
      </c>
      <c r="V154" s="13">
        <f t="shared" si="26"/>
        <v>41.274999999999999</v>
      </c>
      <c r="W154" s="16" t="str">
        <f t="shared" si="25"/>
        <v>BAJA SIGNIFICANCIA</v>
      </c>
      <c r="X154" s="9"/>
      <c r="Y154" s="9"/>
      <c r="Z154" s="9"/>
      <c r="AA154" s="9"/>
      <c r="AB154" s="42" t="s">
        <v>568</v>
      </c>
    </row>
    <row r="155" spans="1:28" s="8" customFormat="1" ht="39" customHeight="1">
      <c r="A155" s="162"/>
      <c r="B155" s="9" t="s">
        <v>563</v>
      </c>
      <c r="C155" s="16" t="s">
        <v>50</v>
      </c>
      <c r="D155" s="9" t="s">
        <v>469</v>
      </c>
      <c r="E155" s="16" t="s">
        <v>497</v>
      </c>
      <c r="F155" s="16" t="s">
        <v>494</v>
      </c>
      <c r="G155" s="16" t="s">
        <v>498</v>
      </c>
      <c r="H155" s="16" t="s">
        <v>258</v>
      </c>
      <c r="I155" s="16" t="s">
        <v>162</v>
      </c>
      <c r="J155" s="16" t="s">
        <v>158</v>
      </c>
      <c r="K155" s="16" t="s">
        <v>500</v>
      </c>
      <c r="L155" s="16">
        <v>10</v>
      </c>
      <c r="M155" s="16">
        <v>5</v>
      </c>
      <c r="N155" s="43">
        <f t="shared" si="22"/>
        <v>50</v>
      </c>
      <c r="O155" s="16">
        <v>5</v>
      </c>
      <c r="P155" s="16">
        <v>5</v>
      </c>
      <c r="Q155" s="16">
        <v>1</v>
      </c>
      <c r="R155" s="43">
        <f t="shared" si="23"/>
        <v>38</v>
      </c>
      <c r="S155" s="16">
        <v>5</v>
      </c>
      <c r="T155" s="16">
        <v>5</v>
      </c>
      <c r="U155" s="43">
        <f t="shared" si="24"/>
        <v>25</v>
      </c>
      <c r="V155" s="44">
        <f t="shared" si="26"/>
        <v>42.1</v>
      </c>
      <c r="W155" s="16" t="str">
        <f t="shared" si="25"/>
        <v>BAJA SIGNIFICANCIA</v>
      </c>
      <c r="X155" s="16"/>
      <c r="Y155" s="16"/>
      <c r="Z155" s="16"/>
      <c r="AA155" s="16"/>
      <c r="AB155" s="42" t="s">
        <v>496</v>
      </c>
    </row>
    <row r="156" spans="1:28" s="8" customFormat="1" ht="39" customHeight="1">
      <c r="A156" s="162"/>
      <c r="B156" s="9" t="s">
        <v>563</v>
      </c>
      <c r="C156" s="16" t="s">
        <v>50</v>
      </c>
      <c r="D156" s="9" t="s">
        <v>469</v>
      </c>
      <c r="E156" s="9" t="s">
        <v>249</v>
      </c>
      <c r="F156" s="16" t="s">
        <v>569</v>
      </c>
      <c r="G156" s="16" t="s">
        <v>251</v>
      </c>
      <c r="H156" s="16" t="s">
        <v>104</v>
      </c>
      <c r="I156" s="16" t="s">
        <v>570</v>
      </c>
      <c r="J156" s="46" t="s">
        <v>253</v>
      </c>
      <c r="K156" s="16" t="s">
        <v>254</v>
      </c>
      <c r="L156" s="16">
        <v>10</v>
      </c>
      <c r="M156" s="16">
        <v>5</v>
      </c>
      <c r="N156" s="43">
        <f t="shared" si="22"/>
        <v>50</v>
      </c>
      <c r="O156" s="16">
        <v>10</v>
      </c>
      <c r="P156" s="16">
        <v>1</v>
      </c>
      <c r="Q156" s="16">
        <v>1</v>
      </c>
      <c r="R156" s="43">
        <f t="shared" si="23"/>
        <v>41.5</v>
      </c>
      <c r="S156" s="16">
        <v>1</v>
      </c>
      <c r="T156" s="16">
        <v>1</v>
      </c>
      <c r="U156" s="43">
        <f t="shared" si="24"/>
        <v>1</v>
      </c>
      <c r="V156" s="44">
        <f t="shared" si="26"/>
        <v>41.274999999999999</v>
      </c>
      <c r="W156" s="45" t="str">
        <f t="shared" si="25"/>
        <v>BAJA SIGNIFICANCIA</v>
      </c>
      <c r="X156" s="16"/>
      <c r="Y156" s="16"/>
      <c r="Z156" s="16"/>
      <c r="AA156" s="16"/>
      <c r="AB156" s="42" t="s">
        <v>244</v>
      </c>
    </row>
    <row r="157" spans="1:28" s="15" customFormat="1" ht="39" customHeight="1">
      <c r="A157" s="162"/>
      <c r="B157" s="9" t="s">
        <v>563</v>
      </c>
      <c r="C157" s="9" t="s">
        <v>100</v>
      </c>
      <c r="D157" s="9" t="s">
        <v>469</v>
      </c>
      <c r="E157" s="9" t="s">
        <v>237</v>
      </c>
      <c r="F157" s="16" t="s">
        <v>238</v>
      </c>
      <c r="G157" s="9" t="s">
        <v>239</v>
      </c>
      <c r="H157" s="9" t="s">
        <v>240</v>
      </c>
      <c r="I157" s="16" t="s">
        <v>241</v>
      </c>
      <c r="J157" s="46" t="s">
        <v>131</v>
      </c>
      <c r="K157" s="16" t="s">
        <v>242</v>
      </c>
      <c r="L157" s="16">
        <v>10</v>
      </c>
      <c r="M157" s="16">
        <v>5</v>
      </c>
      <c r="N157" s="43">
        <f>L157*M157</f>
        <v>50</v>
      </c>
      <c r="O157" s="16">
        <v>5</v>
      </c>
      <c r="P157" s="16">
        <v>1</v>
      </c>
      <c r="Q157" s="16">
        <v>1</v>
      </c>
      <c r="R157" s="43">
        <f>(O157*3.5)+(P157*3.5)+(Q157*3)</f>
        <v>24</v>
      </c>
      <c r="S157" s="16">
        <v>5</v>
      </c>
      <c r="T157" s="16">
        <v>5</v>
      </c>
      <c r="U157" s="43">
        <f t="shared" si="24"/>
        <v>25</v>
      </c>
      <c r="V157" s="44">
        <f t="shared" si="26"/>
        <v>35.799999999999997</v>
      </c>
      <c r="W157" s="45" t="str">
        <f t="shared" si="25"/>
        <v>NO SIGNIFICATIVO</v>
      </c>
      <c r="X157" s="16" t="s">
        <v>243</v>
      </c>
      <c r="Y157" s="9"/>
      <c r="Z157" s="9"/>
      <c r="AA157" s="9"/>
      <c r="AB157" s="42" t="s">
        <v>244</v>
      </c>
    </row>
    <row r="158" spans="1:28" s="8" customFormat="1" ht="39" customHeight="1">
      <c r="A158" s="162"/>
      <c r="B158" s="16" t="s">
        <v>141</v>
      </c>
      <c r="C158" s="16" t="s">
        <v>50</v>
      </c>
      <c r="D158" s="16" t="s">
        <v>469</v>
      </c>
      <c r="E158" s="16" t="s">
        <v>405</v>
      </c>
      <c r="F158" s="16" t="s">
        <v>452</v>
      </c>
      <c r="G158" s="16" t="s">
        <v>80</v>
      </c>
      <c r="H158" s="16" t="s">
        <v>55</v>
      </c>
      <c r="I158" s="16" t="s">
        <v>453</v>
      </c>
      <c r="J158" s="16" t="s">
        <v>57</v>
      </c>
      <c r="K158" s="9" t="s">
        <v>283</v>
      </c>
      <c r="L158" s="16">
        <v>10</v>
      </c>
      <c r="M158" s="16">
        <v>5</v>
      </c>
      <c r="N158" s="43">
        <f t="shared" ref="N158:N173" si="27">+L158*M158</f>
        <v>50</v>
      </c>
      <c r="O158" s="16">
        <v>5</v>
      </c>
      <c r="P158" s="16">
        <v>5</v>
      </c>
      <c r="Q158" s="16">
        <v>1</v>
      </c>
      <c r="R158" s="43">
        <f t="shared" ref="R158:R173" si="28">+O158*3.5+P158*3.5+Q158*3</f>
        <v>38</v>
      </c>
      <c r="S158" s="16">
        <v>5</v>
      </c>
      <c r="T158" s="16">
        <v>5</v>
      </c>
      <c r="U158" s="43">
        <f t="shared" si="24"/>
        <v>25</v>
      </c>
      <c r="V158" s="44">
        <f t="shared" si="26"/>
        <v>42.1</v>
      </c>
      <c r="W158" s="16" t="str">
        <f t="shared" si="25"/>
        <v>BAJA SIGNIFICANCIA</v>
      </c>
      <c r="X158" s="16"/>
      <c r="Y158" s="9" t="s">
        <v>69</v>
      </c>
      <c r="Z158" s="9"/>
      <c r="AA158" s="9"/>
      <c r="AB158" s="42" t="s">
        <v>183</v>
      </c>
    </row>
    <row r="159" spans="1:28" s="8" customFormat="1" ht="39" customHeight="1">
      <c r="A159" s="162"/>
      <c r="B159" s="16" t="s">
        <v>571</v>
      </c>
      <c r="C159" s="16" t="s">
        <v>50</v>
      </c>
      <c r="D159" s="16" t="s">
        <v>572</v>
      </c>
      <c r="E159" s="9" t="s">
        <v>573</v>
      </c>
      <c r="F159" s="16" t="s">
        <v>494</v>
      </c>
      <c r="G159" s="16" t="s">
        <v>498</v>
      </c>
      <c r="H159" s="16" t="s">
        <v>258</v>
      </c>
      <c r="I159" s="16" t="s">
        <v>574</v>
      </c>
      <c r="J159" s="16" t="s">
        <v>158</v>
      </c>
      <c r="K159" s="16" t="s">
        <v>500</v>
      </c>
      <c r="L159" s="16">
        <v>10</v>
      </c>
      <c r="M159" s="16">
        <v>5</v>
      </c>
      <c r="N159" s="43">
        <f t="shared" si="27"/>
        <v>50</v>
      </c>
      <c r="O159" s="16">
        <v>5</v>
      </c>
      <c r="P159" s="16">
        <v>5</v>
      </c>
      <c r="Q159" s="16">
        <v>1</v>
      </c>
      <c r="R159" s="43">
        <f t="shared" si="28"/>
        <v>38</v>
      </c>
      <c r="S159" s="16">
        <v>5</v>
      </c>
      <c r="T159" s="16">
        <v>5</v>
      </c>
      <c r="U159" s="43">
        <f t="shared" si="24"/>
        <v>25</v>
      </c>
      <c r="V159" s="44">
        <f t="shared" si="26"/>
        <v>42.1</v>
      </c>
      <c r="W159" s="16" t="str">
        <f t="shared" si="25"/>
        <v>BAJA SIGNIFICANCIA</v>
      </c>
      <c r="X159" s="16"/>
      <c r="Y159" s="9" t="s">
        <v>69</v>
      </c>
      <c r="Z159" s="9"/>
      <c r="AA159" s="9"/>
      <c r="AB159" s="42" t="s">
        <v>183</v>
      </c>
    </row>
    <row r="160" spans="1:28" s="8" customFormat="1" ht="39" customHeight="1">
      <c r="A160" s="162"/>
      <c r="B160" s="16" t="s">
        <v>571</v>
      </c>
      <c r="C160" s="9" t="s">
        <v>100</v>
      </c>
      <c r="D160" s="16" t="s">
        <v>572</v>
      </c>
      <c r="E160" s="16" t="s">
        <v>575</v>
      </c>
      <c r="F160" s="16" t="s">
        <v>494</v>
      </c>
      <c r="G160" s="16" t="s">
        <v>495</v>
      </c>
      <c r="H160" s="16" t="s">
        <v>104</v>
      </c>
      <c r="I160" s="16" t="s">
        <v>201</v>
      </c>
      <c r="J160" s="16" t="s">
        <v>158</v>
      </c>
      <c r="K160" s="16" t="s">
        <v>500</v>
      </c>
      <c r="L160" s="16">
        <v>10</v>
      </c>
      <c r="M160" s="16">
        <v>5</v>
      </c>
      <c r="N160" s="43">
        <f t="shared" si="27"/>
        <v>50</v>
      </c>
      <c r="O160" s="16">
        <v>5</v>
      </c>
      <c r="P160" s="16">
        <v>5</v>
      </c>
      <c r="Q160" s="16">
        <v>1</v>
      </c>
      <c r="R160" s="43">
        <f t="shared" si="28"/>
        <v>38</v>
      </c>
      <c r="S160" s="16">
        <v>5</v>
      </c>
      <c r="T160" s="16">
        <v>5</v>
      </c>
      <c r="U160" s="43">
        <f t="shared" si="24"/>
        <v>25</v>
      </c>
      <c r="V160" s="44">
        <f t="shared" si="26"/>
        <v>42.1</v>
      </c>
      <c r="W160" s="16" t="str">
        <f t="shared" si="25"/>
        <v>BAJA SIGNIFICANCIA</v>
      </c>
      <c r="X160" s="16"/>
      <c r="Y160" s="9" t="s">
        <v>108</v>
      </c>
      <c r="Z160" s="9"/>
      <c r="AA160" s="9"/>
      <c r="AB160" s="24" t="s">
        <v>109</v>
      </c>
    </row>
    <row r="161" spans="1:28" s="8" customFormat="1" ht="39" customHeight="1">
      <c r="A161" s="162"/>
      <c r="B161" s="16" t="s">
        <v>571</v>
      </c>
      <c r="C161" s="16" t="s">
        <v>50</v>
      </c>
      <c r="D161" s="16" t="s">
        <v>572</v>
      </c>
      <c r="E161" s="16" t="s">
        <v>493</v>
      </c>
      <c r="F161" s="16" t="s">
        <v>494</v>
      </c>
      <c r="G161" s="16" t="s">
        <v>495</v>
      </c>
      <c r="H161" s="16" t="s">
        <v>104</v>
      </c>
      <c r="I161" s="16" t="s">
        <v>162</v>
      </c>
      <c r="J161" s="16" t="s">
        <v>158</v>
      </c>
      <c r="K161" s="16" t="s">
        <v>500</v>
      </c>
      <c r="L161" s="16">
        <v>10</v>
      </c>
      <c r="M161" s="16">
        <v>5</v>
      </c>
      <c r="N161" s="43">
        <f t="shared" si="27"/>
        <v>50</v>
      </c>
      <c r="O161" s="16">
        <v>5</v>
      </c>
      <c r="P161" s="16">
        <v>5</v>
      </c>
      <c r="Q161" s="16">
        <v>1</v>
      </c>
      <c r="R161" s="43">
        <f t="shared" si="28"/>
        <v>38</v>
      </c>
      <c r="S161" s="16">
        <v>5</v>
      </c>
      <c r="T161" s="16">
        <v>5</v>
      </c>
      <c r="U161" s="43">
        <f t="shared" si="24"/>
        <v>25</v>
      </c>
      <c r="V161" s="44">
        <f t="shared" si="26"/>
        <v>42.1</v>
      </c>
      <c r="W161" s="16" t="str">
        <f t="shared" si="25"/>
        <v>BAJA SIGNIFICANCIA</v>
      </c>
      <c r="X161" s="16"/>
      <c r="Y161" s="16"/>
      <c r="Z161" s="16"/>
      <c r="AA161" s="16"/>
      <c r="AB161" s="42" t="s">
        <v>496</v>
      </c>
    </row>
    <row r="162" spans="1:28" s="8" customFormat="1" ht="39" customHeight="1">
      <c r="A162" s="162"/>
      <c r="B162" s="16" t="s">
        <v>571</v>
      </c>
      <c r="C162" s="16" t="s">
        <v>50</v>
      </c>
      <c r="D162" s="16" t="s">
        <v>572</v>
      </c>
      <c r="E162" s="16" t="s">
        <v>497</v>
      </c>
      <c r="F162" s="16" t="s">
        <v>494</v>
      </c>
      <c r="G162" s="16" t="s">
        <v>498</v>
      </c>
      <c r="H162" s="16" t="s">
        <v>258</v>
      </c>
      <c r="I162" s="16" t="s">
        <v>162</v>
      </c>
      <c r="J162" s="16" t="s">
        <v>158</v>
      </c>
      <c r="K162" s="16" t="s">
        <v>500</v>
      </c>
      <c r="L162" s="16">
        <v>10</v>
      </c>
      <c r="M162" s="16">
        <v>5</v>
      </c>
      <c r="N162" s="43">
        <f t="shared" si="27"/>
        <v>50</v>
      </c>
      <c r="O162" s="16">
        <v>5</v>
      </c>
      <c r="P162" s="16">
        <v>5</v>
      </c>
      <c r="Q162" s="16">
        <v>1</v>
      </c>
      <c r="R162" s="43">
        <f t="shared" si="28"/>
        <v>38</v>
      </c>
      <c r="S162" s="16">
        <v>5</v>
      </c>
      <c r="T162" s="16">
        <v>5</v>
      </c>
      <c r="U162" s="43">
        <f t="shared" si="24"/>
        <v>25</v>
      </c>
      <c r="V162" s="44">
        <f t="shared" si="26"/>
        <v>42.1</v>
      </c>
      <c r="W162" s="16" t="str">
        <f t="shared" si="25"/>
        <v>BAJA SIGNIFICANCIA</v>
      </c>
      <c r="X162" s="16"/>
      <c r="Y162" s="16"/>
      <c r="Z162" s="16"/>
      <c r="AA162" s="16"/>
      <c r="AB162" s="42" t="s">
        <v>496</v>
      </c>
    </row>
    <row r="163" spans="1:28" s="8" customFormat="1" ht="39" customHeight="1">
      <c r="A163" s="162"/>
      <c r="B163" s="16" t="s">
        <v>571</v>
      </c>
      <c r="C163" s="9" t="s">
        <v>100</v>
      </c>
      <c r="D163" s="16" t="s">
        <v>572</v>
      </c>
      <c r="E163" s="16" t="s">
        <v>476</v>
      </c>
      <c r="F163" s="16" t="s">
        <v>494</v>
      </c>
      <c r="G163" s="16" t="s">
        <v>500</v>
      </c>
      <c r="H163" s="16" t="s">
        <v>120</v>
      </c>
      <c r="I163" s="16" t="s">
        <v>162</v>
      </c>
      <c r="J163" s="16" t="s">
        <v>158</v>
      </c>
      <c r="K163" s="16" t="s">
        <v>500</v>
      </c>
      <c r="L163" s="16">
        <v>10</v>
      </c>
      <c r="M163" s="16">
        <v>5</v>
      </c>
      <c r="N163" s="43">
        <f t="shared" si="27"/>
        <v>50</v>
      </c>
      <c r="O163" s="16">
        <v>5</v>
      </c>
      <c r="P163" s="16">
        <v>5</v>
      </c>
      <c r="Q163" s="16">
        <v>1</v>
      </c>
      <c r="R163" s="43">
        <f t="shared" si="28"/>
        <v>38</v>
      </c>
      <c r="S163" s="16">
        <v>5</v>
      </c>
      <c r="T163" s="16">
        <v>5</v>
      </c>
      <c r="U163" s="43">
        <f t="shared" si="24"/>
        <v>25</v>
      </c>
      <c r="V163" s="44">
        <f t="shared" si="26"/>
        <v>42.1</v>
      </c>
      <c r="W163" s="16" t="str">
        <f t="shared" si="25"/>
        <v>BAJA SIGNIFICANCIA</v>
      </c>
      <c r="X163" s="16"/>
      <c r="Y163" s="9" t="s">
        <v>139</v>
      </c>
      <c r="Z163" s="9"/>
      <c r="AA163" s="9"/>
      <c r="AB163" s="24" t="s">
        <v>140</v>
      </c>
    </row>
    <row r="164" spans="1:28" s="8" customFormat="1" ht="39" customHeight="1">
      <c r="A164" s="162"/>
      <c r="B164" s="16" t="s">
        <v>571</v>
      </c>
      <c r="C164" s="16" t="s">
        <v>95</v>
      </c>
      <c r="D164" s="16" t="s">
        <v>572</v>
      </c>
      <c r="E164" s="16" t="s">
        <v>576</v>
      </c>
      <c r="F164" s="16" t="s">
        <v>577</v>
      </c>
      <c r="G164" s="16" t="s">
        <v>206</v>
      </c>
      <c r="H164" s="16" t="s">
        <v>258</v>
      </c>
      <c r="I164" s="16" t="s">
        <v>162</v>
      </c>
      <c r="J164" s="16" t="s">
        <v>158</v>
      </c>
      <c r="K164" s="16" t="s">
        <v>500</v>
      </c>
      <c r="L164" s="16">
        <v>10</v>
      </c>
      <c r="M164" s="16">
        <v>5</v>
      </c>
      <c r="N164" s="43">
        <f t="shared" si="27"/>
        <v>50</v>
      </c>
      <c r="O164" s="16">
        <v>5</v>
      </c>
      <c r="P164" s="16">
        <v>5</v>
      </c>
      <c r="Q164" s="16">
        <v>1</v>
      </c>
      <c r="R164" s="43">
        <f t="shared" si="28"/>
        <v>38</v>
      </c>
      <c r="S164" s="16">
        <v>5</v>
      </c>
      <c r="T164" s="16">
        <v>5</v>
      </c>
      <c r="U164" s="43">
        <f t="shared" si="24"/>
        <v>25</v>
      </c>
      <c r="V164" s="44">
        <f t="shared" si="26"/>
        <v>42.1</v>
      </c>
      <c r="W164" s="16" t="str">
        <f t="shared" si="25"/>
        <v>BAJA SIGNIFICANCIA</v>
      </c>
      <c r="X164" s="16"/>
      <c r="Y164" s="9" t="s">
        <v>69</v>
      </c>
      <c r="Z164" s="9"/>
      <c r="AA164" s="9"/>
      <c r="AB164" s="42" t="s">
        <v>183</v>
      </c>
    </row>
    <row r="165" spans="1:28" s="8" customFormat="1" ht="39" customHeight="1">
      <c r="A165" s="162"/>
      <c r="B165" s="16" t="s">
        <v>571</v>
      </c>
      <c r="C165" s="16" t="s">
        <v>50</v>
      </c>
      <c r="D165" s="16" t="s">
        <v>572</v>
      </c>
      <c r="E165" s="16" t="s">
        <v>291</v>
      </c>
      <c r="F165" s="16" t="s">
        <v>494</v>
      </c>
      <c r="G165" s="16" t="s">
        <v>293</v>
      </c>
      <c r="H165" s="16" t="s">
        <v>104</v>
      </c>
      <c r="I165" s="16" t="s">
        <v>162</v>
      </c>
      <c r="J165" s="16" t="s">
        <v>158</v>
      </c>
      <c r="K165" s="16" t="s">
        <v>500</v>
      </c>
      <c r="L165" s="16">
        <v>10</v>
      </c>
      <c r="M165" s="16">
        <v>5</v>
      </c>
      <c r="N165" s="43">
        <f t="shared" si="27"/>
        <v>50</v>
      </c>
      <c r="O165" s="16">
        <v>5</v>
      </c>
      <c r="P165" s="16">
        <v>5</v>
      </c>
      <c r="Q165" s="16">
        <v>1</v>
      </c>
      <c r="R165" s="43">
        <f t="shared" si="28"/>
        <v>38</v>
      </c>
      <c r="S165" s="16">
        <v>5</v>
      </c>
      <c r="T165" s="16">
        <v>5</v>
      </c>
      <c r="U165" s="43">
        <f t="shared" si="24"/>
        <v>25</v>
      </c>
      <c r="V165" s="44">
        <f t="shared" si="26"/>
        <v>42.1</v>
      </c>
      <c r="W165" s="16" t="str">
        <f t="shared" si="25"/>
        <v>BAJA SIGNIFICANCIA</v>
      </c>
      <c r="X165" s="16"/>
      <c r="Y165" s="9" t="s">
        <v>69</v>
      </c>
      <c r="Z165" s="9"/>
      <c r="AA165" s="9"/>
      <c r="AB165" s="42" t="s">
        <v>183</v>
      </c>
    </row>
    <row r="166" spans="1:28" ht="39" customHeight="1" thickBot="1">
      <c r="A166" s="163"/>
      <c r="B166" s="25" t="s">
        <v>578</v>
      </c>
      <c r="C166" s="25" t="s">
        <v>100</v>
      </c>
      <c r="D166" s="25" t="s">
        <v>469</v>
      </c>
      <c r="E166" s="25" t="s">
        <v>192</v>
      </c>
      <c r="F166" s="25" t="s">
        <v>579</v>
      </c>
      <c r="G166" s="25" t="s">
        <v>580</v>
      </c>
      <c r="H166" s="53" t="s">
        <v>55</v>
      </c>
      <c r="I166" s="25" t="s">
        <v>581</v>
      </c>
      <c r="J166" s="25" t="s">
        <v>131</v>
      </c>
      <c r="K166" s="25" t="s">
        <v>196</v>
      </c>
      <c r="L166" s="25">
        <v>10</v>
      </c>
      <c r="M166" s="25">
        <v>5</v>
      </c>
      <c r="N166" s="25">
        <f t="shared" si="27"/>
        <v>50</v>
      </c>
      <c r="O166" s="25">
        <v>1</v>
      </c>
      <c r="P166" s="25">
        <v>5</v>
      </c>
      <c r="Q166" s="25">
        <v>5</v>
      </c>
      <c r="R166" s="25">
        <f t="shared" si="28"/>
        <v>36</v>
      </c>
      <c r="S166" s="25">
        <v>5</v>
      </c>
      <c r="T166" s="25">
        <v>5</v>
      </c>
      <c r="U166" s="25">
        <f t="shared" si="24"/>
        <v>25</v>
      </c>
      <c r="V166" s="54">
        <f t="shared" ref="V166:V173" si="29">0.3*N166+0.55*R166+0.15*U166</f>
        <v>38.549999999999997</v>
      </c>
      <c r="W166" s="55" t="str">
        <f t="shared" si="25"/>
        <v>NO SIGNIFICATIVO</v>
      </c>
      <c r="X166" s="25"/>
      <c r="Y166" s="25" t="s">
        <v>582</v>
      </c>
      <c r="Z166" s="25"/>
      <c r="AA166" s="25"/>
      <c r="AB166" s="26" t="s">
        <v>583</v>
      </c>
    </row>
    <row r="167" spans="1:28" ht="39" customHeight="1">
      <c r="A167" s="161" t="s">
        <v>584</v>
      </c>
      <c r="B167" s="59" t="s">
        <v>585</v>
      </c>
      <c r="C167" s="58" t="s">
        <v>50</v>
      </c>
      <c r="D167" s="59" t="s">
        <v>438</v>
      </c>
      <c r="E167" s="59" t="s">
        <v>586</v>
      </c>
      <c r="F167" s="59" t="s">
        <v>587</v>
      </c>
      <c r="G167" s="59" t="s">
        <v>588</v>
      </c>
      <c r="H167" s="58" t="s">
        <v>120</v>
      </c>
      <c r="I167" s="59" t="s">
        <v>589</v>
      </c>
      <c r="J167" s="59" t="s">
        <v>131</v>
      </c>
      <c r="K167" s="59" t="s">
        <v>225</v>
      </c>
      <c r="L167" s="59">
        <v>10</v>
      </c>
      <c r="M167" s="59">
        <v>5</v>
      </c>
      <c r="N167" s="59">
        <f t="shared" si="27"/>
        <v>50</v>
      </c>
      <c r="O167" s="59">
        <v>10</v>
      </c>
      <c r="P167" s="59">
        <v>1</v>
      </c>
      <c r="Q167" s="59">
        <v>1</v>
      </c>
      <c r="R167" s="59">
        <f t="shared" si="28"/>
        <v>41.5</v>
      </c>
      <c r="S167" s="59">
        <v>10</v>
      </c>
      <c r="T167" s="59">
        <v>5</v>
      </c>
      <c r="U167" s="59">
        <f t="shared" si="24"/>
        <v>50</v>
      </c>
      <c r="V167" s="61">
        <f t="shared" si="29"/>
        <v>45.325000000000003</v>
      </c>
      <c r="W167" s="72" t="str">
        <f t="shared" si="25"/>
        <v>BAJA SIGNIFICANCIA</v>
      </c>
      <c r="X167" s="59" t="s">
        <v>590</v>
      </c>
      <c r="Y167" s="59"/>
      <c r="Z167" s="59"/>
      <c r="AA167" s="59"/>
      <c r="AB167" s="73" t="s">
        <v>591</v>
      </c>
    </row>
    <row r="168" spans="1:28" ht="39" customHeight="1">
      <c r="A168" s="162"/>
      <c r="B168" s="9" t="s">
        <v>592</v>
      </c>
      <c r="C168" s="16" t="s">
        <v>50</v>
      </c>
      <c r="D168" s="9" t="s">
        <v>438</v>
      </c>
      <c r="E168" s="9" t="s">
        <v>593</v>
      </c>
      <c r="F168" s="9" t="s">
        <v>594</v>
      </c>
      <c r="G168" s="9" t="s">
        <v>588</v>
      </c>
      <c r="H168" s="16" t="s">
        <v>120</v>
      </c>
      <c r="I168" s="9" t="s">
        <v>595</v>
      </c>
      <c r="J168" s="9" t="s">
        <v>225</v>
      </c>
      <c r="K168" s="9" t="s">
        <v>225</v>
      </c>
      <c r="L168" s="9">
        <v>10</v>
      </c>
      <c r="M168" s="9">
        <v>5</v>
      </c>
      <c r="N168" s="9">
        <f t="shared" si="27"/>
        <v>50</v>
      </c>
      <c r="O168" s="9">
        <v>10</v>
      </c>
      <c r="P168" s="9">
        <v>1</v>
      </c>
      <c r="Q168" s="9">
        <v>1</v>
      </c>
      <c r="R168" s="9">
        <f t="shared" si="28"/>
        <v>41.5</v>
      </c>
      <c r="S168" s="9">
        <v>10</v>
      </c>
      <c r="T168" s="9">
        <v>5</v>
      </c>
      <c r="U168" s="9">
        <f t="shared" si="24"/>
        <v>50</v>
      </c>
      <c r="V168" s="13">
        <f t="shared" si="29"/>
        <v>45.325000000000003</v>
      </c>
      <c r="W168" s="47" t="str">
        <f t="shared" si="25"/>
        <v>BAJA SIGNIFICANCIA</v>
      </c>
      <c r="X168" s="9" t="s">
        <v>590</v>
      </c>
      <c r="Y168" s="9"/>
      <c r="Z168" s="9"/>
      <c r="AA168" s="9"/>
      <c r="AB168" s="24" t="s">
        <v>591</v>
      </c>
    </row>
    <row r="169" spans="1:28" ht="39" customHeight="1">
      <c r="A169" s="162"/>
      <c r="B169" s="9" t="s">
        <v>596</v>
      </c>
      <c r="C169" s="16" t="s">
        <v>50</v>
      </c>
      <c r="D169" s="9" t="s">
        <v>438</v>
      </c>
      <c r="E169" s="9" t="s">
        <v>597</v>
      </c>
      <c r="F169" s="9" t="s">
        <v>598</v>
      </c>
      <c r="G169" s="9" t="s">
        <v>588</v>
      </c>
      <c r="H169" s="16" t="s">
        <v>120</v>
      </c>
      <c r="I169" s="9" t="s">
        <v>599</v>
      </c>
      <c r="J169" s="9" t="s">
        <v>225</v>
      </c>
      <c r="K169" s="9" t="s">
        <v>225</v>
      </c>
      <c r="L169" s="9">
        <v>10</v>
      </c>
      <c r="M169" s="9">
        <v>5</v>
      </c>
      <c r="N169" s="9">
        <f t="shared" si="27"/>
        <v>50</v>
      </c>
      <c r="O169" s="9">
        <v>10</v>
      </c>
      <c r="P169" s="9">
        <v>1</v>
      </c>
      <c r="Q169" s="9">
        <v>1</v>
      </c>
      <c r="R169" s="9">
        <f t="shared" si="28"/>
        <v>41.5</v>
      </c>
      <c r="S169" s="9">
        <v>10</v>
      </c>
      <c r="T169" s="9">
        <v>5</v>
      </c>
      <c r="U169" s="9">
        <f>+S169*T169</f>
        <v>50</v>
      </c>
      <c r="V169" s="13">
        <f t="shared" si="29"/>
        <v>45.325000000000003</v>
      </c>
      <c r="W169" s="47" t="str">
        <f t="shared" si="25"/>
        <v>BAJA SIGNIFICANCIA</v>
      </c>
      <c r="X169" s="9" t="s">
        <v>600</v>
      </c>
      <c r="Y169" s="9"/>
      <c r="Z169" s="9"/>
      <c r="AA169" s="9"/>
      <c r="AB169" s="24" t="s">
        <v>591</v>
      </c>
    </row>
    <row r="170" spans="1:28" ht="39" customHeight="1">
      <c r="A170" s="162"/>
      <c r="B170" s="9" t="s">
        <v>601</v>
      </c>
      <c r="C170" s="16" t="s">
        <v>50</v>
      </c>
      <c r="D170" s="9" t="s">
        <v>438</v>
      </c>
      <c r="E170" s="9" t="s">
        <v>602</v>
      </c>
      <c r="F170" s="9" t="s">
        <v>594</v>
      </c>
      <c r="G170" s="9" t="s">
        <v>588</v>
      </c>
      <c r="H170" s="16" t="s">
        <v>120</v>
      </c>
      <c r="I170" s="9" t="s">
        <v>603</v>
      </c>
      <c r="J170" s="9" t="s">
        <v>225</v>
      </c>
      <c r="K170" s="9" t="s">
        <v>225</v>
      </c>
      <c r="L170" s="9">
        <v>10</v>
      </c>
      <c r="M170" s="9">
        <v>5</v>
      </c>
      <c r="N170" s="9">
        <f t="shared" si="27"/>
        <v>50</v>
      </c>
      <c r="O170" s="9">
        <v>10</v>
      </c>
      <c r="P170" s="9">
        <v>1</v>
      </c>
      <c r="Q170" s="9">
        <v>1</v>
      </c>
      <c r="R170" s="9">
        <f t="shared" si="28"/>
        <v>41.5</v>
      </c>
      <c r="S170" s="9">
        <v>10</v>
      </c>
      <c r="T170" s="9">
        <v>5</v>
      </c>
      <c r="U170" s="9">
        <f>+S170*T170</f>
        <v>50</v>
      </c>
      <c r="V170" s="13">
        <f t="shared" si="29"/>
        <v>45.325000000000003</v>
      </c>
      <c r="W170" s="47" t="str">
        <f>IF(V170&lt;=39,"NO SIGNIFICATIVO", IF(V170&lt;=46,"BAJA SIGNIFICANCIA",IF(V170&lt;=70,"MEDIA SIGNIFICANCIA","ALTA SIGNIFICANCIA")))</f>
        <v>BAJA SIGNIFICANCIA</v>
      </c>
      <c r="X170" s="9" t="s">
        <v>590</v>
      </c>
      <c r="Y170" s="9"/>
      <c r="Z170" s="9"/>
      <c r="AA170" s="9"/>
      <c r="AB170" s="24" t="s">
        <v>591</v>
      </c>
    </row>
    <row r="171" spans="1:28" ht="39" customHeight="1">
      <c r="A171" s="162"/>
      <c r="B171" s="9" t="s">
        <v>604</v>
      </c>
      <c r="C171" s="16" t="s">
        <v>50</v>
      </c>
      <c r="D171" s="9" t="s">
        <v>438</v>
      </c>
      <c r="E171" s="9" t="s">
        <v>605</v>
      </c>
      <c r="F171" s="9" t="s">
        <v>606</v>
      </c>
      <c r="G171" s="9" t="s">
        <v>588</v>
      </c>
      <c r="H171" s="16" t="s">
        <v>120</v>
      </c>
      <c r="I171" s="9" t="s">
        <v>607</v>
      </c>
      <c r="J171" s="9" t="s">
        <v>448</v>
      </c>
      <c r="K171" s="9" t="s">
        <v>225</v>
      </c>
      <c r="L171" s="9">
        <v>10</v>
      </c>
      <c r="M171" s="9">
        <v>5</v>
      </c>
      <c r="N171" s="9">
        <f t="shared" si="27"/>
        <v>50</v>
      </c>
      <c r="O171" s="9">
        <v>10</v>
      </c>
      <c r="P171" s="9">
        <v>1</v>
      </c>
      <c r="Q171" s="9">
        <v>1</v>
      </c>
      <c r="R171" s="9">
        <f t="shared" si="28"/>
        <v>41.5</v>
      </c>
      <c r="S171" s="9">
        <v>10</v>
      </c>
      <c r="T171" s="9">
        <v>5</v>
      </c>
      <c r="U171" s="9">
        <f>+S171*T171</f>
        <v>50</v>
      </c>
      <c r="V171" s="13">
        <f t="shared" si="29"/>
        <v>45.325000000000003</v>
      </c>
      <c r="W171" s="47" t="str">
        <f>IF(V171&lt;=39,"NO SIGNIFICATIVO", IF(V171&lt;=46,"BAJA SIGNIFICANCIA",IF(V171&lt;=70,"MEDIA SIGNIFICANCIA","ALTA SIGNIFICANCIA")))</f>
        <v>BAJA SIGNIFICANCIA</v>
      </c>
      <c r="X171" s="9" t="s">
        <v>590</v>
      </c>
      <c r="Y171" s="9"/>
      <c r="Z171" s="9"/>
      <c r="AA171" s="9"/>
      <c r="AB171" s="24" t="s">
        <v>591</v>
      </c>
    </row>
    <row r="172" spans="1:28" ht="39" customHeight="1">
      <c r="A172" s="162"/>
      <c r="B172" s="9" t="s">
        <v>585</v>
      </c>
      <c r="C172" s="16" t="s">
        <v>100</v>
      </c>
      <c r="D172" s="9" t="s">
        <v>438</v>
      </c>
      <c r="E172" s="9" t="s">
        <v>192</v>
      </c>
      <c r="F172" s="9" t="s">
        <v>608</v>
      </c>
      <c r="G172" s="9" t="s">
        <v>588</v>
      </c>
      <c r="H172" s="16" t="s">
        <v>120</v>
      </c>
      <c r="I172" s="9" t="s">
        <v>589</v>
      </c>
      <c r="J172" s="9" t="s">
        <v>131</v>
      </c>
      <c r="K172" s="9" t="s">
        <v>196</v>
      </c>
      <c r="L172" s="9">
        <v>10</v>
      </c>
      <c r="M172" s="9">
        <v>5</v>
      </c>
      <c r="N172" s="9">
        <f t="shared" si="27"/>
        <v>50</v>
      </c>
      <c r="O172" s="9">
        <v>1</v>
      </c>
      <c r="P172" s="9">
        <v>5</v>
      </c>
      <c r="Q172" s="9">
        <v>1</v>
      </c>
      <c r="R172" s="9">
        <f t="shared" si="28"/>
        <v>24</v>
      </c>
      <c r="S172" s="9">
        <v>10</v>
      </c>
      <c r="T172" s="9">
        <v>5</v>
      </c>
      <c r="U172" s="9">
        <f>+S172*T172</f>
        <v>50</v>
      </c>
      <c r="V172" s="13">
        <f t="shared" si="29"/>
        <v>35.700000000000003</v>
      </c>
      <c r="W172" s="47" t="str">
        <f>IF(V172&lt;=39,"NO SIGNIFICATIVO", IF(V172&lt;=46,"BAJA SIGNIFICANCIA",IF(V172&lt;=70,"MEDIA SIGNIFICANCIA","ALTA SIGNIFICANCIA")))</f>
        <v>NO SIGNIFICATIVO</v>
      </c>
      <c r="X172" s="9"/>
      <c r="Y172" s="9" t="s">
        <v>582</v>
      </c>
      <c r="Z172" s="9"/>
      <c r="AA172" s="9"/>
      <c r="AB172" s="24" t="s">
        <v>583</v>
      </c>
    </row>
    <row r="173" spans="1:28" ht="39" customHeight="1" thickBot="1">
      <c r="A173" s="163"/>
      <c r="B173" s="25" t="s">
        <v>604</v>
      </c>
      <c r="C173" s="53" t="s">
        <v>100</v>
      </c>
      <c r="D173" s="25" t="s">
        <v>438</v>
      </c>
      <c r="E173" s="25" t="s">
        <v>609</v>
      </c>
      <c r="F173" s="25" t="s">
        <v>610</v>
      </c>
      <c r="G173" s="25" t="s">
        <v>588</v>
      </c>
      <c r="H173" s="53" t="s">
        <v>120</v>
      </c>
      <c r="I173" s="25" t="s">
        <v>607</v>
      </c>
      <c r="J173" s="25" t="s">
        <v>448</v>
      </c>
      <c r="K173" s="25" t="s">
        <v>607</v>
      </c>
      <c r="L173" s="25">
        <v>10</v>
      </c>
      <c r="M173" s="25">
        <v>5</v>
      </c>
      <c r="N173" s="25">
        <f t="shared" si="27"/>
        <v>50</v>
      </c>
      <c r="O173" s="25">
        <v>1</v>
      </c>
      <c r="P173" s="25">
        <v>5</v>
      </c>
      <c r="Q173" s="25">
        <v>1</v>
      </c>
      <c r="R173" s="25">
        <f t="shared" si="28"/>
        <v>24</v>
      </c>
      <c r="S173" s="25">
        <v>10</v>
      </c>
      <c r="T173" s="25">
        <v>5</v>
      </c>
      <c r="U173" s="25">
        <f>+S173*T173</f>
        <v>50</v>
      </c>
      <c r="V173" s="54">
        <f t="shared" si="29"/>
        <v>35.700000000000003</v>
      </c>
      <c r="W173" s="55" t="str">
        <f>IF(V173&lt;=39,"NO SIGNIFICATIVO", IF(V173&lt;=46,"BAJA SIGNIFICANCIA",IF(V173&lt;=70,"MEDIA SIGNIFICANCIA","ALTA SIGNIFICANCIA")))</f>
        <v>NO SIGNIFICATIVO</v>
      </c>
      <c r="X173" s="25"/>
      <c r="Y173" s="25" t="s">
        <v>582</v>
      </c>
      <c r="Z173" s="25"/>
      <c r="AA173" s="25"/>
      <c r="AB173" s="26" t="s">
        <v>583</v>
      </c>
    </row>
  </sheetData>
  <autoFilter ref="A9:AB173" xr:uid="{00000000-0001-0000-0100-000000000000}"/>
  <mergeCells count="32">
    <mergeCell ref="A1:B3"/>
    <mergeCell ref="A4:A6"/>
    <mergeCell ref="D5:D6"/>
    <mergeCell ref="A28:A35"/>
    <mergeCell ref="A123:A166"/>
    <mergeCell ref="A45:A51"/>
    <mergeCell ref="A52:A90"/>
    <mergeCell ref="A98:A122"/>
    <mergeCell ref="A36:A44"/>
    <mergeCell ref="AB1:AB3"/>
    <mergeCell ref="C3:AA3"/>
    <mergeCell ref="B4:B6"/>
    <mergeCell ref="A8:B8"/>
    <mergeCell ref="C8:F8"/>
    <mergeCell ref="L8:N8"/>
    <mergeCell ref="O8:R8"/>
    <mergeCell ref="V8:W8"/>
    <mergeCell ref="X7:AB7"/>
    <mergeCell ref="X8:X9"/>
    <mergeCell ref="Y8:Y9"/>
    <mergeCell ref="Z8:Z9"/>
    <mergeCell ref="C1:AA2"/>
    <mergeCell ref="A7:G7"/>
    <mergeCell ref="I7:K7"/>
    <mergeCell ref="I8:J8"/>
    <mergeCell ref="AB8:AB9"/>
    <mergeCell ref="L7:W7"/>
    <mergeCell ref="S8:U8"/>
    <mergeCell ref="AA8:AA9"/>
    <mergeCell ref="A167:A173"/>
    <mergeCell ref="A91:A97"/>
    <mergeCell ref="A10:A27"/>
  </mergeCells>
  <conditionalFormatting sqref="W10:W173">
    <cfRule type="containsText" dxfId="595" priority="5" stopIfTrue="1" operator="containsText" text="ALTA SIGNIFICANCIA">
      <formula>NOT(ISERROR(SEARCH("ALTA SIGNIFICANCIA",W10)))</formula>
    </cfRule>
    <cfRule type="containsText" dxfId="594" priority="6" stopIfTrue="1" operator="containsText" text="MEDIA SIGNIFICANCIA">
      <formula>NOT(ISERROR(SEARCH("MEDIA SIGNIFICANCIA",W10)))</formula>
    </cfRule>
    <cfRule type="containsText" dxfId="593" priority="7" stopIfTrue="1" operator="containsText" text="BAJA SIGNIFICANCIA">
      <formula>NOT(ISERROR(SEARCH("BAJA SIGNIFICANCIA",W10)))</formula>
    </cfRule>
    <cfRule type="containsText" dxfId="592" priority="8" stopIfTrue="1" operator="containsText" text="NO SIGNIFICATIVO">
      <formula>NOT(ISERROR(SEARCH("NO SIGNIFICATIVO",W10)))</formula>
    </cfRule>
  </conditionalFormatting>
  <conditionalFormatting sqref="W97">
    <cfRule type="containsText" dxfId="591" priority="349" stopIfTrue="1" operator="containsText" text="ALTA SIGNIFICANCIA">
      <formula>NOT(ISERROR(SEARCH("ALTA SIGNIFICANCIA",W97)))</formula>
    </cfRule>
    <cfRule type="containsText" dxfId="590" priority="350" stopIfTrue="1" operator="containsText" text="MEDIA SIGNIFICANCIA">
      <formula>NOT(ISERROR(SEARCH("MEDIA SIGNIFICANCIA",W97)))</formula>
    </cfRule>
    <cfRule type="containsText" dxfId="589" priority="351" stopIfTrue="1" operator="containsText" text="BAJA SIGNIFICANCIA">
      <formula>NOT(ISERROR(SEARCH("BAJA SIGNIFICANCIA",W97)))</formula>
    </cfRule>
    <cfRule type="containsText" dxfId="588" priority="352" stopIfTrue="1" operator="containsText" text="NO SIGNIFICATIVO">
      <formula>NOT(ISERROR(SEARCH("NO SIGNIFICATIVO",W97)))</formula>
    </cfRule>
  </conditionalFormatting>
  <pageMargins left="0.23622047244094491" right="0.23622047244094491" top="0.19685039370078741" bottom="0.15748031496062992" header="0.31496062992125984" footer="0.31496062992125984"/>
  <pageSetup scale="39" fitToHeight="2" orientation="landscape" horizontalDpi="4294967292" vertic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C3BF5-798E-428F-94F1-257C78418216}">
  <dimension ref="A1:W21"/>
  <sheetViews>
    <sheetView topLeftCell="A12" workbookViewId="0">
      <selection activeCell="C20" sqref="C20:K20"/>
    </sheetView>
  </sheetViews>
  <sheetFormatPr defaultColWidth="11" defaultRowHeight="12.6"/>
  <cols>
    <col min="1" max="1" width="14.875" customWidth="1"/>
    <col min="2" max="2" width="17.375" customWidth="1"/>
  </cols>
  <sheetData>
    <row r="1" spans="1:23" s="1" customFormat="1" ht="39" customHeight="1" thickBot="1">
      <c r="A1" s="191" t="s">
        <v>611</v>
      </c>
      <c r="B1" s="192"/>
      <c r="C1" s="192"/>
      <c r="D1" s="192"/>
      <c r="E1" s="192"/>
      <c r="F1" s="192"/>
      <c r="G1" s="192"/>
      <c r="H1" s="192"/>
      <c r="I1" s="192"/>
      <c r="J1" s="192"/>
      <c r="K1" s="193"/>
      <c r="L1" s="8"/>
      <c r="M1" s="8"/>
      <c r="N1" s="8"/>
      <c r="O1" s="8"/>
      <c r="P1" s="8"/>
      <c r="Q1" s="8"/>
      <c r="R1" s="8"/>
      <c r="S1" s="8"/>
      <c r="T1" s="8"/>
      <c r="U1" s="8"/>
      <c r="V1" s="8"/>
      <c r="W1" s="8"/>
    </row>
    <row r="2" spans="1:23" s="1" customFormat="1" ht="39" customHeight="1">
      <c r="A2" s="207" t="s">
        <v>612</v>
      </c>
      <c r="B2" s="11" t="s">
        <v>613</v>
      </c>
      <c r="C2" s="214" t="s">
        <v>614</v>
      </c>
      <c r="D2" s="215"/>
      <c r="E2" s="215"/>
      <c r="F2" s="215"/>
      <c r="G2" s="215"/>
      <c r="H2" s="215"/>
      <c r="I2" s="215"/>
      <c r="J2" s="215"/>
      <c r="K2" s="216"/>
      <c r="L2" s="8"/>
      <c r="M2" s="8"/>
      <c r="N2" s="8"/>
      <c r="O2" s="8"/>
      <c r="P2" s="8"/>
      <c r="Q2" s="8"/>
      <c r="R2" s="8"/>
      <c r="S2" s="8"/>
      <c r="T2" s="8"/>
      <c r="U2" s="8"/>
      <c r="V2" s="8"/>
      <c r="W2" s="8"/>
    </row>
    <row r="3" spans="1:23" s="1" customFormat="1" ht="39" customHeight="1">
      <c r="A3" s="207"/>
      <c r="B3" s="11" t="s">
        <v>615</v>
      </c>
      <c r="C3" s="217" t="s">
        <v>616</v>
      </c>
      <c r="D3" s="218"/>
      <c r="E3" s="218"/>
      <c r="F3" s="218"/>
      <c r="G3" s="218"/>
      <c r="H3" s="218"/>
      <c r="I3" s="218"/>
      <c r="J3" s="218"/>
      <c r="K3" s="219"/>
      <c r="L3" s="8"/>
      <c r="M3" s="8"/>
      <c r="N3" s="8"/>
      <c r="O3" s="8"/>
      <c r="P3" s="8"/>
      <c r="Q3" s="8"/>
      <c r="R3" s="8"/>
      <c r="S3" s="8"/>
      <c r="T3" s="8"/>
      <c r="U3" s="8"/>
      <c r="V3" s="8"/>
      <c r="W3" s="8"/>
    </row>
    <row r="4" spans="1:23" s="1" customFormat="1" ht="39" customHeight="1">
      <c r="A4" s="207"/>
      <c r="B4" s="10" t="s">
        <v>617</v>
      </c>
      <c r="C4" s="217" t="s">
        <v>618</v>
      </c>
      <c r="D4" s="218"/>
      <c r="E4" s="218"/>
      <c r="F4" s="218"/>
      <c r="G4" s="218"/>
      <c r="H4" s="218"/>
      <c r="I4" s="218"/>
      <c r="J4" s="218"/>
      <c r="K4" s="219"/>
      <c r="L4" s="8"/>
      <c r="M4" s="8"/>
      <c r="N4" s="8"/>
      <c r="O4" s="8"/>
      <c r="P4" s="8"/>
      <c r="Q4" s="8"/>
      <c r="R4" s="8"/>
      <c r="S4" s="8"/>
      <c r="T4" s="8"/>
      <c r="U4" s="8"/>
      <c r="V4" s="8"/>
      <c r="W4" s="8"/>
    </row>
    <row r="5" spans="1:23" s="1" customFormat="1" ht="39" customHeight="1">
      <c r="A5" s="207"/>
      <c r="B5" s="11" t="s">
        <v>619</v>
      </c>
      <c r="C5" s="217" t="s">
        <v>620</v>
      </c>
      <c r="D5" s="218"/>
      <c r="E5" s="218"/>
      <c r="F5" s="218"/>
      <c r="G5" s="218"/>
      <c r="H5" s="218"/>
      <c r="I5" s="218"/>
      <c r="J5" s="218"/>
      <c r="K5" s="219"/>
      <c r="L5" s="8"/>
      <c r="M5" s="8"/>
      <c r="N5" s="8"/>
      <c r="O5" s="8"/>
      <c r="P5" s="8"/>
      <c r="Q5" s="8"/>
      <c r="R5" s="8"/>
      <c r="S5" s="8"/>
      <c r="T5" s="8"/>
      <c r="U5" s="8"/>
      <c r="V5" s="8"/>
      <c r="W5" s="8"/>
    </row>
    <row r="6" spans="1:23" s="1" customFormat="1" ht="39" customHeight="1">
      <c r="A6" s="207"/>
      <c r="B6" s="11" t="s">
        <v>621</v>
      </c>
      <c r="C6" s="217" t="s">
        <v>622</v>
      </c>
      <c r="D6" s="218"/>
      <c r="E6" s="218"/>
      <c r="F6" s="218"/>
      <c r="G6" s="218"/>
      <c r="H6" s="218"/>
      <c r="I6" s="218"/>
      <c r="J6" s="218"/>
      <c r="K6" s="219"/>
      <c r="L6" s="8"/>
      <c r="M6" s="8"/>
      <c r="N6" s="8"/>
      <c r="O6" s="8"/>
      <c r="P6" s="8"/>
      <c r="Q6" s="8"/>
      <c r="R6" s="8"/>
      <c r="S6" s="8"/>
      <c r="T6" s="8"/>
      <c r="U6" s="8"/>
      <c r="V6" s="8"/>
      <c r="W6" s="8"/>
    </row>
    <row r="7" spans="1:23" s="1" customFormat="1" ht="39" customHeight="1">
      <c r="A7" s="207"/>
      <c r="B7" s="11" t="s">
        <v>623</v>
      </c>
      <c r="C7" s="217" t="s">
        <v>624</v>
      </c>
      <c r="D7" s="218"/>
      <c r="E7" s="218"/>
      <c r="F7" s="218"/>
      <c r="G7" s="218"/>
      <c r="H7" s="218"/>
      <c r="I7" s="218"/>
      <c r="J7" s="218"/>
      <c r="K7" s="219"/>
      <c r="L7" s="8"/>
      <c r="M7" s="8"/>
      <c r="N7" s="8"/>
      <c r="O7" s="8"/>
      <c r="P7" s="8"/>
      <c r="Q7" s="8"/>
      <c r="R7" s="8"/>
      <c r="S7" s="8"/>
      <c r="T7" s="8"/>
      <c r="U7" s="8"/>
      <c r="V7" s="8"/>
      <c r="W7" s="8"/>
    </row>
    <row r="8" spans="1:23" s="1" customFormat="1" ht="39" customHeight="1">
      <c r="A8" s="207"/>
      <c r="B8" s="11" t="s">
        <v>625</v>
      </c>
      <c r="C8" s="217" t="s">
        <v>626</v>
      </c>
      <c r="D8" s="218"/>
      <c r="E8" s="218"/>
      <c r="F8" s="218"/>
      <c r="G8" s="218"/>
      <c r="H8" s="218"/>
      <c r="I8" s="218"/>
      <c r="J8" s="218"/>
      <c r="K8" s="219"/>
      <c r="L8" s="8"/>
      <c r="M8" s="8"/>
      <c r="N8" s="8"/>
      <c r="O8" s="8"/>
      <c r="P8" s="8"/>
      <c r="Q8" s="8"/>
      <c r="R8" s="8"/>
      <c r="S8" s="8"/>
      <c r="T8" s="8"/>
      <c r="U8" s="8"/>
      <c r="V8" s="8"/>
      <c r="W8" s="8"/>
    </row>
    <row r="9" spans="1:23" s="1" customFormat="1" ht="39" customHeight="1">
      <c r="A9" s="207" t="s">
        <v>16</v>
      </c>
      <c r="B9" s="10" t="s">
        <v>627</v>
      </c>
      <c r="C9" s="208" t="s">
        <v>628</v>
      </c>
      <c r="D9" s="209"/>
      <c r="E9" s="209"/>
      <c r="F9" s="209"/>
      <c r="G9" s="209"/>
      <c r="H9" s="209"/>
      <c r="I9" s="209"/>
      <c r="J9" s="209"/>
      <c r="K9" s="210"/>
      <c r="L9" s="8"/>
      <c r="M9" s="8"/>
      <c r="N9" s="8"/>
      <c r="O9" s="8"/>
      <c r="P9" s="8"/>
      <c r="Q9" s="8"/>
      <c r="R9" s="8"/>
      <c r="S9" s="8"/>
      <c r="T9" s="8"/>
      <c r="U9" s="8"/>
      <c r="V9" s="8"/>
      <c r="W9" s="8"/>
    </row>
    <row r="10" spans="1:23" s="1" customFormat="1" ht="39" customHeight="1">
      <c r="A10" s="207"/>
      <c r="B10" s="10" t="s">
        <v>629</v>
      </c>
      <c r="C10" s="208" t="s">
        <v>630</v>
      </c>
      <c r="D10" s="209"/>
      <c r="E10" s="209"/>
      <c r="F10" s="209"/>
      <c r="G10" s="209"/>
      <c r="H10" s="209"/>
      <c r="I10" s="209"/>
      <c r="J10" s="209"/>
      <c r="K10" s="210"/>
      <c r="L10" s="8"/>
      <c r="M10" s="8"/>
      <c r="N10" s="8"/>
      <c r="O10" s="8"/>
      <c r="P10" s="8"/>
      <c r="Q10" s="8"/>
      <c r="R10" s="8"/>
      <c r="S10" s="8"/>
      <c r="T10" s="8"/>
      <c r="U10" s="8"/>
      <c r="V10" s="8"/>
      <c r="W10" s="8"/>
    </row>
    <row r="11" spans="1:23" s="1" customFormat="1" ht="39" customHeight="1">
      <c r="A11" s="207"/>
      <c r="B11" s="10" t="s">
        <v>631</v>
      </c>
      <c r="C11" s="208" t="s">
        <v>632</v>
      </c>
      <c r="D11" s="209"/>
      <c r="E11" s="209"/>
      <c r="F11" s="209"/>
      <c r="G11" s="209"/>
      <c r="H11" s="209"/>
      <c r="I11" s="209"/>
      <c r="J11" s="209"/>
      <c r="K11" s="210"/>
      <c r="L11" s="8"/>
      <c r="M11" s="8"/>
      <c r="N11" s="8"/>
      <c r="O11" s="8"/>
      <c r="P11" s="8"/>
      <c r="Q11" s="8"/>
      <c r="R11" s="8"/>
      <c r="S11" s="8"/>
      <c r="T11" s="8"/>
      <c r="U11" s="8"/>
      <c r="V11" s="8"/>
      <c r="W11" s="8"/>
    </row>
    <row r="12" spans="1:23" s="1" customFormat="1" ht="39" customHeight="1">
      <c r="A12" s="207" t="s">
        <v>17</v>
      </c>
      <c r="B12" s="10" t="s">
        <v>633</v>
      </c>
      <c r="C12" s="208" t="s">
        <v>634</v>
      </c>
      <c r="D12" s="209"/>
      <c r="E12" s="209"/>
      <c r="F12" s="209"/>
      <c r="G12" s="209"/>
      <c r="H12" s="209"/>
      <c r="I12" s="209"/>
      <c r="J12" s="209"/>
      <c r="K12" s="210"/>
      <c r="L12" s="8"/>
      <c r="M12" s="8"/>
      <c r="N12" s="8"/>
      <c r="O12" s="8"/>
      <c r="P12" s="8"/>
      <c r="Q12" s="8"/>
      <c r="R12" s="8"/>
      <c r="S12" s="8"/>
      <c r="T12" s="8"/>
      <c r="U12" s="8"/>
      <c r="V12" s="8"/>
      <c r="W12" s="8"/>
    </row>
    <row r="13" spans="1:23" s="1" customFormat="1" ht="39" customHeight="1">
      <c r="A13" s="207"/>
      <c r="B13" s="10" t="s">
        <v>635</v>
      </c>
      <c r="C13" s="208" t="s">
        <v>636</v>
      </c>
      <c r="D13" s="209"/>
      <c r="E13" s="209"/>
      <c r="F13" s="209"/>
      <c r="G13" s="209"/>
      <c r="H13" s="209"/>
      <c r="I13" s="209"/>
      <c r="J13" s="209"/>
      <c r="K13" s="210"/>
    </row>
    <row r="14" spans="1:23" s="1" customFormat="1" ht="39" customHeight="1">
      <c r="A14" s="207"/>
      <c r="B14" s="10" t="s">
        <v>41</v>
      </c>
      <c r="C14" s="208" t="s">
        <v>637</v>
      </c>
      <c r="D14" s="209"/>
      <c r="E14" s="209"/>
      <c r="F14" s="209"/>
      <c r="G14" s="209"/>
      <c r="H14" s="209"/>
      <c r="I14" s="209"/>
      <c r="J14" s="209"/>
      <c r="K14" s="210"/>
    </row>
    <row r="15" spans="1:23" s="1" customFormat="1" ht="39" customHeight="1">
      <c r="A15" s="207"/>
      <c r="B15" s="10" t="s">
        <v>638</v>
      </c>
      <c r="C15" s="208" t="s">
        <v>639</v>
      </c>
      <c r="D15" s="209"/>
      <c r="E15" s="209"/>
      <c r="F15" s="209"/>
      <c r="G15" s="209"/>
      <c r="H15" s="209"/>
      <c r="I15" s="209"/>
      <c r="J15" s="209"/>
      <c r="K15" s="210"/>
    </row>
    <row r="16" spans="1:23" s="1" customFormat="1" ht="39" customHeight="1">
      <c r="A16" s="207" t="s">
        <v>18</v>
      </c>
      <c r="B16" s="10" t="s">
        <v>640</v>
      </c>
      <c r="C16" s="208" t="s">
        <v>641</v>
      </c>
      <c r="D16" s="209"/>
      <c r="E16" s="209"/>
      <c r="F16" s="209"/>
      <c r="G16" s="209"/>
      <c r="H16" s="209"/>
      <c r="I16" s="209"/>
      <c r="J16" s="209"/>
      <c r="K16" s="210"/>
    </row>
    <row r="17" spans="1:11" s="1" customFormat="1" ht="39" customHeight="1">
      <c r="A17" s="207"/>
      <c r="B17" s="10" t="s">
        <v>642</v>
      </c>
      <c r="C17" s="208" t="s">
        <v>643</v>
      </c>
      <c r="D17" s="209"/>
      <c r="E17" s="209"/>
      <c r="F17" s="209"/>
      <c r="G17" s="209"/>
      <c r="H17" s="209"/>
      <c r="I17" s="209"/>
      <c r="J17" s="209"/>
      <c r="K17" s="210"/>
    </row>
    <row r="18" spans="1:11" s="1" customFormat="1" ht="39" customHeight="1">
      <c r="A18" s="207"/>
      <c r="B18" s="10" t="s">
        <v>644</v>
      </c>
      <c r="C18" s="208" t="s">
        <v>645</v>
      </c>
      <c r="D18" s="209"/>
      <c r="E18" s="209"/>
      <c r="F18" s="209"/>
      <c r="G18" s="209"/>
      <c r="H18" s="209"/>
      <c r="I18" s="209"/>
      <c r="J18" s="209"/>
      <c r="K18" s="210"/>
    </row>
    <row r="19" spans="1:11" s="1" customFormat="1" ht="39" customHeight="1">
      <c r="A19" s="207" t="s">
        <v>19</v>
      </c>
      <c r="B19" s="10" t="s">
        <v>646</v>
      </c>
      <c r="C19" s="208" t="s">
        <v>647</v>
      </c>
      <c r="D19" s="209"/>
      <c r="E19" s="209"/>
      <c r="F19" s="209"/>
      <c r="G19" s="209"/>
      <c r="H19" s="209"/>
      <c r="I19" s="209"/>
      <c r="J19" s="209"/>
      <c r="K19" s="210"/>
    </row>
    <row r="20" spans="1:11" s="1" customFormat="1" ht="39" customHeight="1">
      <c r="A20" s="207"/>
      <c r="B20" s="10" t="s">
        <v>648</v>
      </c>
      <c r="C20" s="208" t="s">
        <v>649</v>
      </c>
      <c r="D20" s="209"/>
      <c r="E20" s="209"/>
      <c r="F20" s="209"/>
      <c r="G20" s="209"/>
      <c r="H20" s="209"/>
      <c r="I20" s="209"/>
      <c r="J20" s="209"/>
      <c r="K20" s="210"/>
    </row>
    <row r="21" spans="1:11" s="1" customFormat="1" ht="39" customHeight="1" thickBot="1">
      <c r="A21" s="14" t="s">
        <v>650</v>
      </c>
      <c r="B21" s="10" t="s">
        <v>651</v>
      </c>
      <c r="C21" s="211" t="s">
        <v>652</v>
      </c>
      <c r="D21" s="212"/>
      <c r="E21" s="212"/>
      <c r="F21" s="212"/>
      <c r="G21" s="212"/>
      <c r="H21" s="212"/>
      <c r="I21" s="212"/>
      <c r="J21" s="212"/>
      <c r="K21" s="213"/>
    </row>
  </sheetData>
  <mergeCells count="26">
    <mergeCell ref="A1:K1"/>
    <mergeCell ref="A2:A8"/>
    <mergeCell ref="C2:K2"/>
    <mergeCell ref="C3:K3"/>
    <mergeCell ref="C4:K4"/>
    <mergeCell ref="C5:K5"/>
    <mergeCell ref="C6:K6"/>
    <mergeCell ref="C7:K7"/>
    <mergeCell ref="C8:K8"/>
    <mergeCell ref="C21:K21"/>
    <mergeCell ref="A16:A18"/>
    <mergeCell ref="C16:K16"/>
    <mergeCell ref="C17:K17"/>
    <mergeCell ref="C18:K18"/>
    <mergeCell ref="A19:A20"/>
    <mergeCell ref="C19:K19"/>
    <mergeCell ref="C20:K20"/>
    <mergeCell ref="A12:A15"/>
    <mergeCell ref="C12:K12"/>
    <mergeCell ref="A9:A11"/>
    <mergeCell ref="C9:K9"/>
    <mergeCell ref="C10:K10"/>
    <mergeCell ref="C11:K11"/>
    <mergeCell ref="C13:K13"/>
    <mergeCell ref="C14:K14"/>
    <mergeCell ref="C15:K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0FB4-655F-46CB-8314-F0CD20C47556}">
  <dimension ref="A1"/>
  <sheetViews>
    <sheetView topLeftCell="A19" workbookViewId="0">
      <selection activeCell="J12" sqref="J12"/>
    </sheetView>
  </sheetViews>
  <sheetFormatPr defaultColWidth="11" defaultRowHeight="12.6"/>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EC79-E2FB-43F7-8CAD-666FCC571FA3}">
  <dimension ref="A1:F35"/>
  <sheetViews>
    <sheetView workbookViewId="0">
      <selection activeCell="F19" sqref="F19"/>
    </sheetView>
  </sheetViews>
  <sheetFormatPr defaultColWidth="11" defaultRowHeight="14.45"/>
  <cols>
    <col min="1" max="1" width="10.875" style="97"/>
    <col min="2" max="2" width="12.25" style="97" customWidth="1"/>
    <col min="3" max="3" width="4.125" style="97" customWidth="1"/>
    <col min="4" max="4" width="13.75" style="97" customWidth="1"/>
    <col min="5" max="5" width="47.5" style="140" customWidth="1"/>
    <col min="6" max="6" width="28.375" style="97" customWidth="1"/>
    <col min="7" max="257" width="10.875" style="97"/>
    <col min="258" max="258" width="12.25" style="97" customWidth="1"/>
    <col min="259" max="259" width="4.125" style="97" customWidth="1"/>
    <col min="260" max="260" width="10.875" style="97"/>
    <col min="261" max="261" width="47.5" style="97" customWidth="1"/>
    <col min="262" max="262" width="28.375" style="97" customWidth="1"/>
    <col min="263" max="513" width="10.875" style="97"/>
    <col min="514" max="514" width="12.25" style="97" customWidth="1"/>
    <col min="515" max="515" width="4.125" style="97" customWidth="1"/>
    <col min="516" max="516" width="10.875" style="97"/>
    <col min="517" max="517" width="47.5" style="97" customWidth="1"/>
    <col min="518" max="518" width="28.375" style="97" customWidth="1"/>
    <col min="519" max="769" width="10.875" style="97"/>
    <col min="770" max="770" width="12.25" style="97" customWidth="1"/>
    <col min="771" max="771" width="4.125" style="97" customWidth="1"/>
    <col min="772" max="772" width="10.875" style="97"/>
    <col min="773" max="773" width="47.5" style="97" customWidth="1"/>
    <col min="774" max="774" width="28.375" style="97" customWidth="1"/>
    <col min="775" max="1025" width="10.875" style="97"/>
    <col min="1026" max="1026" width="12.25" style="97" customWidth="1"/>
    <col min="1027" max="1027" width="4.125" style="97" customWidth="1"/>
    <col min="1028" max="1028" width="10.875" style="97"/>
    <col min="1029" max="1029" width="47.5" style="97" customWidth="1"/>
    <col min="1030" max="1030" width="28.375" style="97" customWidth="1"/>
    <col min="1031" max="1281" width="10.875" style="97"/>
    <col min="1282" max="1282" width="12.25" style="97" customWidth="1"/>
    <col min="1283" max="1283" width="4.125" style="97" customWidth="1"/>
    <col min="1284" max="1284" width="10.875" style="97"/>
    <col min="1285" max="1285" width="47.5" style="97" customWidth="1"/>
    <col min="1286" max="1286" width="28.375" style="97" customWidth="1"/>
    <col min="1287" max="1537" width="10.875" style="97"/>
    <col min="1538" max="1538" width="12.25" style="97" customWidth="1"/>
    <col min="1539" max="1539" width="4.125" style="97" customWidth="1"/>
    <col min="1540" max="1540" width="10.875" style="97"/>
    <col min="1541" max="1541" width="47.5" style="97" customWidth="1"/>
    <col min="1542" max="1542" width="28.375" style="97" customWidth="1"/>
    <col min="1543" max="1793" width="10.875" style="97"/>
    <col min="1794" max="1794" width="12.25" style="97" customWidth="1"/>
    <col min="1795" max="1795" width="4.125" style="97" customWidth="1"/>
    <col min="1796" max="1796" width="10.875" style="97"/>
    <col min="1797" max="1797" width="47.5" style="97" customWidth="1"/>
    <col min="1798" max="1798" width="28.375" style="97" customWidth="1"/>
    <col min="1799" max="2049" width="10.875" style="97"/>
    <col min="2050" max="2050" width="12.25" style="97" customWidth="1"/>
    <col min="2051" max="2051" width="4.125" style="97" customWidth="1"/>
    <col min="2052" max="2052" width="10.875" style="97"/>
    <col min="2053" max="2053" width="47.5" style="97" customWidth="1"/>
    <col min="2054" max="2054" width="28.375" style="97" customWidth="1"/>
    <col min="2055" max="2305" width="10.875" style="97"/>
    <col min="2306" max="2306" width="12.25" style="97" customWidth="1"/>
    <col min="2307" max="2307" width="4.125" style="97" customWidth="1"/>
    <col min="2308" max="2308" width="10.875" style="97"/>
    <col min="2309" max="2309" width="47.5" style="97" customWidth="1"/>
    <col min="2310" max="2310" width="28.375" style="97" customWidth="1"/>
    <col min="2311" max="2561" width="10.875" style="97"/>
    <col min="2562" max="2562" width="12.25" style="97" customWidth="1"/>
    <col min="2563" max="2563" width="4.125" style="97" customWidth="1"/>
    <col min="2564" max="2564" width="10.875" style="97"/>
    <col min="2565" max="2565" width="47.5" style="97" customWidth="1"/>
    <col min="2566" max="2566" width="28.375" style="97" customWidth="1"/>
    <col min="2567" max="2817" width="10.875" style="97"/>
    <col min="2818" max="2818" width="12.25" style="97" customWidth="1"/>
    <col min="2819" max="2819" width="4.125" style="97" customWidth="1"/>
    <col min="2820" max="2820" width="10.875" style="97"/>
    <col min="2821" max="2821" width="47.5" style="97" customWidth="1"/>
    <col min="2822" max="2822" width="28.375" style="97" customWidth="1"/>
    <col min="2823" max="3073" width="10.875" style="97"/>
    <col min="3074" max="3074" width="12.25" style="97" customWidth="1"/>
    <col min="3075" max="3075" width="4.125" style="97" customWidth="1"/>
    <col min="3076" max="3076" width="10.875" style="97"/>
    <col min="3077" max="3077" width="47.5" style="97" customWidth="1"/>
    <col min="3078" max="3078" width="28.375" style="97" customWidth="1"/>
    <col min="3079" max="3329" width="10.875" style="97"/>
    <col min="3330" max="3330" width="12.25" style="97" customWidth="1"/>
    <col min="3331" max="3331" width="4.125" style="97" customWidth="1"/>
    <col min="3332" max="3332" width="10.875" style="97"/>
    <col min="3333" max="3333" width="47.5" style="97" customWidth="1"/>
    <col min="3334" max="3334" width="28.375" style="97" customWidth="1"/>
    <col min="3335" max="3585" width="10.875" style="97"/>
    <col min="3586" max="3586" width="12.25" style="97" customWidth="1"/>
    <col min="3587" max="3587" width="4.125" style="97" customWidth="1"/>
    <col min="3588" max="3588" width="10.875" style="97"/>
    <col min="3589" max="3589" width="47.5" style="97" customWidth="1"/>
    <col min="3590" max="3590" width="28.375" style="97" customWidth="1"/>
    <col min="3591" max="3841" width="10.875" style="97"/>
    <col min="3842" max="3842" width="12.25" style="97" customWidth="1"/>
    <col min="3843" max="3843" width="4.125" style="97" customWidth="1"/>
    <col min="3844" max="3844" width="10.875" style="97"/>
    <col min="3845" max="3845" width="47.5" style="97" customWidth="1"/>
    <col min="3846" max="3846" width="28.375" style="97" customWidth="1"/>
    <col min="3847" max="4097" width="10.875" style="97"/>
    <col min="4098" max="4098" width="12.25" style="97" customWidth="1"/>
    <col min="4099" max="4099" width="4.125" style="97" customWidth="1"/>
    <col min="4100" max="4100" width="10.875" style="97"/>
    <col min="4101" max="4101" width="47.5" style="97" customWidth="1"/>
    <col min="4102" max="4102" width="28.375" style="97" customWidth="1"/>
    <col min="4103" max="4353" width="10.875" style="97"/>
    <col min="4354" max="4354" width="12.25" style="97" customWidth="1"/>
    <col min="4355" max="4355" width="4.125" style="97" customWidth="1"/>
    <col min="4356" max="4356" width="10.875" style="97"/>
    <col min="4357" max="4357" width="47.5" style="97" customWidth="1"/>
    <col min="4358" max="4358" width="28.375" style="97" customWidth="1"/>
    <col min="4359" max="4609" width="10.875" style="97"/>
    <col min="4610" max="4610" width="12.25" style="97" customWidth="1"/>
    <col min="4611" max="4611" width="4.125" style="97" customWidth="1"/>
    <col min="4612" max="4612" width="10.875" style="97"/>
    <col min="4613" max="4613" width="47.5" style="97" customWidth="1"/>
    <col min="4614" max="4614" width="28.375" style="97" customWidth="1"/>
    <col min="4615" max="4865" width="10.875" style="97"/>
    <col min="4866" max="4866" width="12.25" style="97" customWidth="1"/>
    <col min="4867" max="4867" width="4.125" style="97" customWidth="1"/>
    <col min="4868" max="4868" width="10.875" style="97"/>
    <col min="4869" max="4869" width="47.5" style="97" customWidth="1"/>
    <col min="4870" max="4870" width="28.375" style="97" customWidth="1"/>
    <col min="4871" max="5121" width="10.875" style="97"/>
    <col min="5122" max="5122" width="12.25" style="97" customWidth="1"/>
    <col min="5123" max="5123" width="4.125" style="97" customWidth="1"/>
    <col min="5124" max="5124" width="10.875" style="97"/>
    <col min="5125" max="5125" width="47.5" style="97" customWidth="1"/>
    <col min="5126" max="5126" width="28.375" style="97" customWidth="1"/>
    <col min="5127" max="5377" width="10.875" style="97"/>
    <col min="5378" max="5378" width="12.25" style="97" customWidth="1"/>
    <col min="5379" max="5379" width="4.125" style="97" customWidth="1"/>
    <col min="5380" max="5380" width="10.875" style="97"/>
    <col min="5381" max="5381" width="47.5" style="97" customWidth="1"/>
    <col min="5382" max="5382" width="28.375" style="97" customWidth="1"/>
    <col min="5383" max="5633" width="10.875" style="97"/>
    <col min="5634" max="5634" width="12.25" style="97" customWidth="1"/>
    <col min="5635" max="5635" width="4.125" style="97" customWidth="1"/>
    <col min="5636" max="5636" width="10.875" style="97"/>
    <col min="5637" max="5637" width="47.5" style="97" customWidth="1"/>
    <col min="5638" max="5638" width="28.375" style="97" customWidth="1"/>
    <col min="5639" max="5889" width="10.875" style="97"/>
    <col min="5890" max="5890" width="12.25" style="97" customWidth="1"/>
    <col min="5891" max="5891" width="4.125" style="97" customWidth="1"/>
    <col min="5892" max="5892" width="10.875" style="97"/>
    <col min="5893" max="5893" width="47.5" style="97" customWidth="1"/>
    <col min="5894" max="5894" width="28.375" style="97" customWidth="1"/>
    <col min="5895" max="6145" width="10.875" style="97"/>
    <col min="6146" max="6146" width="12.25" style="97" customWidth="1"/>
    <col min="6147" max="6147" width="4.125" style="97" customWidth="1"/>
    <col min="6148" max="6148" width="10.875" style="97"/>
    <col min="6149" max="6149" width="47.5" style="97" customWidth="1"/>
    <col min="6150" max="6150" width="28.375" style="97" customWidth="1"/>
    <col min="6151" max="6401" width="10.875" style="97"/>
    <col min="6402" max="6402" width="12.25" style="97" customWidth="1"/>
    <col min="6403" max="6403" width="4.125" style="97" customWidth="1"/>
    <col min="6404" max="6404" width="10.875" style="97"/>
    <col min="6405" max="6405" width="47.5" style="97" customWidth="1"/>
    <col min="6406" max="6406" width="28.375" style="97" customWidth="1"/>
    <col min="6407" max="6657" width="10.875" style="97"/>
    <col min="6658" max="6658" width="12.25" style="97" customWidth="1"/>
    <col min="6659" max="6659" width="4.125" style="97" customWidth="1"/>
    <col min="6660" max="6660" width="10.875" style="97"/>
    <col min="6661" max="6661" width="47.5" style="97" customWidth="1"/>
    <col min="6662" max="6662" width="28.375" style="97" customWidth="1"/>
    <col min="6663" max="6913" width="10.875" style="97"/>
    <col min="6914" max="6914" width="12.25" style="97" customWidth="1"/>
    <col min="6915" max="6915" width="4.125" style="97" customWidth="1"/>
    <col min="6916" max="6916" width="10.875" style="97"/>
    <col min="6917" max="6917" width="47.5" style="97" customWidth="1"/>
    <col min="6918" max="6918" width="28.375" style="97" customWidth="1"/>
    <col min="6919" max="7169" width="10.875" style="97"/>
    <col min="7170" max="7170" width="12.25" style="97" customWidth="1"/>
    <col min="7171" max="7171" width="4.125" style="97" customWidth="1"/>
    <col min="7172" max="7172" width="10.875" style="97"/>
    <col min="7173" max="7173" width="47.5" style="97" customWidth="1"/>
    <col min="7174" max="7174" width="28.375" style="97" customWidth="1"/>
    <col min="7175" max="7425" width="10.875" style="97"/>
    <col min="7426" max="7426" width="12.25" style="97" customWidth="1"/>
    <col min="7427" max="7427" width="4.125" style="97" customWidth="1"/>
    <col min="7428" max="7428" width="10.875" style="97"/>
    <col min="7429" max="7429" width="47.5" style="97" customWidth="1"/>
    <col min="7430" max="7430" width="28.375" style="97" customWidth="1"/>
    <col min="7431" max="7681" width="10.875" style="97"/>
    <col min="7682" max="7682" width="12.25" style="97" customWidth="1"/>
    <col min="7683" max="7683" width="4.125" style="97" customWidth="1"/>
    <col min="7684" max="7684" width="10.875" style="97"/>
    <col min="7685" max="7685" width="47.5" style="97" customWidth="1"/>
    <col min="7686" max="7686" width="28.375" style="97" customWidth="1"/>
    <col min="7687" max="7937" width="10.875" style="97"/>
    <col min="7938" max="7938" width="12.25" style="97" customWidth="1"/>
    <col min="7939" max="7939" width="4.125" style="97" customWidth="1"/>
    <col min="7940" max="7940" width="10.875" style="97"/>
    <col min="7941" max="7941" width="47.5" style="97" customWidth="1"/>
    <col min="7942" max="7942" width="28.375" style="97" customWidth="1"/>
    <col min="7943" max="8193" width="10.875" style="97"/>
    <col min="8194" max="8194" width="12.25" style="97" customWidth="1"/>
    <col min="8195" max="8195" width="4.125" style="97" customWidth="1"/>
    <col min="8196" max="8196" width="10.875" style="97"/>
    <col min="8197" max="8197" width="47.5" style="97" customWidth="1"/>
    <col min="8198" max="8198" width="28.375" style="97" customWidth="1"/>
    <col min="8199" max="8449" width="10.875" style="97"/>
    <col min="8450" max="8450" width="12.25" style="97" customWidth="1"/>
    <col min="8451" max="8451" width="4.125" style="97" customWidth="1"/>
    <col min="8452" max="8452" width="10.875" style="97"/>
    <col min="8453" max="8453" width="47.5" style="97" customWidth="1"/>
    <col min="8454" max="8454" width="28.375" style="97" customWidth="1"/>
    <col min="8455" max="8705" width="10.875" style="97"/>
    <col min="8706" max="8706" width="12.25" style="97" customWidth="1"/>
    <col min="8707" max="8707" width="4.125" style="97" customWidth="1"/>
    <col min="8708" max="8708" width="10.875" style="97"/>
    <col min="8709" max="8709" width="47.5" style="97" customWidth="1"/>
    <col min="8710" max="8710" width="28.375" style="97" customWidth="1"/>
    <col min="8711" max="8961" width="10.875" style="97"/>
    <col min="8962" max="8962" width="12.25" style="97" customWidth="1"/>
    <col min="8963" max="8963" width="4.125" style="97" customWidth="1"/>
    <col min="8964" max="8964" width="10.875" style="97"/>
    <col min="8965" max="8965" width="47.5" style="97" customWidth="1"/>
    <col min="8966" max="8966" width="28.375" style="97" customWidth="1"/>
    <col min="8967" max="9217" width="10.875" style="97"/>
    <col min="9218" max="9218" width="12.25" style="97" customWidth="1"/>
    <col min="9219" max="9219" width="4.125" style="97" customWidth="1"/>
    <col min="9220" max="9220" width="10.875" style="97"/>
    <col min="9221" max="9221" width="47.5" style="97" customWidth="1"/>
    <col min="9222" max="9222" width="28.375" style="97" customWidth="1"/>
    <col min="9223" max="9473" width="10.875" style="97"/>
    <col min="9474" max="9474" width="12.25" style="97" customWidth="1"/>
    <col min="9475" max="9475" width="4.125" style="97" customWidth="1"/>
    <col min="9476" max="9476" width="10.875" style="97"/>
    <col min="9477" max="9477" width="47.5" style="97" customWidth="1"/>
    <col min="9478" max="9478" width="28.375" style="97" customWidth="1"/>
    <col min="9479" max="9729" width="10.875" style="97"/>
    <col min="9730" max="9730" width="12.25" style="97" customWidth="1"/>
    <col min="9731" max="9731" width="4.125" style="97" customWidth="1"/>
    <col min="9732" max="9732" width="10.875" style="97"/>
    <col min="9733" max="9733" width="47.5" style="97" customWidth="1"/>
    <col min="9734" max="9734" width="28.375" style="97" customWidth="1"/>
    <col min="9735" max="9985" width="10.875" style="97"/>
    <col min="9986" max="9986" width="12.25" style="97" customWidth="1"/>
    <col min="9987" max="9987" width="4.125" style="97" customWidth="1"/>
    <col min="9988" max="9988" width="10.875" style="97"/>
    <col min="9989" max="9989" width="47.5" style="97" customWidth="1"/>
    <col min="9990" max="9990" width="28.375" style="97" customWidth="1"/>
    <col min="9991" max="10241" width="10.875" style="97"/>
    <col min="10242" max="10242" width="12.25" style="97" customWidth="1"/>
    <col min="10243" max="10243" width="4.125" style="97" customWidth="1"/>
    <col min="10244" max="10244" width="10.875" style="97"/>
    <col min="10245" max="10245" width="47.5" style="97" customWidth="1"/>
    <col min="10246" max="10246" width="28.375" style="97" customWidth="1"/>
    <col min="10247" max="10497" width="10.875" style="97"/>
    <col min="10498" max="10498" width="12.25" style="97" customWidth="1"/>
    <col min="10499" max="10499" width="4.125" style="97" customWidth="1"/>
    <col min="10500" max="10500" width="10.875" style="97"/>
    <col min="10501" max="10501" width="47.5" style="97" customWidth="1"/>
    <col min="10502" max="10502" width="28.375" style="97" customWidth="1"/>
    <col min="10503" max="10753" width="10.875" style="97"/>
    <col min="10754" max="10754" width="12.25" style="97" customWidth="1"/>
    <col min="10755" max="10755" width="4.125" style="97" customWidth="1"/>
    <col min="10756" max="10756" width="10.875" style="97"/>
    <col min="10757" max="10757" width="47.5" style="97" customWidth="1"/>
    <col min="10758" max="10758" width="28.375" style="97" customWidth="1"/>
    <col min="10759" max="11009" width="10.875" style="97"/>
    <col min="11010" max="11010" width="12.25" style="97" customWidth="1"/>
    <col min="11011" max="11011" width="4.125" style="97" customWidth="1"/>
    <col min="11012" max="11012" width="10.875" style="97"/>
    <col min="11013" max="11013" width="47.5" style="97" customWidth="1"/>
    <col min="11014" max="11014" width="28.375" style="97" customWidth="1"/>
    <col min="11015" max="11265" width="10.875" style="97"/>
    <col min="11266" max="11266" width="12.25" style="97" customWidth="1"/>
    <col min="11267" max="11267" width="4.125" style="97" customWidth="1"/>
    <col min="11268" max="11268" width="10.875" style="97"/>
    <col min="11269" max="11269" width="47.5" style="97" customWidth="1"/>
    <col min="11270" max="11270" width="28.375" style="97" customWidth="1"/>
    <col min="11271" max="11521" width="10.875" style="97"/>
    <col min="11522" max="11522" width="12.25" style="97" customWidth="1"/>
    <col min="11523" max="11523" width="4.125" style="97" customWidth="1"/>
    <col min="11524" max="11524" width="10.875" style="97"/>
    <col min="11525" max="11525" width="47.5" style="97" customWidth="1"/>
    <col min="11526" max="11526" width="28.375" style="97" customWidth="1"/>
    <col min="11527" max="11777" width="10.875" style="97"/>
    <col min="11778" max="11778" width="12.25" style="97" customWidth="1"/>
    <col min="11779" max="11779" width="4.125" style="97" customWidth="1"/>
    <col min="11780" max="11780" width="10.875" style="97"/>
    <col min="11781" max="11781" width="47.5" style="97" customWidth="1"/>
    <col min="11782" max="11782" width="28.375" style="97" customWidth="1"/>
    <col min="11783" max="12033" width="10.875" style="97"/>
    <col min="12034" max="12034" width="12.25" style="97" customWidth="1"/>
    <col min="12035" max="12035" width="4.125" style="97" customWidth="1"/>
    <col min="12036" max="12036" width="10.875" style="97"/>
    <col min="12037" max="12037" width="47.5" style="97" customWidth="1"/>
    <col min="12038" max="12038" width="28.375" style="97" customWidth="1"/>
    <col min="12039" max="12289" width="10.875" style="97"/>
    <col min="12290" max="12290" width="12.25" style="97" customWidth="1"/>
    <col min="12291" max="12291" width="4.125" style="97" customWidth="1"/>
    <col min="12292" max="12292" width="10.875" style="97"/>
    <col min="12293" max="12293" width="47.5" style="97" customWidth="1"/>
    <col min="12294" max="12294" width="28.375" style="97" customWidth="1"/>
    <col min="12295" max="12545" width="10.875" style="97"/>
    <col min="12546" max="12546" width="12.25" style="97" customWidth="1"/>
    <col min="12547" max="12547" width="4.125" style="97" customWidth="1"/>
    <col min="12548" max="12548" width="10.875" style="97"/>
    <col min="12549" max="12549" width="47.5" style="97" customWidth="1"/>
    <col min="12550" max="12550" width="28.375" style="97" customWidth="1"/>
    <col min="12551" max="12801" width="10.875" style="97"/>
    <col min="12802" max="12802" width="12.25" style="97" customWidth="1"/>
    <col min="12803" max="12803" width="4.125" style="97" customWidth="1"/>
    <col min="12804" max="12804" width="10.875" style="97"/>
    <col min="12805" max="12805" width="47.5" style="97" customWidth="1"/>
    <col min="12806" max="12806" width="28.375" style="97" customWidth="1"/>
    <col min="12807" max="13057" width="10.875" style="97"/>
    <col min="13058" max="13058" width="12.25" style="97" customWidth="1"/>
    <col min="13059" max="13059" width="4.125" style="97" customWidth="1"/>
    <col min="13060" max="13060" width="10.875" style="97"/>
    <col min="13061" max="13061" width="47.5" style="97" customWidth="1"/>
    <col min="13062" max="13062" width="28.375" style="97" customWidth="1"/>
    <col min="13063" max="13313" width="10.875" style="97"/>
    <col min="13314" max="13314" width="12.25" style="97" customWidth="1"/>
    <col min="13315" max="13315" width="4.125" style="97" customWidth="1"/>
    <col min="13316" max="13316" width="10.875" style="97"/>
    <col min="13317" max="13317" width="47.5" style="97" customWidth="1"/>
    <col min="13318" max="13318" width="28.375" style="97" customWidth="1"/>
    <col min="13319" max="13569" width="10.875" style="97"/>
    <col min="13570" max="13570" width="12.25" style="97" customWidth="1"/>
    <col min="13571" max="13571" width="4.125" style="97" customWidth="1"/>
    <col min="13572" max="13572" width="10.875" style="97"/>
    <col min="13573" max="13573" width="47.5" style="97" customWidth="1"/>
    <col min="13574" max="13574" width="28.375" style="97" customWidth="1"/>
    <col min="13575" max="13825" width="10.875" style="97"/>
    <col min="13826" max="13826" width="12.25" style="97" customWidth="1"/>
    <col min="13827" max="13827" width="4.125" style="97" customWidth="1"/>
    <col min="13828" max="13828" width="10.875" style="97"/>
    <col min="13829" max="13829" width="47.5" style="97" customWidth="1"/>
    <col min="13830" max="13830" width="28.375" style="97" customWidth="1"/>
    <col min="13831" max="14081" width="10.875" style="97"/>
    <col min="14082" max="14082" width="12.25" style="97" customWidth="1"/>
    <col min="14083" max="14083" width="4.125" style="97" customWidth="1"/>
    <col min="14084" max="14084" width="10.875" style="97"/>
    <col min="14085" max="14085" width="47.5" style="97" customWidth="1"/>
    <col min="14086" max="14086" width="28.375" style="97" customWidth="1"/>
    <col min="14087" max="14337" width="10.875" style="97"/>
    <col min="14338" max="14338" width="12.25" style="97" customWidth="1"/>
    <col min="14339" max="14339" width="4.125" style="97" customWidth="1"/>
    <col min="14340" max="14340" width="10.875" style="97"/>
    <col min="14341" max="14341" width="47.5" style="97" customWidth="1"/>
    <col min="14342" max="14342" width="28.375" style="97" customWidth="1"/>
    <col min="14343" max="14593" width="10.875" style="97"/>
    <col min="14594" max="14594" width="12.25" style="97" customWidth="1"/>
    <col min="14595" max="14595" width="4.125" style="97" customWidth="1"/>
    <col min="14596" max="14596" width="10.875" style="97"/>
    <col min="14597" max="14597" width="47.5" style="97" customWidth="1"/>
    <col min="14598" max="14598" width="28.375" style="97" customWidth="1"/>
    <col min="14599" max="14849" width="10.875" style="97"/>
    <col min="14850" max="14850" width="12.25" style="97" customWidth="1"/>
    <col min="14851" max="14851" width="4.125" style="97" customWidth="1"/>
    <col min="14852" max="14852" width="10.875" style="97"/>
    <col min="14853" max="14853" width="47.5" style="97" customWidth="1"/>
    <col min="14854" max="14854" width="28.375" style="97" customWidth="1"/>
    <col min="14855" max="15105" width="10.875" style="97"/>
    <col min="15106" max="15106" width="12.25" style="97" customWidth="1"/>
    <col min="15107" max="15107" width="4.125" style="97" customWidth="1"/>
    <col min="15108" max="15108" width="10.875" style="97"/>
    <col min="15109" max="15109" width="47.5" style="97" customWidth="1"/>
    <col min="15110" max="15110" width="28.375" style="97" customWidth="1"/>
    <col min="15111" max="15361" width="10.875" style="97"/>
    <col min="15362" max="15362" width="12.25" style="97" customWidth="1"/>
    <col min="15363" max="15363" width="4.125" style="97" customWidth="1"/>
    <col min="15364" max="15364" width="10.875" style="97"/>
    <col min="15365" max="15365" width="47.5" style="97" customWidth="1"/>
    <col min="15366" max="15366" width="28.375" style="97" customWidth="1"/>
    <col min="15367" max="15617" width="10.875" style="97"/>
    <col min="15618" max="15618" width="12.25" style="97" customWidth="1"/>
    <col min="15619" max="15619" width="4.125" style="97" customWidth="1"/>
    <col min="15620" max="15620" width="10.875" style="97"/>
    <col min="15621" max="15621" width="47.5" style="97" customWidth="1"/>
    <col min="15622" max="15622" width="28.375" style="97" customWidth="1"/>
    <col min="15623" max="15873" width="10.875" style="97"/>
    <col min="15874" max="15874" width="12.25" style="97" customWidth="1"/>
    <col min="15875" max="15875" width="4.125" style="97" customWidth="1"/>
    <col min="15876" max="15876" width="10.875" style="97"/>
    <col min="15877" max="15877" width="47.5" style="97" customWidth="1"/>
    <col min="15878" max="15878" width="28.375" style="97" customWidth="1"/>
    <col min="15879" max="16129" width="10.875" style="97"/>
    <col min="16130" max="16130" width="12.25" style="97" customWidth="1"/>
    <col min="16131" max="16131" width="4.125" style="97" customWidth="1"/>
    <col min="16132" max="16132" width="10.875" style="97"/>
    <col min="16133" max="16133" width="47.5" style="97" customWidth="1"/>
    <col min="16134" max="16134" width="28.375" style="97" customWidth="1"/>
    <col min="16135" max="16384" width="10.875" style="97"/>
  </cols>
  <sheetData>
    <row r="1" spans="1:6">
      <c r="A1" s="223" t="s">
        <v>653</v>
      </c>
      <c r="B1" s="223"/>
      <c r="C1" s="223"/>
      <c r="D1" s="223"/>
      <c r="E1" s="223"/>
    </row>
    <row r="2" spans="1:6">
      <c r="A2" s="132" t="s">
        <v>654</v>
      </c>
      <c r="B2" s="141" t="s">
        <v>655</v>
      </c>
      <c r="C2" s="142" t="s">
        <v>656</v>
      </c>
      <c r="D2" s="142"/>
      <c r="E2" s="143"/>
    </row>
    <row r="3" spans="1:6" ht="26.45">
      <c r="A3" s="220" t="s">
        <v>657</v>
      </c>
      <c r="B3" s="221" t="s">
        <v>658</v>
      </c>
      <c r="C3" s="150">
        <v>1</v>
      </c>
      <c r="D3" s="150" t="s">
        <v>659</v>
      </c>
      <c r="E3" s="151" t="s">
        <v>660</v>
      </c>
    </row>
    <row r="4" spans="1:6" ht="26.45">
      <c r="A4" s="220"/>
      <c r="B4" s="221"/>
      <c r="C4" s="150">
        <v>2</v>
      </c>
      <c r="D4" s="150" t="s">
        <v>661</v>
      </c>
      <c r="E4" s="151" t="s">
        <v>662</v>
      </c>
    </row>
    <row r="5" spans="1:6" ht="26.45">
      <c r="A5" s="220"/>
      <c r="B5" s="221"/>
      <c r="C5" s="150">
        <v>3</v>
      </c>
      <c r="D5" s="150" t="s">
        <v>663</v>
      </c>
      <c r="E5" s="151" t="s">
        <v>662</v>
      </c>
    </row>
    <row r="6" spans="1:6" ht="26.45">
      <c r="A6" s="220"/>
      <c r="B6" s="221"/>
      <c r="C6" s="150">
        <v>4</v>
      </c>
      <c r="D6" s="150" t="s">
        <v>664</v>
      </c>
      <c r="E6" s="151" t="s">
        <v>662</v>
      </c>
    </row>
    <row r="7" spans="1:6">
      <c r="A7" s="220" t="s">
        <v>665</v>
      </c>
      <c r="B7" s="221" t="s">
        <v>666</v>
      </c>
      <c r="C7" s="142">
        <v>1</v>
      </c>
      <c r="D7" s="142" t="s">
        <v>667</v>
      </c>
      <c r="E7" s="143" t="s">
        <v>668</v>
      </c>
    </row>
    <row r="8" spans="1:6">
      <c r="A8" s="220"/>
      <c r="B8" s="221"/>
      <c r="C8" s="142">
        <v>2</v>
      </c>
      <c r="D8" s="142" t="s">
        <v>669</v>
      </c>
      <c r="E8" s="143" t="s">
        <v>670</v>
      </c>
    </row>
    <row r="9" spans="1:6">
      <c r="A9" s="220"/>
      <c r="B9" s="221"/>
      <c r="C9" s="142">
        <v>4</v>
      </c>
      <c r="D9" s="142" t="s">
        <v>671</v>
      </c>
      <c r="E9" s="143" t="s">
        <v>672</v>
      </c>
    </row>
    <row r="10" spans="1:6">
      <c r="A10" s="220"/>
      <c r="B10" s="221"/>
      <c r="C10" s="142">
        <v>8</v>
      </c>
      <c r="D10" s="142" t="s">
        <v>664</v>
      </c>
      <c r="E10" s="143" t="s">
        <v>673</v>
      </c>
    </row>
    <row r="11" spans="1:6">
      <c r="A11" s="220"/>
      <c r="B11" s="221"/>
      <c r="C11" s="142" t="s">
        <v>674</v>
      </c>
      <c r="D11" s="142" t="s">
        <v>675</v>
      </c>
      <c r="E11" s="143" t="s">
        <v>676</v>
      </c>
    </row>
    <row r="12" spans="1:6">
      <c r="A12" s="220" t="s">
        <v>677</v>
      </c>
      <c r="B12" s="221" t="s">
        <v>678</v>
      </c>
      <c r="C12" s="142">
        <v>1</v>
      </c>
      <c r="D12" s="142" t="s">
        <v>679</v>
      </c>
      <c r="E12" s="144" t="s">
        <v>680</v>
      </c>
    </row>
    <row r="13" spans="1:6">
      <c r="A13" s="220"/>
      <c r="B13" s="221"/>
      <c r="C13" s="142">
        <v>2</v>
      </c>
      <c r="D13" s="142" t="s">
        <v>681</v>
      </c>
      <c r="E13" s="143" t="s">
        <v>682</v>
      </c>
      <c r="F13" s="145"/>
    </row>
    <row r="14" spans="1:6">
      <c r="A14" s="220"/>
      <c r="B14" s="221"/>
      <c r="C14" s="142">
        <v>4</v>
      </c>
      <c r="D14" s="142" t="s">
        <v>683</v>
      </c>
      <c r="E14" s="143" t="s">
        <v>684</v>
      </c>
    </row>
    <row r="15" spans="1:6" ht="28.9">
      <c r="A15" s="220"/>
      <c r="B15" s="221"/>
      <c r="C15" s="142" t="s">
        <v>674</v>
      </c>
      <c r="D15" s="142" t="s">
        <v>675</v>
      </c>
      <c r="E15" s="143" t="s">
        <v>685</v>
      </c>
    </row>
    <row r="16" spans="1:6">
      <c r="A16" s="220" t="s">
        <v>686</v>
      </c>
      <c r="B16" s="221" t="s">
        <v>687</v>
      </c>
      <c r="C16" s="142">
        <v>1</v>
      </c>
      <c r="D16" s="142" t="s">
        <v>688</v>
      </c>
      <c r="E16" s="143" t="s">
        <v>689</v>
      </c>
    </row>
    <row r="17" spans="1:5">
      <c r="A17" s="220"/>
      <c r="B17" s="221"/>
      <c r="C17" s="142">
        <v>2</v>
      </c>
      <c r="D17" s="142" t="s">
        <v>690</v>
      </c>
      <c r="E17" s="143" t="s">
        <v>691</v>
      </c>
    </row>
    <row r="18" spans="1:5">
      <c r="A18" s="220"/>
      <c r="B18" s="221"/>
      <c r="C18" s="142">
        <v>4</v>
      </c>
      <c r="D18" s="142" t="s">
        <v>692</v>
      </c>
      <c r="E18" s="143" t="s">
        <v>693</v>
      </c>
    </row>
    <row r="19" spans="1:5" ht="28.9">
      <c r="A19" s="220" t="s">
        <v>694</v>
      </c>
      <c r="B19" s="221" t="s">
        <v>695</v>
      </c>
      <c r="C19" s="142">
        <v>1</v>
      </c>
      <c r="D19" s="142" t="s">
        <v>696</v>
      </c>
      <c r="E19" s="143" t="s">
        <v>697</v>
      </c>
    </row>
    <row r="20" spans="1:5">
      <c r="A20" s="220"/>
      <c r="B20" s="221"/>
      <c r="C20" s="142">
        <v>2</v>
      </c>
      <c r="D20" s="142" t="s">
        <v>698</v>
      </c>
      <c r="E20" s="143" t="s">
        <v>699</v>
      </c>
    </row>
    <row r="21" spans="1:5" ht="28.9">
      <c r="A21" s="220"/>
      <c r="B21" s="221"/>
      <c r="C21" s="142">
        <v>4</v>
      </c>
      <c r="D21" s="142" t="s">
        <v>700</v>
      </c>
      <c r="E21" s="143" t="s">
        <v>701</v>
      </c>
    </row>
    <row r="22" spans="1:5">
      <c r="A22" s="220" t="s">
        <v>702</v>
      </c>
      <c r="B22" s="221" t="s">
        <v>703</v>
      </c>
      <c r="C22" s="142">
        <v>1</v>
      </c>
      <c r="D22" s="142" t="s">
        <v>704</v>
      </c>
      <c r="E22" s="143" t="s">
        <v>705</v>
      </c>
    </row>
    <row r="23" spans="1:5" ht="28.9">
      <c r="A23" s="220"/>
      <c r="B23" s="221"/>
      <c r="C23" s="142">
        <v>2</v>
      </c>
      <c r="D23" s="142" t="s">
        <v>706</v>
      </c>
      <c r="E23" s="143" t="s">
        <v>707</v>
      </c>
    </row>
    <row r="24" spans="1:5">
      <c r="A24" s="220" t="s">
        <v>708</v>
      </c>
      <c r="B24" s="221" t="s">
        <v>709</v>
      </c>
      <c r="C24" s="142">
        <v>1</v>
      </c>
      <c r="D24" s="142" t="s">
        <v>710</v>
      </c>
      <c r="E24" s="143" t="s">
        <v>711</v>
      </c>
    </row>
    <row r="25" spans="1:5" ht="28.9">
      <c r="A25" s="220"/>
      <c r="B25" s="221"/>
      <c r="C25" s="142">
        <v>4</v>
      </c>
      <c r="D25" s="142" t="s">
        <v>712</v>
      </c>
      <c r="E25" s="143" t="s">
        <v>713</v>
      </c>
    </row>
    <row r="26" spans="1:5">
      <c r="A26" s="220" t="s">
        <v>714</v>
      </c>
      <c r="B26" s="221" t="s">
        <v>715</v>
      </c>
      <c r="C26" s="142">
        <v>1</v>
      </c>
      <c r="D26" s="142" t="s">
        <v>716</v>
      </c>
      <c r="E26" s="143" t="s">
        <v>717</v>
      </c>
    </row>
    <row r="27" spans="1:5">
      <c r="A27" s="220"/>
      <c r="B27" s="221"/>
      <c r="C27" s="142">
        <v>2</v>
      </c>
      <c r="D27" s="142" t="s">
        <v>718</v>
      </c>
      <c r="E27" s="143" t="s">
        <v>719</v>
      </c>
    </row>
    <row r="28" spans="1:5" ht="28.9">
      <c r="A28" s="220"/>
      <c r="B28" s="221"/>
      <c r="C28" s="142">
        <v>4</v>
      </c>
      <c r="D28" s="142" t="s">
        <v>720</v>
      </c>
      <c r="E28" s="143" t="s">
        <v>721</v>
      </c>
    </row>
    <row r="29" spans="1:5">
      <c r="A29" s="220" t="s">
        <v>722</v>
      </c>
      <c r="B29" s="221" t="s">
        <v>723</v>
      </c>
      <c r="C29" s="142">
        <v>1</v>
      </c>
      <c r="D29" s="142" t="s">
        <v>724</v>
      </c>
      <c r="E29" s="143" t="s">
        <v>725</v>
      </c>
    </row>
    <row r="30" spans="1:5" ht="28.9">
      <c r="A30" s="220"/>
      <c r="B30" s="221"/>
      <c r="C30" s="142">
        <v>2</v>
      </c>
      <c r="D30" s="142" t="s">
        <v>718</v>
      </c>
      <c r="E30" s="143" t="s">
        <v>726</v>
      </c>
    </row>
    <row r="31" spans="1:5" ht="28.9">
      <c r="A31" s="220"/>
      <c r="B31" s="221"/>
      <c r="C31" s="142">
        <v>4</v>
      </c>
      <c r="D31" s="142" t="s">
        <v>727</v>
      </c>
      <c r="E31" s="143" t="s">
        <v>728</v>
      </c>
    </row>
    <row r="32" spans="1:5">
      <c r="A32" s="220"/>
      <c r="B32" s="221"/>
      <c r="C32" s="142">
        <v>8</v>
      </c>
      <c r="D32" s="142" t="s">
        <v>729</v>
      </c>
      <c r="E32" s="143" t="s">
        <v>730</v>
      </c>
    </row>
    <row r="33" spans="1:6" ht="16.149999999999999" customHeight="1">
      <c r="A33" s="220" t="s">
        <v>731</v>
      </c>
      <c r="B33" s="221" t="s">
        <v>732</v>
      </c>
      <c r="C33" s="142">
        <v>1</v>
      </c>
      <c r="D33" s="142" t="s">
        <v>733</v>
      </c>
      <c r="E33" s="142" t="s">
        <v>734</v>
      </c>
      <c r="F33" s="222" t="s">
        <v>735</v>
      </c>
    </row>
    <row r="34" spans="1:6">
      <c r="A34" s="220"/>
      <c r="B34" s="221"/>
      <c r="C34" s="142">
        <v>2</v>
      </c>
      <c r="D34" s="142" t="s">
        <v>736</v>
      </c>
      <c r="E34" s="143" t="s">
        <v>737</v>
      </c>
      <c r="F34" s="222"/>
    </row>
    <row r="35" spans="1:6">
      <c r="A35" s="220"/>
      <c r="B35" s="221"/>
      <c r="C35" s="142">
        <v>4</v>
      </c>
      <c r="D35" s="142" t="s">
        <v>738</v>
      </c>
      <c r="E35" s="143" t="s">
        <v>739</v>
      </c>
      <c r="F35" s="222"/>
    </row>
  </sheetData>
  <mergeCells count="22">
    <mergeCell ref="A1:E1"/>
    <mergeCell ref="A3:A6"/>
    <mergeCell ref="B3:B6"/>
    <mergeCell ref="A7:A11"/>
    <mergeCell ref="B7:B11"/>
    <mergeCell ref="A12:A15"/>
    <mergeCell ref="B12:B15"/>
    <mergeCell ref="A16:A18"/>
    <mergeCell ref="B16:B18"/>
    <mergeCell ref="A19:A21"/>
    <mergeCell ref="B19:B21"/>
    <mergeCell ref="A22:A23"/>
    <mergeCell ref="B22:B23"/>
    <mergeCell ref="A33:A35"/>
    <mergeCell ref="B33:B35"/>
    <mergeCell ref="F33:F35"/>
    <mergeCell ref="A24:A25"/>
    <mergeCell ref="B24:B25"/>
    <mergeCell ref="A26:A28"/>
    <mergeCell ref="B26:B28"/>
    <mergeCell ref="A29:A32"/>
    <mergeCell ref="B29:B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D5E2-33EF-4A78-9520-A9831576706C}">
  <dimension ref="A1:HN205"/>
  <sheetViews>
    <sheetView showGridLines="0" topLeftCell="A5" zoomScale="88" zoomScaleNormal="110" workbookViewId="0">
      <pane xSplit="2" ySplit="3" topLeftCell="C75" activePane="bottomRight" state="frozen"/>
      <selection pane="bottomRight" activeCell="C76" sqref="C76"/>
      <selection pane="bottomLeft" activeCell="A8" sqref="A8"/>
      <selection pane="topRight" activeCell="C5" sqref="C5"/>
    </sheetView>
  </sheetViews>
  <sheetFormatPr defaultColWidth="11" defaultRowHeight="14.45"/>
  <cols>
    <col min="1" max="1" width="9.5" style="97" customWidth="1"/>
    <col min="2" max="2" width="18" style="97" customWidth="1"/>
    <col min="3" max="3" width="2.75" style="97" customWidth="1"/>
    <col min="4" max="57" width="2.125" style="97" customWidth="1"/>
    <col min="58" max="58" width="3" style="97" customWidth="1"/>
    <col min="59" max="68" width="2.125" style="97" customWidth="1"/>
    <col min="69" max="69" width="3" style="97" customWidth="1"/>
    <col min="70" max="79" width="2.125" style="97" customWidth="1"/>
    <col min="80" max="80" width="3" style="97" customWidth="1"/>
    <col min="81" max="90" width="2.125" style="97" customWidth="1"/>
    <col min="91" max="91" width="3.25" style="97" customWidth="1"/>
    <col min="92" max="101" width="2.125" style="97" customWidth="1"/>
    <col min="102" max="102" width="2.875" style="97" customWidth="1"/>
    <col min="103" max="112" width="2.125" style="97" customWidth="1"/>
    <col min="113" max="122" width="7.125" style="97" customWidth="1"/>
    <col min="123" max="123" width="12.625" style="97" bestFit="1" customWidth="1"/>
    <col min="124" max="190" width="2.125" style="97" customWidth="1"/>
    <col min="191" max="256" width="10.875" style="97"/>
    <col min="257" max="257" width="9.5" style="97" customWidth="1"/>
    <col min="258" max="258" width="18" style="97" customWidth="1"/>
    <col min="259" max="259" width="2.75" style="97" customWidth="1"/>
    <col min="260" max="313" width="2.125" style="97" customWidth="1"/>
    <col min="314" max="314" width="3" style="97" customWidth="1"/>
    <col min="315" max="324" width="2.125" style="97" customWidth="1"/>
    <col min="325" max="325" width="3" style="97" customWidth="1"/>
    <col min="326" max="335" width="2.125" style="97" customWidth="1"/>
    <col min="336" max="336" width="3" style="97" customWidth="1"/>
    <col min="337" max="346" width="2.125" style="97" customWidth="1"/>
    <col min="347" max="347" width="3.25" style="97" customWidth="1"/>
    <col min="348" max="357" width="2.125" style="97" customWidth="1"/>
    <col min="358" max="358" width="2.875" style="97" customWidth="1"/>
    <col min="359" max="368" width="2.125" style="97" customWidth="1"/>
    <col min="369" max="378" width="7.125" style="97" customWidth="1"/>
    <col min="379" max="379" width="12.625" style="97" bestFit="1" customWidth="1"/>
    <col min="380" max="446" width="2.125" style="97" customWidth="1"/>
    <col min="447" max="512" width="10.875" style="97"/>
    <col min="513" max="513" width="9.5" style="97" customWidth="1"/>
    <col min="514" max="514" width="18" style="97" customWidth="1"/>
    <col min="515" max="515" width="2.75" style="97" customWidth="1"/>
    <col min="516" max="569" width="2.125" style="97" customWidth="1"/>
    <col min="570" max="570" width="3" style="97" customWidth="1"/>
    <col min="571" max="580" width="2.125" style="97" customWidth="1"/>
    <col min="581" max="581" width="3" style="97" customWidth="1"/>
    <col min="582" max="591" width="2.125" style="97" customWidth="1"/>
    <col min="592" max="592" width="3" style="97" customWidth="1"/>
    <col min="593" max="602" width="2.125" style="97" customWidth="1"/>
    <col min="603" max="603" width="3.25" style="97" customWidth="1"/>
    <col min="604" max="613" width="2.125" style="97" customWidth="1"/>
    <col min="614" max="614" width="2.875" style="97" customWidth="1"/>
    <col min="615" max="624" width="2.125" style="97" customWidth="1"/>
    <col min="625" max="634" width="7.125" style="97" customWidth="1"/>
    <col min="635" max="635" width="12.625" style="97" bestFit="1" customWidth="1"/>
    <col min="636" max="702" width="2.125" style="97" customWidth="1"/>
    <col min="703" max="768" width="10.875" style="97"/>
    <col min="769" max="769" width="9.5" style="97" customWidth="1"/>
    <col min="770" max="770" width="18" style="97" customWidth="1"/>
    <col min="771" max="771" width="2.75" style="97" customWidth="1"/>
    <col min="772" max="825" width="2.125" style="97" customWidth="1"/>
    <col min="826" max="826" width="3" style="97" customWidth="1"/>
    <col min="827" max="836" width="2.125" style="97" customWidth="1"/>
    <col min="837" max="837" width="3" style="97" customWidth="1"/>
    <col min="838" max="847" width="2.125" style="97" customWidth="1"/>
    <col min="848" max="848" width="3" style="97" customWidth="1"/>
    <col min="849" max="858" width="2.125" style="97" customWidth="1"/>
    <col min="859" max="859" width="3.25" style="97" customWidth="1"/>
    <col min="860" max="869" width="2.125" style="97" customWidth="1"/>
    <col min="870" max="870" width="2.875" style="97" customWidth="1"/>
    <col min="871" max="880" width="2.125" style="97" customWidth="1"/>
    <col min="881" max="890" width="7.125" style="97" customWidth="1"/>
    <col min="891" max="891" width="12.625" style="97" bestFit="1" customWidth="1"/>
    <col min="892" max="958" width="2.125" style="97" customWidth="1"/>
    <col min="959" max="1024" width="10.875" style="97"/>
    <col min="1025" max="1025" width="9.5" style="97" customWidth="1"/>
    <col min="1026" max="1026" width="18" style="97" customWidth="1"/>
    <col min="1027" max="1027" width="2.75" style="97" customWidth="1"/>
    <col min="1028" max="1081" width="2.125" style="97" customWidth="1"/>
    <col min="1082" max="1082" width="3" style="97" customWidth="1"/>
    <col min="1083" max="1092" width="2.125" style="97" customWidth="1"/>
    <col min="1093" max="1093" width="3" style="97" customWidth="1"/>
    <col min="1094" max="1103" width="2.125" style="97" customWidth="1"/>
    <col min="1104" max="1104" width="3" style="97" customWidth="1"/>
    <col min="1105" max="1114" width="2.125" style="97" customWidth="1"/>
    <col min="1115" max="1115" width="3.25" style="97" customWidth="1"/>
    <col min="1116" max="1125" width="2.125" style="97" customWidth="1"/>
    <col min="1126" max="1126" width="2.875" style="97" customWidth="1"/>
    <col min="1127" max="1136" width="2.125" style="97" customWidth="1"/>
    <col min="1137" max="1146" width="7.125" style="97" customWidth="1"/>
    <col min="1147" max="1147" width="12.625" style="97" bestFit="1" customWidth="1"/>
    <col min="1148" max="1214" width="2.125" style="97" customWidth="1"/>
    <col min="1215" max="1280" width="10.875" style="97"/>
    <col min="1281" max="1281" width="9.5" style="97" customWidth="1"/>
    <col min="1282" max="1282" width="18" style="97" customWidth="1"/>
    <col min="1283" max="1283" width="2.75" style="97" customWidth="1"/>
    <col min="1284" max="1337" width="2.125" style="97" customWidth="1"/>
    <col min="1338" max="1338" width="3" style="97" customWidth="1"/>
    <col min="1339" max="1348" width="2.125" style="97" customWidth="1"/>
    <col min="1349" max="1349" width="3" style="97" customWidth="1"/>
    <col min="1350" max="1359" width="2.125" style="97" customWidth="1"/>
    <col min="1360" max="1360" width="3" style="97" customWidth="1"/>
    <col min="1361" max="1370" width="2.125" style="97" customWidth="1"/>
    <col min="1371" max="1371" width="3.25" style="97" customWidth="1"/>
    <col min="1372" max="1381" width="2.125" style="97" customWidth="1"/>
    <col min="1382" max="1382" width="2.875" style="97" customWidth="1"/>
    <col min="1383" max="1392" width="2.125" style="97" customWidth="1"/>
    <col min="1393" max="1402" width="7.125" style="97" customWidth="1"/>
    <col min="1403" max="1403" width="12.625" style="97" bestFit="1" customWidth="1"/>
    <col min="1404" max="1470" width="2.125" style="97" customWidth="1"/>
    <col min="1471" max="1536" width="10.875" style="97"/>
    <col min="1537" max="1537" width="9.5" style="97" customWidth="1"/>
    <col min="1538" max="1538" width="18" style="97" customWidth="1"/>
    <col min="1539" max="1539" width="2.75" style="97" customWidth="1"/>
    <col min="1540" max="1593" width="2.125" style="97" customWidth="1"/>
    <col min="1594" max="1594" width="3" style="97" customWidth="1"/>
    <col min="1595" max="1604" width="2.125" style="97" customWidth="1"/>
    <col min="1605" max="1605" width="3" style="97" customWidth="1"/>
    <col min="1606" max="1615" width="2.125" style="97" customWidth="1"/>
    <col min="1616" max="1616" width="3" style="97" customWidth="1"/>
    <col min="1617" max="1626" width="2.125" style="97" customWidth="1"/>
    <col min="1627" max="1627" width="3.25" style="97" customWidth="1"/>
    <col min="1628" max="1637" width="2.125" style="97" customWidth="1"/>
    <col min="1638" max="1638" width="2.875" style="97" customWidth="1"/>
    <col min="1639" max="1648" width="2.125" style="97" customWidth="1"/>
    <col min="1649" max="1658" width="7.125" style="97" customWidth="1"/>
    <col min="1659" max="1659" width="12.625" style="97" bestFit="1" customWidth="1"/>
    <col min="1660" max="1726" width="2.125" style="97" customWidth="1"/>
    <col min="1727" max="1792" width="10.875" style="97"/>
    <col min="1793" max="1793" width="9.5" style="97" customWidth="1"/>
    <col min="1794" max="1794" width="18" style="97" customWidth="1"/>
    <col min="1795" max="1795" width="2.75" style="97" customWidth="1"/>
    <col min="1796" max="1849" width="2.125" style="97" customWidth="1"/>
    <col min="1850" max="1850" width="3" style="97" customWidth="1"/>
    <col min="1851" max="1860" width="2.125" style="97" customWidth="1"/>
    <col min="1861" max="1861" width="3" style="97" customWidth="1"/>
    <col min="1862" max="1871" width="2.125" style="97" customWidth="1"/>
    <col min="1872" max="1872" width="3" style="97" customWidth="1"/>
    <col min="1873" max="1882" width="2.125" style="97" customWidth="1"/>
    <col min="1883" max="1883" width="3.25" style="97" customWidth="1"/>
    <col min="1884" max="1893" width="2.125" style="97" customWidth="1"/>
    <col min="1894" max="1894" width="2.875" style="97" customWidth="1"/>
    <col min="1895" max="1904" width="2.125" style="97" customWidth="1"/>
    <col min="1905" max="1914" width="7.125" style="97" customWidth="1"/>
    <col min="1915" max="1915" width="12.625" style="97" bestFit="1" customWidth="1"/>
    <col min="1916" max="1982" width="2.125" style="97" customWidth="1"/>
    <col min="1983" max="2048" width="10.875" style="97"/>
    <col min="2049" max="2049" width="9.5" style="97" customWidth="1"/>
    <col min="2050" max="2050" width="18" style="97" customWidth="1"/>
    <col min="2051" max="2051" width="2.75" style="97" customWidth="1"/>
    <col min="2052" max="2105" width="2.125" style="97" customWidth="1"/>
    <col min="2106" max="2106" width="3" style="97" customWidth="1"/>
    <col min="2107" max="2116" width="2.125" style="97" customWidth="1"/>
    <col min="2117" max="2117" width="3" style="97" customWidth="1"/>
    <col min="2118" max="2127" width="2.125" style="97" customWidth="1"/>
    <col min="2128" max="2128" width="3" style="97" customWidth="1"/>
    <col min="2129" max="2138" width="2.125" style="97" customWidth="1"/>
    <col min="2139" max="2139" width="3.25" style="97" customWidth="1"/>
    <col min="2140" max="2149" width="2.125" style="97" customWidth="1"/>
    <col min="2150" max="2150" width="2.875" style="97" customWidth="1"/>
    <col min="2151" max="2160" width="2.125" style="97" customWidth="1"/>
    <col min="2161" max="2170" width="7.125" style="97" customWidth="1"/>
    <col min="2171" max="2171" width="12.625" style="97" bestFit="1" customWidth="1"/>
    <col min="2172" max="2238" width="2.125" style="97" customWidth="1"/>
    <col min="2239" max="2304" width="10.875" style="97"/>
    <col min="2305" max="2305" width="9.5" style="97" customWidth="1"/>
    <col min="2306" max="2306" width="18" style="97" customWidth="1"/>
    <col min="2307" max="2307" width="2.75" style="97" customWidth="1"/>
    <col min="2308" max="2361" width="2.125" style="97" customWidth="1"/>
    <col min="2362" max="2362" width="3" style="97" customWidth="1"/>
    <col min="2363" max="2372" width="2.125" style="97" customWidth="1"/>
    <col min="2373" max="2373" width="3" style="97" customWidth="1"/>
    <col min="2374" max="2383" width="2.125" style="97" customWidth="1"/>
    <col min="2384" max="2384" width="3" style="97" customWidth="1"/>
    <col min="2385" max="2394" width="2.125" style="97" customWidth="1"/>
    <col min="2395" max="2395" width="3.25" style="97" customWidth="1"/>
    <col min="2396" max="2405" width="2.125" style="97" customWidth="1"/>
    <col min="2406" max="2406" width="2.875" style="97" customWidth="1"/>
    <col min="2407" max="2416" width="2.125" style="97" customWidth="1"/>
    <col min="2417" max="2426" width="7.125" style="97" customWidth="1"/>
    <col min="2427" max="2427" width="12.625" style="97" bestFit="1" customWidth="1"/>
    <col min="2428" max="2494" width="2.125" style="97" customWidth="1"/>
    <col min="2495" max="2560" width="10.875" style="97"/>
    <col min="2561" max="2561" width="9.5" style="97" customWidth="1"/>
    <col min="2562" max="2562" width="18" style="97" customWidth="1"/>
    <col min="2563" max="2563" width="2.75" style="97" customWidth="1"/>
    <col min="2564" max="2617" width="2.125" style="97" customWidth="1"/>
    <col min="2618" max="2618" width="3" style="97" customWidth="1"/>
    <col min="2619" max="2628" width="2.125" style="97" customWidth="1"/>
    <col min="2629" max="2629" width="3" style="97" customWidth="1"/>
    <col min="2630" max="2639" width="2.125" style="97" customWidth="1"/>
    <col min="2640" max="2640" width="3" style="97" customWidth="1"/>
    <col min="2641" max="2650" width="2.125" style="97" customWidth="1"/>
    <col min="2651" max="2651" width="3.25" style="97" customWidth="1"/>
    <col min="2652" max="2661" width="2.125" style="97" customWidth="1"/>
    <col min="2662" max="2662" width="2.875" style="97" customWidth="1"/>
    <col min="2663" max="2672" width="2.125" style="97" customWidth="1"/>
    <col min="2673" max="2682" width="7.125" style="97" customWidth="1"/>
    <col min="2683" max="2683" width="12.625" style="97" bestFit="1" customWidth="1"/>
    <col min="2684" max="2750" width="2.125" style="97" customWidth="1"/>
    <col min="2751" max="2816" width="10.875" style="97"/>
    <col min="2817" max="2817" width="9.5" style="97" customWidth="1"/>
    <col min="2818" max="2818" width="18" style="97" customWidth="1"/>
    <col min="2819" max="2819" width="2.75" style="97" customWidth="1"/>
    <col min="2820" max="2873" width="2.125" style="97" customWidth="1"/>
    <col min="2874" max="2874" width="3" style="97" customWidth="1"/>
    <col min="2875" max="2884" width="2.125" style="97" customWidth="1"/>
    <col min="2885" max="2885" width="3" style="97" customWidth="1"/>
    <col min="2886" max="2895" width="2.125" style="97" customWidth="1"/>
    <col min="2896" max="2896" width="3" style="97" customWidth="1"/>
    <col min="2897" max="2906" width="2.125" style="97" customWidth="1"/>
    <col min="2907" max="2907" width="3.25" style="97" customWidth="1"/>
    <col min="2908" max="2917" width="2.125" style="97" customWidth="1"/>
    <col min="2918" max="2918" width="2.875" style="97" customWidth="1"/>
    <col min="2919" max="2928" width="2.125" style="97" customWidth="1"/>
    <col min="2929" max="2938" width="7.125" style="97" customWidth="1"/>
    <col min="2939" max="2939" width="12.625" style="97" bestFit="1" customWidth="1"/>
    <col min="2940" max="3006" width="2.125" style="97" customWidth="1"/>
    <col min="3007" max="3072" width="10.875" style="97"/>
    <col min="3073" max="3073" width="9.5" style="97" customWidth="1"/>
    <col min="3074" max="3074" width="18" style="97" customWidth="1"/>
    <col min="3075" max="3075" width="2.75" style="97" customWidth="1"/>
    <col min="3076" max="3129" width="2.125" style="97" customWidth="1"/>
    <col min="3130" max="3130" width="3" style="97" customWidth="1"/>
    <col min="3131" max="3140" width="2.125" style="97" customWidth="1"/>
    <col min="3141" max="3141" width="3" style="97" customWidth="1"/>
    <col min="3142" max="3151" width="2.125" style="97" customWidth="1"/>
    <col min="3152" max="3152" width="3" style="97" customWidth="1"/>
    <col min="3153" max="3162" width="2.125" style="97" customWidth="1"/>
    <col min="3163" max="3163" width="3.25" style="97" customWidth="1"/>
    <col min="3164" max="3173" width="2.125" style="97" customWidth="1"/>
    <col min="3174" max="3174" width="2.875" style="97" customWidth="1"/>
    <col min="3175" max="3184" width="2.125" style="97" customWidth="1"/>
    <col min="3185" max="3194" width="7.125" style="97" customWidth="1"/>
    <col min="3195" max="3195" width="12.625" style="97" bestFit="1" customWidth="1"/>
    <col min="3196" max="3262" width="2.125" style="97" customWidth="1"/>
    <col min="3263" max="3328" width="10.875" style="97"/>
    <col min="3329" max="3329" width="9.5" style="97" customWidth="1"/>
    <col min="3330" max="3330" width="18" style="97" customWidth="1"/>
    <col min="3331" max="3331" width="2.75" style="97" customWidth="1"/>
    <col min="3332" max="3385" width="2.125" style="97" customWidth="1"/>
    <col min="3386" max="3386" width="3" style="97" customWidth="1"/>
    <col min="3387" max="3396" width="2.125" style="97" customWidth="1"/>
    <col min="3397" max="3397" width="3" style="97" customWidth="1"/>
    <col min="3398" max="3407" width="2.125" style="97" customWidth="1"/>
    <col min="3408" max="3408" width="3" style="97" customWidth="1"/>
    <col min="3409" max="3418" width="2.125" style="97" customWidth="1"/>
    <col min="3419" max="3419" width="3.25" style="97" customWidth="1"/>
    <col min="3420" max="3429" width="2.125" style="97" customWidth="1"/>
    <col min="3430" max="3430" width="2.875" style="97" customWidth="1"/>
    <col min="3431" max="3440" width="2.125" style="97" customWidth="1"/>
    <col min="3441" max="3450" width="7.125" style="97" customWidth="1"/>
    <col min="3451" max="3451" width="12.625" style="97" bestFit="1" customWidth="1"/>
    <col min="3452" max="3518" width="2.125" style="97" customWidth="1"/>
    <col min="3519" max="3584" width="10.875" style="97"/>
    <col min="3585" max="3585" width="9.5" style="97" customWidth="1"/>
    <col min="3586" max="3586" width="18" style="97" customWidth="1"/>
    <col min="3587" max="3587" width="2.75" style="97" customWidth="1"/>
    <col min="3588" max="3641" width="2.125" style="97" customWidth="1"/>
    <col min="3642" max="3642" width="3" style="97" customWidth="1"/>
    <col min="3643" max="3652" width="2.125" style="97" customWidth="1"/>
    <col min="3653" max="3653" width="3" style="97" customWidth="1"/>
    <col min="3654" max="3663" width="2.125" style="97" customWidth="1"/>
    <col min="3664" max="3664" width="3" style="97" customWidth="1"/>
    <col min="3665" max="3674" width="2.125" style="97" customWidth="1"/>
    <col min="3675" max="3675" width="3.25" style="97" customWidth="1"/>
    <col min="3676" max="3685" width="2.125" style="97" customWidth="1"/>
    <col min="3686" max="3686" width="2.875" style="97" customWidth="1"/>
    <col min="3687" max="3696" width="2.125" style="97" customWidth="1"/>
    <col min="3697" max="3706" width="7.125" style="97" customWidth="1"/>
    <col min="3707" max="3707" width="12.625" style="97" bestFit="1" customWidth="1"/>
    <col min="3708" max="3774" width="2.125" style="97" customWidth="1"/>
    <col min="3775" max="3840" width="10.875" style="97"/>
    <col min="3841" max="3841" width="9.5" style="97" customWidth="1"/>
    <col min="3842" max="3842" width="18" style="97" customWidth="1"/>
    <col min="3843" max="3843" width="2.75" style="97" customWidth="1"/>
    <col min="3844" max="3897" width="2.125" style="97" customWidth="1"/>
    <col min="3898" max="3898" width="3" style="97" customWidth="1"/>
    <col min="3899" max="3908" width="2.125" style="97" customWidth="1"/>
    <col min="3909" max="3909" width="3" style="97" customWidth="1"/>
    <col min="3910" max="3919" width="2.125" style="97" customWidth="1"/>
    <col min="3920" max="3920" width="3" style="97" customWidth="1"/>
    <col min="3921" max="3930" width="2.125" style="97" customWidth="1"/>
    <col min="3931" max="3931" width="3.25" style="97" customWidth="1"/>
    <col min="3932" max="3941" width="2.125" style="97" customWidth="1"/>
    <col min="3942" max="3942" width="2.875" style="97" customWidth="1"/>
    <col min="3943" max="3952" width="2.125" style="97" customWidth="1"/>
    <col min="3953" max="3962" width="7.125" style="97" customWidth="1"/>
    <col min="3963" max="3963" width="12.625" style="97" bestFit="1" customWidth="1"/>
    <col min="3964" max="4030" width="2.125" style="97" customWidth="1"/>
    <col min="4031" max="4096" width="10.875" style="97"/>
    <col min="4097" max="4097" width="9.5" style="97" customWidth="1"/>
    <col min="4098" max="4098" width="18" style="97" customWidth="1"/>
    <col min="4099" max="4099" width="2.75" style="97" customWidth="1"/>
    <col min="4100" max="4153" width="2.125" style="97" customWidth="1"/>
    <col min="4154" max="4154" width="3" style="97" customWidth="1"/>
    <col min="4155" max="4164" width="2.125" style="97" customWidth="1"/>
    <col min="4165" max="4165" width="3" style="97" customWidth="1"/>
    <col min="4166" max="4175" width="2.125" style="97" customWidth="1"/>
    <col min="4176" max="4176" width="3" style="97" customWidth="1"/>
    <col min="4177" max="4186" width="2.125" style="97" customWidth="1"/>
    <col min="4187" max="4187" width="3.25" style="97" customWidth="1"/>
    <col min="4188" max="4197" width="2.125" style="97" customWidth="1"/>
    <col min="4198" max="4198" width="2.875" style="97" customWidth="1"/>
    <col min="4199" max="4208" width="2.125" style="97" customWidth="1"/>
    <col min="4209" max="4218" width="7.125" style="97" customWidth="1"/>
    <col min="4219" max="4219" width="12.625" style="97" bestFit="1" customWidth="1"/>
    <col min="4220" max="4286" width="2.125" style="97" customWidth="1"/>
    <col min="4287" max="4352" width="10.875" style="97"/>
    <col min="4353" max="4353" width="9.5" style="97" customWidth="1"/>
    <col min="4354" max="4354" width="18" style="97" customWidth="1"/>
    <col min="4355" max="4355" width="2.75" style="97" customWidth="1"/>
    <col min="4356" max="4409" width="2.125" style="97" customWidth="1"/>
    <col min="4410" max="4410" width="3" style="97" customWidth="1"/>
    <col min="4411" max="4420" width="2.125" style="97" customWidth="1"/>
    <col min="4421" max="4421" width="3" style="97" customWidth="1"/>
    <col min="4422" max="4431" width="2.125" style="97" customWidth="1"/>
    <col min="4432" max="4432" width="3" style="97" customWidth="1"/>
    <col min="4433" max="4442" width="2.125" style="97" customWidth="1"/>
    <col min="4443" max="4443" width="3.25" style="97" customWidth="1"/>
    <col min="4444" max="4453" width="2.125" style="97" customWidth="1"/>
    <col min="4454" max="4454" width="2.875" style="97" customWidth="1"/>
    <col min="4455" max="4464" width="2.125" style="97" customWidth="1"/>
    <col min="4465" max="4474" width="7.125" style="97" customWidth="1"/>
    <col min="4475" max="4475" width="12.625" style="97" bestFit="1" customWidth="1"/>
    <col min="4476" max="4542" width="2.125" style="97" customWidth="1"/>
    <col min="4543" max="4608" width="10.875" style="97"/>
    <col min="4609" max="4609" width="9.5" style="97" customWidth="1"/>
    <col min="4610" max="4610" width="18" style="97" customWidth="1"/>
    <col min="4611" max="4611" width="2.75" style="97" customWidth="1"/>
    <col min="4612" max="4665" width="2.125" style="97" customWidth="1"/>
    <col min="4666" max="4666" width="3" style="97" customWidth="1"/>
    <col min="4667" max="4676" width="2.125" style="97" customWidth="1"/>
    <col min="4677" max="4677" width="3" style="97" customWidth="1"/>
    <col min="4678" max="4687" width="2.125" style="97" customWidth="1"/>
    <col min="4688" max="4688" width="3" style="97" customWidth="1"/>
    <col min="4689" max="4698" width="2.125" style="97" customWidth="1"/>
    <col min="4699" max="4699" width="3.25" style="97" customWidth="1"/>
    <col min="4700" max="4709" width="2.125" style="97" customWidth="1"/>
    <col min="4710" max="4710" width="2.875" style="97" customWidth="1"/>
    <col min="4711" max="4720" width="2.125" style="97" customWidth="1"/>
    <col min="4721" max="4730" width="7.125" style="97" customWidth="1"/>
    <col min="4731" max="4731" width="12.625" style="97" bestFit="1" customWidth="1"/>
    <col min="4732" max="4798" width="2.125" style="97" customWidth="1"/>
    <col min="4799" max="4864" width="10.875" style="97"/>
    <col min="4865" max="4865" width="9.5" style="97" customWidth="1"/>
    <col min="4866" max="4866" width="18" style="97" customWidth="1"/>
    <col min="4867" max="4867" width="2.75" style="97" customWidth="1"/>
    <col min="4868" max="4921" width="2.125" style="97" customWidth="1"/>
    <col min="4922" max="4922" width="3" style="97" customWidth="1"/>
    <col min="4923" max="4932" width="2.125" style="97" customWidth="1"/>
    <col min="4933" max="4933" width="3" style="97" customWidth="1"/>
    <col min="4934" max="4943" width="2.125" style="97" customWidth="1"/>
    <col min="4944" max="4944" width="3" style="97" customWidth="1"/>
    <col min="4945" max="4954" width="2.125" style="97" customWidth="1"/>
    <col min="4955" max="4955" width="3.25" style="97" customWidth="1"/>
    <col min="4956" max="4965" width="2.125" style="97" customWidth="1"/>
    <col min="4966" max="4966" width="2.875" style="97" customWidth="1"/>
    <col min="4967" max="4976" width="2.125" style="97" customWidth="1"/>
    <col min="4977" max="4986" width="7.125" style="97" customWidth="1"/>
    <col min="4987" max="4987" width="12.625" style="97" bestFit="1" customWidth="1"/>
    <col min="4988" max="5054" width="2.125" style="97" customWidth="1"/>
    <col min="5055" max="5120" width="10.875" style="97"/>
    <col min="5121" max="5121" width="9.5" style="97" customWidth="1"/>
    <col min="5122" max="5122" width="18" style="97" customWidth="1"/>
    <col min="5123" max="5123" width="2.75" style="97" customWidth="1"/>
    <col min="5124" max="5177" width="2.125" style="97" customWidth="1"/>
    <col min="5178" max="5178" width="3" style="97" customWidth="1"/>
    <col min="5179" max="5188" width="2.125" style="97" customWidth="1"/>
    <col min="5189" max="5189" width="3" style="97" customWidth="1"/>
    <col min="5190" max="5199" width="2.125" style="97" customWidth="1"/>
    <col min="5200" max="5200" width="3" style="97" customWidth="1"/>
    <col min="5201" max="5210" width="2.125" style="97" customWidth="1"/>
    <col min="5211" max="5211" width="3.25" style="97" customWidth="1"/>
    <col min="5212" max="5221" width="2.125" style="97" customWidth="1"/>
    <col min="5222" max="5222" width="2.875" style="97" customWidth="1"/>
    <col min="5223" max="5232" width="2.125" style="97" customWidth="1"/>
    <col min="5233" max="5242" width="7.125" style="97" customWidth="1"/>
    <col min="5243" max="5243" width="12.625" style="97" bestFit="1" customWidth="1"/>
    <col min="5244" max="5310" width="2.125" style="97" customWidth="1"/>
    <col min="5311" max="5376" width="10.875" style="97"/>
    <col min="5377" max="5377" width="9.5" style="97" customWidth="1"/>
    <col min="5378" max="5378" width="18" style="97" customWidth="1"/>
    <col min="5379" max="5379" width="2.75" style="97" customWidth="1"/>
    <col min="5380" max="5433" width="2.125" style="97" customWidth="1"/>
    <col min="5434" max="5434" width="3" style="97" customWidth="1"/>
    <col min="5435" max="5444" width="2.125" style="97" customWidth="1"/>
    <col min="5445" max="5445" width="3" style="97" customWidth="1"/>
    <col min="5446" max="5455" width="2.125" style="97" customWidth="1"/>
    <col min="5456" max="5456" width="3" style="97" customWidth="1"/>
    <col min="5457" max="5466" width="2.125" style="97" customWidth="1"/>
    <col min="5467" max="5467" width="3.25" style="97" customWidth="1"/>
    <col min="5468" max="5477" width="2.125" style="97" customWidth="1"/>
    <col min="5478" max="5478" width="2.875" style="97" customWidth="1"/>
    <col min="5479" max="5488" width="2.125" style="97" customWidth="1"/>
    <col min="5489" max="5498" width="7.125" style="97" customWidth="1"/>
    <col min="5499" max="5499" width="12.625" style="97" bestFit="1" customWidth="1"/>
    <col min="5500" max="5566" width="2.125" style="97" customWidth="1"/>
    <col min="5567" max="5632" width="10.875" style="97"/>
    <col min="5633" max="5633" width="9.5" style="97" customWidth="1"/>
    <col min="5634" max="5634" width="18" style="97" customWidth="1"/>
    <col min="5635" max="5635" width="2.75" style="97" customWidth="1"/>
    <col min="5636" max="5689" width="2.125" style="97" customWidth="1"/>
    <col min="5690" max="5690" width="3" style="97" customWidth="1"/>
    <col min="5691" max="5700" width="2.125" style="97" customWidth="1"/>
    <col min="5701" max="5701" width="3" style="97" customWidth="1"/>
    <col min="5702" max="5711" width="2.125" style="97" customWidth="1"/>
    <col min="5712" max="5712" width="3" style="97" customWidth="1"/>
    <col min="5713" max="5722" width="2.125" style="97" customWidth="1"/>
    <col min="5723" max="5723" width="3.25" style="97" customWidth="1"/>
    <col min="5724" max="5733" width="2.125" style="97" customWidth="1"/>
    <col min="5734" max="5734" width="2.875" style="97" customWidth="1"/>
    <col min="5735" max="5744" width="2.125" style="97" customWidth="1"/>
    <col min="5745" max="5754" width="7.125" style="97" customWidth="1"/>
    <col min="5755" max="5755" width="12.625" style="97" bestFit="1" customWidth="1"/>
    <col min="5756" max="5822" width="2.125" style="97" customWidth="1"/>
    <col min="5823" max="5888" width="10.875" style="97"/>
    <col min="5889" max="5889" width="9.5" style="97" customWidth="1"/>
    <col min="5890" max="5890" width="18" style="97" customWidth="1"/>
    <col min="5891" max="5891" width="2.75" style="97" customWidth="1"/>
    <col min="5892" max="5945" width="2.125" style="97" customWidth="1"/>
    <col min="5946" max="5946" width="3" style="97" customWidth="1"/>
    <col min="5947" max="5956" width="2.125" style="97" customWidth="1"/>
    <col min="5957" max="5957" width="3" style="97" customWidth="1"/>
    <col min="5958" max="5967" width="2.125" style="97" customWidth="1"/>
    <col min="5968" max="5968" width="3" style="97" customWidth="1"/>
    <col min="5969" max="5978" width="2.125" style="97" customWidth="1"/>
    <col min="5979" max="5979" width="3.25" style="97" customWidth="1"/>
    <col min="5980" max="5989" width="2.125" style="97" customWidth="1"/>
    <col min="5990" max="5990" width="2.875" style="97" customWidth="1"/>
    <col min="5991" max="6000" width="2.125" style="97" customWidth="1"/>
    <col min="6001" max="6010" width="7.125" style="97" customWidth="1"/>
    <col min="6011" max="6011" width="12.625" style="97" bestFit="1" customWidth="1"/>
    <col min="6012" max="6078" width="2.125" style="97" customWidth="1"/>
    <col min="6079" max="6144" width="10.875" style="97"/>
    <col min="6145" max="6145" width="9.5" style="97" customWidth="1"/>
    <col min="6146" max="6146" width="18" style="97" customWidth="1"/>
    <col min="6147" max="6147" width="2.75" style="97" customWidth="1"/>
    <col min="6148" max="6201" width="2.125" style="97" customWidth="1"/>
    <col min="6202" max="6202" width="3" style="97" customWidth="1"/>
    <col min="6203" max="6212" width="2.125" style="97" customWidth="1"/>
    <col min="6213" max="6213" width="3" style="97" customWidth="1"/>
    <col min="6214" max="6223" width="2.125" style="97" customWidth="1"/>
    <col min="6224" max="6224" width="3" style="97" customWidth="1"/>
    <col min="6225" max="6234" width="2.125" style="97" customWidth="1"/>
    <col min="6235" max="6235" width="3.25" style="97" customWidth="1"/>
    <col min="6236" max="6245" width="2.125" style="97" customWidth="1"/>
    <col min="6246" max="6246" width="2.875" style="97" customWidth="1"/>
    <col min="6247" max="6256" width="2.125" style="97" customWidth="1"/>
    <col min="6257" max="6266" width="7.125" style="97" customWidth="1"/>
    <col min="6267" max="6267" width="12.625" style="97" bestFit="1" customWidth="1"/>
    <col min="6268" max="6334" width="2.125" style="97" customWidth="1"/>
    <col min="6335" max="6400" width="10.875" style="97"/>
    <col min="6401" max="6401" width="9.5" style="97" customWidth="1"/>
    <col min="6402" max="6402" width="18" style="97" customWidth="1"/>
    <col min="6403" max="6403" width="2.75" style="97" customWidth="1"/>
    <col min="6404" max="6457" width="2.125" style="97" customWidth="1"/>
    <col min="6458" max="6458" width="3" style="97" customWidth="1"/>
    <col min="6459" max="6468" width="2.125" style="97" customWidth="1"/>
    <col min="6469" max="6469" width="3" style="97" customWidth="1"/>
    <col min="6470" max="6479" width="2.125" style="97" customWidth="1"/>
    <col min="6480" max="6480" width="3" style="97" customWidth="1"/>
    <col min="6481" max="6490" width="2.125" style="97" customWidth="1"/>
    <col min="6491" max="6491" width="3.25" style="97" customWidth="1"/>
    <col min="6492" max="6501" width="2.125" style="97" customWidth="1"/>
    <col min="6502" max="6502" width="2.875" style="97" customWidth="1"/>
    <col min="6503" max="6512" width="2.125" style="97" customWidth="1"/>
    <col min="6513" max="6522" width="7.125" style="97" customWidth="1"/>
    <col min="6523" max="6523" width="12.625" style="97" bestFit="1" customWidth="1"/>
    <col min="6524" max="6590" width="2.125" style="97" customWidth="1"/>
    <col min="6591" max="6656" width="10.875" style="97"/>
    <col min="6657" max="6657" width="9.5" style="97" customWidth="1"/>
    <col min="6658" max="6658" width="18" style="97" customWidth="1"/>
    <col min="6659" max="6659" width="2.75" style="97" customWidth="1"/>
    <col min="6660" max="6713" width="2.125" style="97" customWidth="1"/>
    <col min="6714" max="6714" width="3" style="97" customWidth="1"/>
    <col min="6715" max="6724" width="2.125" style="97" customWidth="1"/>
    <col min="6725" max="6725" width="3" style="97" customWidth="1"/>
    <col min="6726" max="6735" width="2.125" style="97" customWidth="1"/>
    <col min="6736" max="6736" width="3" style="97" customWidth="1"/>
    <col min="6737" max="6746" width="2.125" style="97" customWidth="1"/>
    <col min="6747" max="6747" width="3.25" style="97" customWidth="1"/>
    <col min="6748" max="6757" width="2.125" style="97" customWidth="1"/>
    <col min="6758" max="6758" width="2.875" style="97" customWidth="1"/>
    <col min="6759" max="6768" width="2.125" style="97" customWidth="1"/>
    <col min="6769" max="6778" width="7.125" style="97" customWidth="1"/>
    <col min="6779" max="6779" width="12.625" style="97" bestFit="1" customWidth="1"/>
    <col min="6780" max="6846" width="2.125" style="97" customWidth="1"/>
    <col min="6847" max="6912" width="10.875" style="97"/>
    <col min="6913" max="6913" width="9.5" style="97" customWidth="1"/>
    <col min="6914" max="6914" width="18" style="97" customWidth="1"/>
    <col min="6915" max="6915" width="2.75" style="97" customWidth="1"/>
    <col min="6916" max="6969" width="2.125" style="97" customWidth="1"/>
    <col min="6970" max="6970" width="3" style="97" customWidth="1"/>
    <col min="6971" max="6980" width="2.125" style="97" customWidth="1"/>
    <col min="6981" max="6981" width="3" style="97" customWidth="1"/>
    <col min="6982" max="6991" width="2.125" style="97" customWidth="1"/>
    <col min="6992" max="6992" width="3" style="97" customWidth="1"/>
    <col min="6993" max="7002" width="2.125" style="97" customWidth="1"/>
    <col min="7003" max="7003" width="3.25" style="97" customWidth="1"/>
    <col min="7004" max="7013" width="2.125" style="97" customWidth="1"/>
    <col min="7014" max="7014" width="2.875" style="97" customWidth="1"/>
    <col min="7015" max="7024" width="2.125" style="97" customWidth="1"/>
    <col min="7025" max="7034" width="7.125" style="97" customWidth="1"/>
    <col min="7035" max="7035" width="12.625" style="97" bestFit="1" customWidth="1"/>
    <col min="7036" max="7102" width="2.125" style="97" customWidth="1"/>
    <col min="7103" max="7168" width="10.875" style="97"/>
    <col min="7169" max="7169" width="9.5" style="97" customWidth="1"/>
    <col min="7170" max="7170" width="18" style="97" customWidth="1"/>
    <col min="7171" max="7171" width="2.75" style="97" customWidth="1"/>
    <col min="7172" max="7225" width="2.125" style="97" customWidth="1"/>
    <col min="7226" max="7226" width="3" style="97" customWidth="1"/>
    <col min="7227" max="7236" width="2.125" style="97" customWidth="1"/>
    <col min="7237" max="7237" width="3" style="97" customWidth="1"/>
    <col min="7238" max="7247" width="2.125" style="97" customWidth="1"/>
    <col min="7248" max="7248" width="3" style="97" customWidth="1"/>
    <col min="7249" max="7258" width="2.125" style="97" customWidth="1"/>
    <col min="7259" max="7259" width="3.25" style="97" customWidth="1"/>
    <col min="7260" max="7269" width="2.125" style="97" customWidth="1"/>
    <col min="7270" max="7270" width="2.875" style="97" customWidth="1"/>
    <col min="7271" max="7280" width="2.125" style="97" customWidth="1"/>
    <col min="7281" max="7290" width="7.125" style="97" customWidth="1"/>
    <col min="7291" max="7291" width="12.625" style="97" bestFit="1" customWidth="1"/>
    <col min="7292" max="7358" width="2.125" style="97" customWidth="1"/>
    <col min="7359" max="7424" width="10.875" style="97"/>
    <col min="7425" max="7425" width="9.5" style="97" customWidth="1"/>
    <col min="7426" max="7426" width="18" style="97" customWidth="1"/>
    <col min="7427" max="7427" width="2.75" style="97" customWidth="1"/>
    <col min="7428" max="7481" width="2.125" style="97" customWidth="1"/>
    <col min="7482" max="7482" width="3" style="97" customWidth="1"/>
    <col min="7483" max="7492" width="2.125" style="97" customWidth="1"/>
    <col min="7493" max="7493" width="3" style="97" customWidth="1"/>
    <col min="7494" max="7503" width="2.125" style="97" customWidth="1"/>
    <col min="7504" max="7504" width="3" style="97" customWidth="1"/>
    <col min="7505" max="7514" width="2.125" style="97" customWidth="1"/>
    <col min="7515" max="7515" width="3.25" style="97" customWidth="1"/>
    <col min="7516" max="7525" width="2.125" style="97" customWidth="1"/>
    <col min="7526" max="7526" width="2.875" style="97" customWidth="1"/>
    <col min="7527" max="7536" width="2.125" style="97" customWidth="1"/>
    <col min="7537" max="7546" width="7.125" style="97" customWidth="1"/>
    <col min="7547" max="7547" width="12.625" style="97" bestFit="1" customWidth="1"/>
    <col min="7548" max="7614" width="2.125" style="97" customWidth="1"/>
    <col min="7615" max="7680" width="10.875" style="97"/>
    <col min="7681" max="7681" width="9.5" style="97" customWidth="1"/>
    <col min="7682" max="7682" width="18" style="97" customWidth="1"/>
    <col min="7683" max="7683" width="2.75" style="97" customWidth="1"/>
    <col min="7684" max="7737" width="2.125" style="97" customWidth="1"/>
    <col min="7738" max="7738" width="3" style="97" customWidth="1"/>
    <col min="7739" max="7748" width="2.125" style="97" customWidth="1"/>
    <col min="7749" max="7749" width="3" style="97" customWidth="1"/>
    <col min="7750" max="7759" width="2.125" style="97" customWidth="1"/>
    <col min="7760" max="7760" width="3" style="97" customWidth="1"/>
    <col min="7761" max="7770" width="2.125" style="97" customWidth="1"/>
    <col min="7771" max="7771" width="3.25" style="97" customWidth="1"/>
    <col min="7772" max="7781" width="2.125" style="97" customWidth="1"/>
    <col min="7782" max="7782" width="2.875" style="97" customWidth="1"/>
    <col min="7783" max="7792" width="2.125" style="97" customWidth="1"/>
    <col min="7793" max="7802" width="7.125" style="97" customWidth="1"/>
    <col min="7803" max="7803" width="12.625" style="97" bestFit="1" customWidth="1"/>
    <col min="7804" max="7870" width="2.125" style="97" customWidth="1"/>
    <col min="7871" max="7936" width="10.875" style="97"/>
    <col min="7937" max="7937" width="9.5" style="97" customWidth="1"/>
    <col min="7938" max="7938" width="18" style="97" customWidth="1"/>
    <col min="7939" max="7939" width="2.75" style="97" customWidth="1"/>
    <col min="7940" max="7993" width="2.125" style="97" customWidth="1"/>
    <col min="7994" max="7994" width="3" style="97" customWidth="1"/>
    <col min="7995" max="8004" width="2.125" style="97" customWidth="1"/>
    <col min="8005" max="8005" width="3" style="97" customWidth="1"/>
    <col min="8006" max="8015" width="2.125" style="97" customWidth="1"/>
    <col min="8016" max="8016" width="3" style="97" customWidth="1"/>
    <col min="8017" max="8026" width="2.125" style="97" customWidth="1"/>
    <col min="8027" max="8027" width="3.25" style="97" customWidth="1"/>
    <col min="8028" max="8037" width="2.125" style="97" customWidth="1"/>
    <col min="8038" max="8038" width="2.875" style="97" customWidth="1"/>
    <col min="8039" max="8048" width="2.125" style="97" customWidth="1"/>
    <col min="8049" max="8058" width="7.125" style="97" customWidth="1"/>
    <col min="8059" max="8059" width="12.625" style="97" bestFit="1" customWidth="1"/>
    <col min="8060" max="8126" width="2.125" style="97" customWidth="1"/>
    <col min="8127" max="8192" width="10.875" style="97"/>
    <col min="8193" max="8193" width="9.5" style="97" customWidth="1"/>
    <col min="8194" max="8194" width="18" style="97" customWidth="1"/>
    <col min="8195" max="8195" width="2.75" style="97" customWidth="1"/>
    <col min="8196" max="8249" width="2.125" style="97" customWidth="1"/>
    <col min="8250" max="8250" width="3" style="97" customWidth="1"/>
    <col min="8251" max="8260" width="2.125" style="97" customWidth="1"/>
    <col min="8261" max="8261" width="3" style="97" customWidth="1"/>
    <col min="8262" max="8271" width="2.125" style="97" customWidth="1"/>
    <col min="8272" max="8272" width="3" style="97" customWidth="1"/>
    <col min="8273" max="8282" width="2.125" style="97" customWidth="1"/>
    <col min="8283" max="8283" width="3.25" style="97" customWidth="1"/>
    <col min="8284" max="8293" width="2.125" style="97" customWidth="1"/>
    <col min="8294" max="8294" width="2.875" style="97" customWidth="1"/>
    <col min="8295" max="8304" width="2.125" style="97" customWidth="1"/>
    <col min="8305" max="8314" width="7.125" style="97" customWidth="1"/>
    <col min="8315" max="8315" width="12.625" style="97" bestFit="1" customWidth="1"/>
    <col min="8316" max="8382" width="2.125" style="97" customWidth="1"/>
    <col min="8383" max="8448" width="10.875" style="97"/>
    <col min="8449" max="8449" width="9.5" style="97" customWidth="1"/>
    <col min="8450" max="8450" width="18" style="97" customWidth="1"/>
    <col min="8451" max="8451" width="2.75" style="97" customWidth="1"/>
    <col min="8452" max="8505" width="2.125" style="97" customWidth="1"/>
    <col min="8506" max="8506" width="3" style="97" customWidth="1"/>
    <col min="8507" max="8516" width="2.125" style="97" customWidth="1"/>
    <col min="8517" max="8517" width="3" style="97" customWidth="1"/>
    <col min="8518" max="8527" width="2.125" style="97" customWidth="1"/>
    <col min="8528" max="8528" width="3" style="97" customWidth="1"/>
    <col min="8529" max="8538" width="2.125" style="97" customWidth="1"/>
    <col min="8539" max="8539" width="3.25" style="97" customWidth="1"/>
    <col min="8540" max="8549" width="2.125" style="97" customWidth="1"/>
    <col min="8550" max="8550" width="2.875" style="97" customWidth="1"/>
    <col min="8551" max="8560" width="2.125" style="97" customWidth="1"/>
    <col min="8561" max="8570" width="7.125" style="97" customWidth="1"/>
    <col min="8571" max="8571" width="12.625" style="97" bestFit="1" customWidth="1"/>
    <col min="8572" max="8638" width="2.125" style="97" customWidth="1"/>
    <col min="8639" max="8704" width="10.875" style="97"/>
    <col min="8705" max="8705" width="9.5" style="97" customWidth="1"/>
    <col min="8706" max="8706" width="18" style="97" customWidth="1"/>
    <col min="8707" max="8707" width="2.75" style="97" customWidth="1"/>
    <col min="8708" max="8761" width="2.125" style="97" customWidth="1"/>
    <col min="8762" max="8762" width="3" style="97" customWidth="1"/>
    <col min="8763" max="8772" width="2.125" style="97" customWidth="1"/>
    <col min="8773" max="8773" width="3" style="97" customWidth="1"/>
    <col min="8774" max="8783" width="2.125" style="97" customWidth="1"/>
    <col min="8784" max="8784" width="3" style="97" customWidth="1"/>
    <col min="8785" max="8794" width="2.125" style="97" customWidth="1"/>
    <col min="8795" max="8795" width="3.25" style="97" customWidth="1"/>
    <col min="8796" max="8805" width="2.125" style="97" customWidth="1"/>
    <col min="8806" max="8806" width="2.875" style="97" customWidth="1"/>
    <col min="8807" max="8816" width="2.125" style="97" customWidth="1"/>
    <col min="8817" max="8826" width="7.125" style="97" customWidth="1"/>
    <col min="8827" max="8827" width="12.625" style="97" bestFit="1" customWidth="1"/>
    <col min="8828" max="8894" width="2.125" style="97" customWidth="1"/>
    <col min="8895" max="8960" width="10.875" style="97"/>
    <col min="8961" max="8961" width="9.5" style="97" customWidth="1"/>
    <col min="8962" max="8962" width="18" style="97" customWidth="1"/>
    <col min="8963" max="8963" width="2.75" style="97" customWidth="1"/>
    <col min="8964" max="9017" width="2.125" style="97" customWidth="1"/>
    <col min="9018" max="9018" width="3" style="97" customWidth="1"/>
    <col min="9019" max="9028" width="2.125" style="97" customWidth="1"/>
    <col min="9029" max="9029" width="3" style="97" customWidth="1"/>
    <col min="9030" max="9039" width="2.125" style="97" customWidth="1"/>
    <col min="9040" max="9040" width="3" style="97" customWidth="1"/>
    <col min="9041" max="9050" width="2.125" style="97" customWidth="1"/>
    <col min="9051" max="9051" width="3.25" style="97" customWidth="1"/>
    <col min="9052" max="9061" width="2.125" style="97" customWidth="1"/>
    <col min="9062" max="9062" width="2.875" style="97" customWidth="1"/>
    <col min="9063" max="9072" width="2.125" style="97" customWidth="1"/>
    <col min="9073" max="9082" width="7.125" style="97" customWidth="1"/>
    <col min="9083" max="9083" width="12.625" style="97" bestFit="1" customWidth="1"/>
    <col min="9084" max="9150" width="2.125" style="97" customWidth="1"/>
    <col min="9151" max="9216" width="10.875" style="97"/>
    <col min="9217" max="9217" width="9.5" style="97" customWidth="1"/>
    <col min="9218" max="9218" width="18" style="97" customWidth="1"/>
    <col min="9219" max="9219" width="2.75" style="97" customWidth="1"/>
    <col min="9220" max="9273" width="2.125" style="97" customWidth="1"/>
    <col min="9274" max="9274" width="3" style="97" customWidth="1"/>
    <col min="9275" max="9284" width="2.125" style="97" customWidth="1"/>
    <col min="9285" max="9285" width="3" style="97" customWidth="1"/>
    <col min="9286" max="9295" width="2.125" style="97" customWidth="1"/>
    <col min="9296" max="9296" width="3" style="97" customWidth="1"/>
    <col min="9297" max="9306" width="2.125" style="97" customWidth="1"/>
    <col min="9307" max="9307" width="3.25" style="97" customWidth="1"/>
    <col min="9308" max="9317" width="2.125" style="97" customWidth="1"/>
    <col min="9318" max="9318" width="2.875" style="97" customWidth="1"/>
    <col min="9319" max="9328" width="2.125" style="97" customWidth="1"/>
    <col min="9329" max="9338" width="7.125" style="97" customWidth="1"/>
    <col min="9339" max="9339" width="12.625" style="97" bestFit="1" customWidth="1"/>
    <col min="9340" max="9406" width="2.125" style="97" customWidth="1"/>
    <col min="9407" max="9472" width="10.875" style="97"/>
    <col min="9473" max="9473" width="9.5" style="97" customWidth="1"/>
    <col min="9474" max="9474" width="18" style="97" customWidth="1"/>
    <col min="9475" max="9475" width="2.75" style="97" customWidth="1"/>
    <col min="9476" max="9529" width="2.125" style="97" customWidth="1"/>
    <col min="9530" max="9530" width="3" style="97" customWidth="1"/>
    <col min="9531" max="9540" width="2.125" style="97" customWidth="1"/>
    <col min="9541" max="9541" width="3" style="97" customWidth="1"/>
    <col min="9542" max="9551" width="2.125" style="97" customWidth="1"/>
    <col min="9552" max="9552" width="3" style="97" customWidth="1"/>
    <col min="9553" max="9562" width="2.125" style="97" customWidth="1"/>
    <col min="9563" max="9563" width="3.25" style="97" customWidth="1"/>
    <col min="9564" max="9573" width="2.125" style="97" customWidth="1"/>
    <col min="9574" max="9574" width="2.875" style="97" customWidth="1"/>
    <col min="9575" max="9584" width="2.125" style="97" customWidth="1"/>
    <col min="9585" max="9594" width="7.125" style="97" customWidth="1"/>
    <col min="9595" max="9595" width="12.625" style="97" bestFit="1" customWidth="1"/>
    <col min="9596" max="9662" width="2.125" style="97" customWidth="1"/>
    <col min="9663" max="9728" width="10.875" style="97"/>
    <col min="9729" max="9729" width="9.5" style="97" customWidth="1"/>
    <col min="9730" max="9730" width="18" style="97" customWidth="1"/>
    <col min="9731" max="9731" width="2.75" style="97" customWidth="1"/>
    <col min="9732" max="9785" width="2.125" style="97" customWidth="1"/>
    <col min="9786" max="9786" width="3" style="97" customWidth="1"/>
    <col min="9787" max="9796" width="2.125" style="97" customWidth="1"/>
    <col min="9797" max="9797" width="3" style="97" customWidth="1"/>
    <col min="9798" max="9807" width="2.125" style="97" customWidth="1"/>
    <col min="9808" max="9808" width="3" style="97" customWidth="1"/>
    <col min="9809" max="9818" width="2.125" style="97" customWidth="1"/>
    <col min="9819" max="9819" width="3.25" style="97" customWidth="1"/>
    <col min="9820" max="9829" width="2.125" style="97" customWidth="1"/>
    <col min="9830" max="9830" width="2.875" style="97" customWidth="1"/>
    <col min="9831" max="9840" width="2.125" style="97" customWidth="1"/>
    <col min="9841" max="9850" width="7.125" style="97" customWidth="1"/>
    <col min="9851" max="9851" width="12.625" style="97" bestFit="1" customWidth="1"/>
    <col min="9852" max="9918" width="2.125" style="97" customWidth="1"/>
    <col min="9919" max="9984" width="10.875" style="97"/>
    <col min="9985" max="9985" width="9.5" style="97" customWidth="1"/>
    <col min="9986" max="9986" width="18" style="97" customWidth="1"/>
    <col min="9987" max="9987" width="2.75" style="97" customWidth="1"/>
    <col min="9988" max="10041" width="2.125" style="97" customWidth="1"/>
    <col min="10042" max="10042" width="3" style="97" customWidth="1"/>
    <col min="10043" max="10052" width="2.125" style="97" customWidth="1"/>
    <col min="10053" max="10053" width="3" style="97" customWidth="1"/>
    <col min="10054" max="10063" width="2.125" style="97" customWidth="1"/>
    <col min="10064" max="10064" width="3" style="97" customWidth="1"/>
    <col min="10065" max="10074" width="2.125" style="97" customWidth="1"/>
    <col min="10075" max="10075" width="3.25" style="97" customWidth="1"/>
    <col min="10076" max="10085" width="2.125" style="97" customWidth="1"/>
    <col min="10086" max="10086" width="2.875" style="97" customWidth="1"/>
    <col min="10087" max="10096" width="2.125" style="97" customWidth="1"/>
    <col min="10097" max="10106" width="7.125" style="97" customWidth="1"/>
    <col min="10107" max="10107" width="12.625" style="97" bestFit="1" customWidth="1"/>
    <col min="10108" max="10174" width="2.125" style="97" customWidth="1"/>
    <col min="10175" max="10240" width="10.875" style="97"/>
    <col min="10241" max="10241" width="9.5" style="97" customWidth="1"/>
    <col min="10242" max="10242" width="18" style="97" customWidth="1"/>
    <col min="10243" max="10243" width="2.75" style="97" customWidth="1"/>
    <col min="10244" max="10297" width="2.125" style="97" customWidth="1"/>
    <col min="10298" max="10298" width="3" style="97" customWidth="1"/>
    <col min="10299" max="10308" width="2.125" style="97" customWidth="1"/>
    <col min="10309" max="10309" width="3" style="97" customWidth="1"/>
    <col min="10310" max="10319" width="2.125" style="97" customWidth="1"/>
    <col min="10320" max="10320" width="3" style="97" customWidth="1"/>
    <col min="10321" max="10330" width="2.125" style="97" customWidth="1"/>
    <col min="10331" max="10331" width="3.25" style="97" customWidth="1"/>
    <col min="10332" max="10341" width="2.125" style="97" customWidth="1"/>
    <col min="10342" max="10342" width="2.875" style="97" customWidth="1"/>
    <col min="10343" max="10352" width="2.125" style="97" customWidth="1"/>
    <col min="10353" max="10362" width="7.125" style="97" customWidth="1"/>
    <col min="10363" max="10363" width="12.625" style="97" bestFit="1" customWidth="1"/>
    <col min="10364" max="10430" width="2.125" style="97" customWidth="1"/>
    <col min="10431" max="10496" width="10.875" style="97"/>
    <col min="10497" max="10497" width="9.5" style="97" customWidth="1"/>
    <col min="10498" max="10498" width="18" style="97" customWidth="1"/>
    <col min="10499" max="10499" width="2.75" style="97" customWidth="1"/>
    <col min="10500" max="10553" width="2.125" style="97" customWidth="1"/>
    <col min="10554" max="10554" width="3" style="97" customWidth="1"/>
    <col min="10555" max="10564" width="2.125" style="97" customWidth="1"/>
    <col min="10565" max="10565" width="3" style="97" customWidth="1"/>
    <col min="10566" max="10575" width="2.125" style="97" customWidth="1"/>
    <col min="10576" max="10576" width="3" style="97" customWidth="1"/>
    <col min="10577" max="10586" width="2.125" style="97" customWidth="1"/>
    <col min="10587" max="10587" width="3.25" style="97" customWidth="1"/>
    <col min="10588" max="10597" width="2.125" style="97" customWidth="1"/>
    <col min="10598" max="10598" width="2.875" style="97" customWidth="1"/>
    <col min="10599" max="10608" width="2.125" style="97" customWidth="1"/>
    <col min="10609" max="10618" width="7.125" style="97" customWidth="1"/>
    <col min="10619" max="10619" width="12.625" style="97" bestFit="1" customWidth="1"/>
    <col min="10620" max="10686" width="2.125" style="97" customWidth="1"/>
    <col min="10687" max="10752" width="10.875" style="97"/>
    <col min="10753" max="10753" width="9.5" style="97" customWidth="1"/>
    <col min="10754" max="10754" width="18" style="97" customWidth="1"/>
    <col min="10755" max="10755" width="2.75" style="97" customWidth="1"/>
    <col min="10756" max="10809" width="2.125" style="97" customWidth="1"/>
    <col min="10810" max="10810" width="3" style="97" customWidth="1"/>
    <col min="10811" max="10820" width="2.125" style="97" customWidth="1"/>
    <col min="10821" max="10821" width="3" style="97" customWidth="1"/>
    <col min="10822" max="10831" width="2.125" style="97" customWidth="1"/>
    <col min="10832" max="10832" width="3" style="97" customWidth="1"/>
    <col min="10833" max="10842" width="2.125" style="97" customWidth="1"/>
    <col min="10843" max="10843" width="3.25" style="97" customWidth="1"/>
    <col min="10844" max="10853" width="2.125" style="97" customWidth="1"/>
    <col min="10854" max="10854" width="2.875" style="97" customWidth="1"/>
    <col min="10855" max="10864" width="2.125" style="97" customWidth="1"/>
    <col min="10865" max="10874" width="7.125" style="97" customWidth="1"/>
    <col min="10875" max="10875" width="12.625" style="97" bestFit="1" customWidth="1"/>
    <col min="10876" max="10942" width="2.125" style="97" customWidth="1"/>
    <col min="10943" max="11008" width="10.875" style="97"/>
    <col min="11009" max="11009" width="9.5" style="97" customWidth="1"/>
    <col min="11010" max="11010" width="18" style="97" customWidth="1"/>
    <col min="11011" max="11011" width="2.75" style="97" customWidth="1"/>
    <col min="11012" max="11065" width="2.125" style="97" customWidth="1"/>
    <col min="11066" max="11066" width="3" style="97" customWidth="1"/>
    <col min="11067" max="11076" width="2.125" style="97" customWidth="1"/>
    <col min="11077" max="11077" width="3" style="97" customWidth="1"/>
    <col min="11078" max="11087" width="2.125" style="97" customWidth="1"/>
    <col min="11088" max="11088" width="3" style="97" customWidth="1"/>
    <col min="11089" max="11098" width="2.125" style="97" customWidth="1"/>
    <col min="11099" max="11099" width="3.25" style="97" customWidth="1"/>
    <col min="11100" max="11109" width="2.125" style="97" customWidth="1"/>
    <col min="11110" max="11110" width="2.875" style="97" customWidth="1"/>
    <col min="11111" max="11120" width="2.125" style="97" customWidth="1"/>
    <col min="11121" max="11130" width="7.125" style="97" customWidth="1"/>
    <col min="11131" max="11131" width="12.625" style="97" bestFit="1" customWidth="1"/>
    <col min="11132" max="11198" width="2.125" style="97" customWidth="1"/>
    <col min="11199" max="11264" width="10.875" style="97"/>
    <col min="11265" max="11265" width="9.5" style="97" customWidth="1"/>
    <col min="11266" max="11266" width="18" style="97" customWidth="1"/>
    <col min="11267" max="11267" width="2.75" style="97" customWidth="1"/>
    <col min="11268" max="11321" width="2.125" style="97" customWidth="1"/>
    <col min="11322" max="11322" width="3" style="97" customWidth="1"/>
    <col min="11323" max="11332" width="2.125" style="97" customWidth="1"/>
    <col min="11333" max="11333" width="3" style="97" customWidth="1"/>
    <col min="11334" max="11343" width="2.125" style="97" customWidth="1"/>
    <col min="11344" max="11344" width="3" style="97" customWidth="1"/>
    <col min="11345" max="11354" width="2.125" style="97" customWidth="1"/>
    <col min="11355" max="11355" width="3.25" style="97" customWidth="1"/>
    <col min="11356" max="11365" width="2.125" style="97" customWidth="1"/>
    <col min="11366" max="11366" width="2.875" style="97" customWidth="1"/>
    <col min="11367" max="11376" width="2.125" style="97" customWidth="1"/>
    <col min="11377" max="11386" width="7.125" style="97" customWidth="1"/>
    <col min="11387" max="11387" width="12.625" style="97" bestFit="1" customWidth="1"/>
    <col min="11388" max="11454" width="2.125" style="97" customWidth="1"/>
    <col min="11455" max="11520" width="10.875" style="97"/>
    <col min="11521" max="11521" width="9.5" style="97" customWidth="1"/>
    <col min="11522" max="11522" width="18" style="97" customWidth="1"/>
    <col min="11523" max="11523" width="2.75" style="97" customWidth="1"/>
    <col min="11524" max="11577" width="2.125" style="97" customWidth="1"/>
    <col min="11578" max="11578" width="3" style="97" customWidth="1"/>
    <col min="11579" max="11588" width="2.125" style="97" customWidth="1"/>
    <col min="11589" max="11589" width="3" style="97" customWidth="1"/>
    <col min="11590" max="11599" width="2.125" style="97" customWidth="1"/>
    <col min="11600" max="11600" width="3" style="97" customWidth="1"/>
    <col min="11601" max="11610" width="2.125" style="97" customWidth="1"/>
    <col min="11611" max="11611" width="3.25" style="97" customWidth="1"/>
    <col min="11612" max="11621" width="2.125" style="97" customWidth="1"/>
    <col min="11622" max="11622" width="2.875" style="97" customWidth="1"/>
    <col min="11623" max="11632" width="2.125" style="97" customWidth="1"/>
    <col min="11633" max="11642" width="7.125" style="97" customWidth="1"/>
    <col min="11643" max="11643" width="12.625" style="97" bestFit="1" customWidth="1"/>
    <col min="11644" max="11710" width="2.125" style="97" customWidth="1"/>
    <col min="11711" max="11776" width="10.875" style="97"/>
    <col min="11777" max="11777" width="9.5" style="97" customWidth="1"/>
    <col min="11778" max="11778" width="18" style="97" customWidth="1"/>
    <col min="11779" max="11779" width="2.75" style="97" customWidth="1"/>
    <col min="11780" max="11833" width="2.125" style="97" customWidth="1"/>
    <col min="11834" max="11834" width="3" style="97" customWidth="1"/>
    <col min="11835" max="11844" width="2.125" style="97" customWidth="1"/>
    <col min="11845" max="11845" width="3" style="97" customWidth="1"/>
    <col min="11846" max="11855" width="2.125" style="97" customWidth="1"/>
    <col min="11856" max="11856" width="3" style="97" customWidth="1"/>
    <col min="11857" max="11866" width="2.125" style="97" customWidth="1"/>
    <col min="11867" max="11867" width="3.25" style="97" customWidth="1"/>
    <col min="11868" max="11877" width="2.125" style="97" customWidth="1"/>
    <col min="11878" max="11878" width="2.875" style="97" customWidth="1"/>
    <col min="11879" max="11888" width="2.125" style="97" customWidth="1"/>
    <col min="11889" max="11898" width="7.125" style="97" customWidth="1"/>
    <col min="11899" max="11899" width="12.625" style="97" bestFit="1" customWidth="1"/>
    <col min="11900" max="11966" width="2.125" style="97" customWidth="1"/>
    <col min="11967" max="12032" width="10.875" style="97"/>
    <col min="12033" max="12033" width="9.5" style="97" customWidth="1"/>
    <col min="12034" max="12034" width="18" style="97" customWidth="1"/>
    <col min="12035" max="12035" width="2.75" style="97" customWidth="1"/>
    <col min="12036" max="12089" width="2.125" style="97" customWidth="1"/>
    <col min="12090" max="12090" width="3" style="97" customWidth="1"/>
    <col min="12091" max="12100" width="2.125" style="97" customWidth="1"/>
    <col min="12101" max="12101" width="3" style="97" customWidth="1"/>
    <col min="12102" max="12111" width="2.125" style="97" customWidth="1"/>
    <col min="12112" max="12112" width="3" style="97" customWidth="1"/>
    <col min="12113" max="12122" width="2.125" style="97" customWidth="1"/>
    <col min="12123" max="12123" width="3.25" style="97" customWidth="1"/>
    <col min="12124" max="12133" width="2.125" style="97" customWidth="1"/>
    <col min="12134" max="12134" width="2.875" style="97" customWidth="1"/>
    <col min="12135" max="12144" width="2.125" style="97" customWidth="1"/>
    <col min="12145" max="12154" width="7.125" style="97" customWidth="1"/>
    <col min="12155" max="12155" width="12.625" style="97" bestFit="1" customWidth="1"/>
    <col min="12156" max="12222" width="2.125" style="97" customWidth="1"/>
    <col min="12223" max="12288" width="10.875" style="97"/>
    <col min="12289" max="12289" width="9.5" style="97" customWidth="1"/>
    <col min="12290" max="12290" width="18" style="97" customWidth="1"/>
    <col min="12291" max="12291" width="2.75" style="97" customWidth="1"/>
    <col min="12292" max="12345" width="2.125" style="97" customWidth="1"/>
    <col min="12346" max="12346" width="3" style="97" customWidth="1"/>
    <col min="12347" max="12356" width="2.125" style="97" customWidth="1"/>
    <col min="12357" max="12357" width="3" style="97" customWidth="1"/>
    <col min="12358" max="12367" width="2.125" style="97" customWidth="1"/>
    <col min="12368" max="12368" width="3" style="97" customWidth="1"/>
    <col min="12369" max="12378" width="2.125" style="97" customWidth="1"/>
    <col min="12379" max="12379" width="3.25" style="97" customWidth="1"/>
    <col min="12380" max="12389" width="2.125" style="97" customWidth="1"/>
    <col min="12390" max="12390" width="2.875" style="97" customWidth="1"/>
    <col min="12391" max="12400" width="2.125" style="97" customWidth="1"/>
    <col min="12401" max="12410" width="7.125" style="97" customWidth="1"/>
    <col min="12411" max="12411" width="12.625" style="97" bestFit="1" customWidth="1"/>
    <col min="12412" max="12478" width="2.125" style="97" customWidth="1"/>
    <col min="12479" max="12544" width="10.875" style="97"/>
    <col min="12545" max="12545" width="9.5" style="97" customWidth="1"/>
    <col min="12546" max="12546" width="18" style="97" customWidth="1"/>
    <col min="12547" max="12547" width="2.75" style="97" customWidth="1"/>
    <col min="12548" max="12601" width="2.125" style="97" customWidth="1"/>
    <col min="12602" max="12602" width="3" style="97" customWidth="1"/>
    <col min="12603" max="12612" width="2.125" style="97" customWidth="1"/>
    <col min="12613" max="12613" width="3" style="97" customWidth="1"/>
    <col min="12614" max="12623" width="2.125" style="97" customWidth="1"/>
    <col min="12624" max="12624" width="3" style="97" customWidth="1"/>
    <col min="12625" max="12634" width="2.125" style="97" customWidth="1"/>
    <col min="12635" max="12635" width="3.25" style="97" customWidth="1"/>
    <col min="12636" max="12645" width="2.125" style="97" customWidth="1"/>
    <col min="12646" max="12646" width="2.875" style="97" customWidth="1"/>
    <col min="12647" max="12656" width="2.125" style="97" customWidth="1"/>
    <col min="12657" max="12666" width="7.125" style="97" customWidth="1"/>
    <col min="12667" max="12667" width="12.625" style="97" bestFit="1" customWidth="1"/>
    <col min="12668" max="12734" width="2.125" style="97" customWidth="1"/>
    <col min="12735" max="12800" width="10.875" style="97"/>
    <col min="12801" max="12801" width="9.5" style="97" customWidth="1"/>
    <col min="12802" max="12802" width="18" style="97" customWidth="1"/>
    <col min="12803" max="12803" width="2.75" style="97" customWidth="1"/>
    <col min="12804" max="12857" width="2.125" style="97" customWidth="1"/>
    <col min="12858" max="12858" width="3" style="97" customWidth="1"/>
    <col min="12859" max="12868" width="2.125" style="97" customWidth="1"/>
    <col min="12869" max="12869" width="3" style="97" customWidth="1"/>
    <col min="12870" max="12879" width="2.125" style="97" customWidth="1"/>
    <col min="12880" max="12880" width="3" style="97" customWidth="1"/>
    <col min="12881" max="12890" width="2.125" style="97" customWidth="1"/>
    <col min="12891" max="12891" width="3.25" style="97" customWidth="1"/>
    <col min="12892" max="12901" width="2.125" style="97" customWidth="1"/>
    <col min="12902" max="12902" width="2.875" style="97" customWidth="1"/>
    <col min="12903" max="12912" width="2.125" style="97" customWidth="1"/>
    <col min="12913" max="12922" width="7.125" style="97" customWidth="1"/>
    <col min="12923" max="12923" width="12.625" style="97" bestFit="1" customWidth="1"/>
    <col min="12924" max="12990" width="2.125" style="97" customWidth="1"/>
    <col min="12991" max="13056" width="10.875" style="97"/>
    <col min="13057" max="13057" width="9.5" style="97" customWidth="1"/>
    <col min="13058" max="13058" width="18" style="97" customWidth="1"/>
    <col min="13059" max="13059" width="2.75" style="97" customWidth="1"/>
    <col min="13060" max="13113" width="2.125" style="97" customWidth="1"/>
    <col min="13114" max="13114" width="3" style="97" customWidth="1"/>
    <col min="13115" max="13124" width="2.125" style="97" customWidth="1"/>
    <col min="13125" max="13125" width="3" style="97" customWidth="1"/>
    <col min="13126" max="13135" width="2.125" style="97" customWidth="1"/>
    <col min="13136" max="13136" width="3" style="97" customWidth="1"/>
    <col min="13137" max="13146" width="2.125" style="97" customWidth="1"/>
    <col min="13147" max="13147" width="3.25" style="97" customWidth="1"/>
    <col min="13148" max="13157" width="2.125" style="97" customWidth="1"/>
    <col min="13158" max="13158" width="2.875" style="97" customWidth="1"/>
    <col min="13159" max="13168" width="2.125" style="97" customWidth="1"/>
    <col min="13169" max="13178" width="7.125" style="97" customWidth="1"/>
    <col min="13179" max="13179" width="12.625" style="97" bestFit="1" customWidth="1"/>
    <col min="13180" max="13246" width="2.125" style="97" customWidth="1"/>
    <col min="13247" max="13312" width="10.875" style="97"/>
    <col min="13313" max="13313" width="9.5" style="97" customWidth="1"/>
    <col min="13314" max="13314" width="18" style="97" customWidth="1"/>
    <col min="13315" max="13315" width="2.75" style="97" customWidth="1"/>
    <col min="13316" max="13369" width="2.125" style="97" customWidth="1"/>
    <col min="13370" max="13370" width="3" style="97" customWidth="1"/>
    <col min="13371" max="13380" width="2.125" style="97" customWidth="1"/>
    <col min="13381" max="13381" width="3" style="97" customWidth="1"/>
    <col min="13382" max="13391" width="2.125" style="97" customWidth="1"/>
    <col min="13392" max="13392" width="3" style="97" customWidth="1"/>
    <col min="13393" max="13402" width="2.125" style="97" customWidth="1"/>
    <col min="13403" max="13403" width="3.25" style="97" customWidth="1"/>
    <col min="13404" max="13413" width="2.125" style="97" customWidth="1"/>
    <col min="13414" max="13414" width="2.875" style="97" customWidth="1"/>
    <col min="13415" max="13424" width="2.125" style="97" customWidth="1"/>
    <col min="13425" max="13434" width="7.125" style="97" customWidth="1"/>
    <col min="13435" max="13435" width="12.625" style="97" bestFit="1" customWidth="1"/>
    <col min="13436" max="13502" width="2.125" style="97" customWidth="1"/>
    <col min="13503" max="13568" width="10.875" style="97"/>
    <col min="13569" max="13569" width="9.5" style="97" customWidth="1"/>
    <col min="13570" max="13570" width="18" style="97" customWidth="1"/>
    <col min="13571" max="13571" width="2.75" style="97" customWidth="1"/>
    <col min="13572" max="13625" width="2.125" style="97" customWidth="1"/>
    <col min="13626" max="13626" width="3" style="97" customWidth="1"/>
    <col min="13627" max="13636" width="2.125" style="97" customWidth="1"/>
    <col min="13637" max="13637" width="3" style="97" customWidth="1"/>
    <col min="13638" max="13647" width="2.125" style="97" customWidth="1"/>
    <col min="13648" max="13648" width="3" style="97" customWidth="1"/>
    <col min="13649" max="13658" width="2.125" style="97" customWidth="1"/>
    <col min="13659" max="13659" width="3.25" style="97" customWidth="1"/>
    <col min="13660" max="13669" width="2.125" style="97" customWidth="1"/>
    <col min="13670" max="13670" width="2.875" style="97" customWidth="1"/>
    <col min="13671" max="13680" width="2.125" style="97" customWidth="1"/>
    <col min="13681" max="13690" width="7.125" style="97" customWidth="1"/>
    <col min="13691" max="13691" width="12.625" style="97" bestFit="1" customWidth="1"/>
    <col min="13692" max="13758" width="2.125" style="97" customWidth="1"/>
    <col min="13759" max="13824" width="10.875" style="97"/>
    <col min="13825" max="13825" width="9.5" style="97" customWidth="1"/>
    <col min="13826" max="13826" width="18" style="97" customWidth="1"/>
    <col min="13827" max="13827" width="2.75" style="97" customWidth="1"/>
    <col min="13828" max="13881" width="2.125" style="97" customWidth="1"/>
    <col min="13882" max="13882" width="3" style="97" customWidth="1"/>
    <col min="13883" max="13892" width="2.125" style="97" customWidth="1"/>
    <col min="13893" max="13893" width="3" style="97" customWidth="1"/>
    <col min="13894" max="13903" width="2.125" style="97" customWidth="1"/>
    <col min="13904" max="13904" width="3" style="97" customWidth="1"/>
    <col min="13905" max="13914" width="2.125" style="97" customWidth="1"/>
    <col min="13915" max="13915" width="3.25" style="97" customWidth="1"/>
    <col min="13916" max="13925" width="2.125" style="97" customWidth="1"/>
    <col min="13926" max="13926" width="2.875" style="97" customWidth="1"/>
    <col min="13927" max="13936" width="2.125" style="97" customWidth="1"/>
    <col min="13937" max="13946" width="7.125" style="97" customWidth="1"/>
    <col min="13947" max="13947" width="12.625" style="97" bestFit="1" customWidth="1"/>
    <col min="13948" max="14014" width="2.125" style="97" customWidth="1"/>
    <col min="14015" max="14080" width="10.875" style="97"/>
    <col min="14081" max="14081" width="9.5" style="97" customWidth="1"/>
    <col min="14082" max="14082" width="18" style="97" customWidth="1"/>
    <col min="14083" max="14083" width="2.75" style="97" customWidth="1"/>
    <col min="14084" max="14137" width="2.125" style="97" customWidth="1"/>
    <col min="14138" max="14138" width="3" style="97" customWidth="1"/>
    <col min="14139" max="14148" width="2.125" style="97" customWidth="1"/>
    <col min="14149" max="14149" width="3" style="97" customWidth="1"/>
    <col min="14150" max="14159" width="2.125" style="97" customWidth="1"/>
    <col min="14160" max="14160" width="3" style="97" customWidth="1"/>
    <col min="14161" max="14170" width="2.125" style="97" customWidth="1"/>
    <col min="14171" max="14171" width="3.25" style="97" customWidth="1"/>
    <col min="14172" max="14181" width="2.125" style="97" customWidth="1"/>
    <col min="14182" max="14182" width="2.875" style="97" customWidth="1"/>
    <col min="14183" max="14192" width="2.125" style="97" customWidth="1"/>
    <col min="14193" max="14202" width="7.125" style="97" customWidth="1"/>
    <col min="14203" max="14203" width="12.625" style="97" bestFit="1" customWidth="1"/>
    <col min="14204" max="14270" width="2.125" style="97" customWidth="1"/>
    <col min="14271" max="14336" width="10.875" style="97"/>
    <col min="14337" max="14337" width="9.5" style="97" customWidth="1"/>
    <col min="14338" max="14338" width="18" style="97" customWidth="1"/>
    <col min="14339" max="14339" width="2.75" style="97" customWidth="1"/>
    <col min="14340" max="14393" width="2.125" style="97" customWidth="1"/>
    <col min="14394" max="14394" width="3" style="97" customWidth="1"/>
    <col min="14395" max="14404" width="2.125" style="97" customWidth="1"/>
    <col min="14405" max="14405" width="3" style="97" customWidth="1"/>
    <col min="14406" max="14415" width="2.125" style="97" customWidth="1"/>
    <col min="14416" max="14416" width="3" style="97" customWidth="1"/>
    <col min="14417" max="14426" width="2.125" style="97" customWidth="1"/>
    <col min="14427" max="14427" width="3.25" style="97" customWidth="1"/>
    <col min="14428" max="14437" width="2.125" style="97" customWidth="1"/>
    <col min="14438" max="14438" width="2.875" style="97" customWidth="1"/>
    <col min="14439" max="14448" width="2.125" style="97" customWidth="1"/>
    <col min="14449" max="14458" width="7.125" style="97" customWidth="1"/>
    <col min="14459" max="14459" width="12.625" style="97" bestFit="1" customWidth="1"/>
    <col min="14460" max="14526" width="2.125" style="97" customWidth="1"/>
    <col min="14527" max="14592" width="10.875" style="97"/>
    <col min="14593" max="14593" width="9.5" style="97" customWidth="1"/>
    <col min="14594" max="14594" width="18" style="97" customWidth="1"/>
    <col min="14595" max="14595" width="2.75" style="97" customWidth="1"/>
    <col min="14596" max="14649" width="2.125" style="97" customWidth="1"/>
    <col min="14650" max="14650" width="3" style="97" customWidth="1"/>
    <col min="14651" max="14660" width="2.125" style="97" customWidth="1"/>
    <col min="14661" max="14661" width="3" style="97" customWidth="1"/>
    <col min="14662" max="14671" width="2.125" style="97" customWidth="1"/>
    <col min="14672" max="14672" width="3" style="97" customWidth="1"/>
    <col min="14673" max="14682" width="2.125" style="97" customWidth="1"/>
    <col min="14683" max="14683" width="3.25" style="97" customWidth="1"/>
    <col min="14684" max="14693" width="2.125" style="97" customWidth="1"/>
    <col min="14694" max="14694" width="2.875" style="97" customWidth="1"/>
    <col min="14695" max="14704" width="2.125" style="97" customWidth="1"/>
    <col min="14705" max="14714" width="7.125" style="97" customWidth="1"/>
    <col min="14715" max="14715" width="12.625" style="97" bestFit="1" customWidth="1"/>
    <col min="14716" max="14782" width="2.125" style="97" customWidth="1"/>
    <col min="14783" max="14848" width="10.875" style="97"/>
    <col min="14849" max="14849" width="9.5" style="97" customWidth="1"/>
    <col min="14850" max="14850" width="18" style="97" customWidth="1"/>
    <col min="14851" max="14851" width="2.75" style="97" customWidth="1"/>
    <col min="14852" max="14905" width="2.125" style="97" customWidth="1"/>
    <col min="14906" max="14906" width="3" style="97" customWidth="1"/>
    <col min="14907" max="14916" width="2.125" style="97" customWidth="1"/>
    <col min="14917" max="14917" width="3" style="97" customWidth="1"/>
    <col min="14918" max="14927" width="2.125" style="97" customWidth="1"/>
    <col min="14928" max="14928" width="3" style="97" customWidth="1"/>
    <col min="14929" max="14938" width="2.125" style="97" customWidth="1"/>
    <col min="14939" max="14939" width="3.25" style="97" customWidth="1"/>
    <col min="14940" max="14949" width="2.125" style="97" customWidth="1"/>
    <col min="14950" max="14950" width="2.875" style="97" customWidth="1"/>
    <col min="14951" max="14960" width="2.125" style="97" customWidth="1"/>
    <col min="14961" max="14970" width="7.125" style="97" customWidth="1"/>
    <col min="14971" max="14971" width="12.625" style="97" bestFit="1" customWidth="1"/>
    <col min="14972" max="15038" width="2.125" style="97" customWidth="1"/>
    <col min="15039" max="15104" width="10.875" style="97"/>
    <col min="15105" max="15105" width="9.5" style="97" customWidth="1"/>
    <col min="15106" max="15106" width="18" style="97" customWidth="1"/>
    <col min="15107" max="15107" width="2.75" style="97" customWidth="1"/>
    <col min="15108" max="15161" width="2.125" style="97" customWidth="1"/>
    <col min="15162" max="15162" width="3" style="97" customWidth="1"/>
    <col min="15163" max="15172" width="2.125" style="97" customWidth="1"/>
    <col min="15173" max="15173" width="3" style="97" customWidth="1"/>
    <col min="15174" max="15183" width="2.125" style="97" customWidth="1"/>
    <col min="15184" max="15184" width="3" style="97" customWidth="1"/>
    <col min="15185" max="15194" width="2.125" style="97" customWidth="1"/>
    <col min="15195" max="15195" width="3.25" style="97" customWidth="1"/>
    <col min="15196" max="15205" width="2.125" style="97" customWidth="1"/>
    <col min="15206" max="15206" width="2.875" style="97" customWidth="1"/>
    <col min="15207" max="15216" width="2.125" style="97" customWidth="1"/>
    <col min="15217" max="15226" width="7.125" style="97" customWidth="1"/>
    <col min="15227" max="15227" width="12.625" style="97" bestFit="1" customWidth="1"/>
    <col min="15228" max="15294" width="2.125" style="97" customWidth="1"/>
    <col min="15295" max="15360" width="10.875" style="97"/>
    <col min="15361" max="15361" width="9.5" style="97" customWidth="1"/>
    <col min="15362" max="15362" width="18" style="97" customWidth="1"/>
    <col min="15363" max="15363" width="2.75" style="97" customWidth="1"/>
    <col min="15364" max="15417" width="2.125" style="97" customWidth="1"/>
    <col min="15418" max="15418" width="3" style="97" customWidth="1"/>
    <col min="15419" max="15428" width="2.125" style="97" customWidth="1"/>
    <col min="15429" max="15429" width="3" style="97" customWidth="1"/>
    <col min="15430" max="15439" width="2.125" style="97" customWidth="1"/>
    <col min="15440" max="15440" width="3" style="97" customWidth="1"/>
    <col min="15441" max="15450" width="2.125" style="97" customWidth="1"/>
    <col min="15451" max="15451" width="3.25" style="97" customWidth="1"/>
    <col min="15452" max="15461" width="2.125" style="97" customWidth="1"/>
    <col min="15462" max="15462" width="2.875" style="97" customWidth="1"/>
    <col min="15463" max="15472" width="2.125" style="97" customWidth="1"/>
    <col min="15473" max="15482" width="7.125" style="97" customWidth="1"/>
    <col min="15483" max="15483" width="12.625" style="97" bestFit="1" customWidth="1"/>
    <col min="15484" max="15550" width="2.125" style="97" customWidth="1"/>
    <col min="15551" max="15616" width="10.875" style="97"/>
    <col min="15617" max="15617" width="9.5" style="97" customWidth="1"/>
    <col min="15618" max="15618" width="18" style="97" customWidth="1"/>
    <col min="15619" max="15619" width="2.75" style="97" customWidth="1"/>
    <col min="15620" max="15673" width="2.125" style="97" customWidth="1"/>
    <col min="15674" max="15674" width="3" style="97" customWidth="1"/>
    <col min="15675" max="15684" width="2.125" style="97" customWidth="1"/>
    <col min="15685" max="15685" width="3" style="97" customWidth="1"/>
    <col min="15686" max="15695" width="2.125" style="97" customWidth="1"/>
    <col min="15696" max="15696" width="3" style="97" customWidth="1"/>
    <col min="15697" max="15706" width="2.125" style="97" customWidth="1"/>
    <col min="15707" max="15707" width="3.25" style="97" customWidth="1"/>
    <col min="15708" max="15717" width="2.125" style="97" customWidth="1"/>
    <col min="15718" max="15718" width="2.875" style="97" customWidth="1"/>
    <col min="15719" max="15728" width="2.125" style="97" customWidth="1"/>
    <col min="15729" max="15738" width="7.125" style="97" customWidth="1"/>
    <col min="15739" max="15739" width="12.625" style="97" bestFit="1" customWidth="1"/>
    <col min="15740" max="15806" width="2.125" style="97" customWidth="1"/>
    <col min="15807" max="15872" width="10.875" style="97"/>
    <col min="15873" max="15873" width="9.5" style="97" customWidth="1"/>
    <col min="15874" max="15874" width="18" style="97" customWidth="1"/>
    <col min="15875" max="15875" width="2.75" style="97" customWidth="1"/>
    <col min="15876" max="15929" width="2.125" style="97" customWidth="1"/>
    <col min="15930" max="15930" width="3" style="97" customWidth="1"/>
    <col min="15931" max="15940" width="2.125" style="97" customWidth="1"/>
    <col min="15941" max="15941" width="3" style="97" customWidth="1"/>
    <col min="15942" max="15951" width="2.125" style="97" customWidth="1"/>
    <col min="15952" max="15952" width="3" style="97" customWidth="1"/>
    <col min="15953" max="15962" width="2.125" style="97" customWidth="1"/>
    <col min="15963" max="15963" width="3.25" style="97" customWidth="1"/>
    <col min="15964" max="15973" width="2.125" style="97" customWidth="1"/>
    <col min="15974" max="15974" width="2.875" style="97" customWidth="1"/>
    <col min="15975" max="15984" width="2.125" style="97" customWidth="1"/>
    <col min="15985" max="15994" width="7.125" style="97" customWidth="1"/>
    <col min="15995" max="15995" width="12.625" style="97" bestFit="1" customWidth="1"/>
    <col min="15996" max="16062" width="2.125" style="97" customWidth="1"/>
    <col min="16063" max="16128" width="10.875" style="97"/>
    <col min="16129" max="16129" width="9.5" style="97" customWidth="1"/>
    <col min="16130" max="16130" width="18" style="97" customWidth="1"/>
    <col min="16131" max="16131" width="2.75" style="97" customWidth="1"/>
    <col min="16132" max="16185" width="2.125" style="97" customWidth="1"/>
    <col min="16186" max="16186" width="3" style="97" customWidth="1"/>
    <col min="16187" max="16196" width="2.125" style="97" customWidth="1"/>
    <col min="16197" max="16197" width="3" style="97" customWidth="1"/>
    <col min="16198" max="16207" width="2.125" style="97" customWidth="1"/>
    <col min="16208" max="16208" width="3" style="97" customWidth="1"/>
    <col min="16209" max="16218" width="2.125" style="97" customWidth="1"/>
    <col min="16219" max="16219" width="3.25" style="97" customWidth="1"/>
    <col min="16220" max="16229" width="2.125" style="97" customWidth="1"/>
    <col min="16230" max="16230" width="2.875" style="97" customWidth="1"/>
    <col min="16231" max="16240" width="2.125" style="97" customWidth="1"/>
    <col min="16241" max="16250" width="7.125" style="97" customWidth="1"/>
    <col min="16251" max="16251" width="12.625" style="97" bestFit="1" customWidth="1"/>
    <col min="16252" max="16318" width="2.125" style="97" customWidth="1"/>
    <col min="16319" max="16384" width="10.875" style="97"/>
  </cols>
  <sheetData>
    <row r="1" spans="1:112">
      <c r="B1" s="98" t="s">
        <v>740</v>
      </c>
    </row>
    <row r="2" spans="1:112">
      <c r="B2" s="98" t="s">
        <v>741</v>
      </c>
    </row>
    <row r="3" spans="1:112" ht="15" thickBot="1"/>
    <row r="4" spans="1:112" ht="15" customHeight="1">
      <c r="A4" s="285" t="s">
        <v>742</v>
      </c>
      <c r="B4" s="286"/>
      <c r="C4" s="291" t="s">
        <v>743</v>
      </c>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t="s">
        <v>744</v>
      </c>
      <c r="AV4" s="292"/>
      <c r="AW4" s="292"/>
      <c r="AX4" s="292"/>
      <c r="AY4" s="292"/>
      <c r="AZ4" s="292"/>
      <c r="BA4" s="292"/>
      <c r="BB4" s="292"/>
      <c r="BC4" s="292"/>
      <c r="BD4" s="292"/>
      <c r="BE4" s="292"/>
      <c r="BF4" s="292"/>
      <c r="BG4" s="292"/>
      <c r="BH4" s="292"/>
      <c r="BI4" s="292"/>
      <c r="BJ4" s="292"/>
      <c r="BK4" s="292"/>
      <c r="BL4" s="292"/>
      <c r="BM4" s="292"/>
      <c r="BN4" s="292"/>
      <c r="BO4" s="292"/>
      <c r="BP4" s="292"/>
      <c r="BQ4" s="293" t="s">
        <v>745</v>
      </c>
      <c r="BR4" s="293"/>
      <c r="BS4" s="293"/>
      <c r="BT4" s="293"/>
      <c r="BU4" s="293"/>
      <c r="BV4" s="293"/>
      <c r="BW4" s="293"/>
      <c r="BX4" s="293"/>
      <c r="BY4" s="293"/>
      <c r="BZ4" s="293"/>
      <c r="CA4" s="293"/>
      <c r="CB4" s="293"/>
      <c r="CC4" s="293"/>
      <c r="CD4" s="293"/>
      <c r="CE4" s="293"/>
      <c r="CF4" s="293"/>
      <c r="CG4" s="293"/>
      <c r="CH4" s="293"/>
      <c r="CI4" s="293"/>
      <c r="CJ4" s="293"/>
      <c r="CK4" s="293"/>
      <c r="CL4" s="293"/>
      <c r="CM4" s="293"/>
      <c r="CN4" s="293"/>
      <c r="CO4" s="293"/>
      <c r="CP4" s="293"/>
      <c r="CQ4" s="293"/>
      <c r="CR4" s="293"/>
      <c r="CS4" s="293"/>
      <c r="CT4" s="293"/>
      <c r="CU4" s="293"/>
      <c r="CV4" s="293"/>
      <c r="CW4" s="293"/>
      <c r="CX4" s="293"/>
      <c r="CY4" s="293"/>
      <c r="CZ4" s="293"/>
      <c r="DA4" s="293"/>
      <c r="DB4" s="293"/>
      <c r="DC4" s="293"/>
      <c r="DD4" s="293"/>
      <c r="DE4" s="293"/>
      <c r="DF4" s="293"/>
      <c r="DG4" s="293"/>
      <c r="DH4" s="294"/>
    </row>
    <row r="5" spans="1:112" ht="60" customHeight="1">
      <c r="A5" s="287"/>
      <c r="B5" s="288"/>
      <c r="C5" s="295" t="s">
        <v>104</v>
      </c>
      <c r="D5" s="296"/>
      <c r="E5" s="296"/>
      <c r="F5" s="296"/>
      <c r="G5" s="296"/>
      <c r="H5" s="296"/>
      <c r="I5" s="296"/>
      <c r="J5" s="296"/>
      <c r="K5" s="296"/>
      <c r="L5" s="296"/>
      <c r="M5" s="296"/>
      <c r="N5" s="296" t="s">
        <v>86</v>
      </c>
      <c r="O5" s="296"/>
      <c r="P5" s="296"/>
      <c r="Q5" s="296"/>
      <c r="R5" s="296"/>
      <c r="S5" s="296"/>
      <c r="T5" s="296"/>
      <c r="U5" s="296"/>
      <c r="V5" s="296"/>
      <c r="W5" s="296"/>
      <c r="X5" s="296"/>
      <c r="Y5" s="296" t="s">
        <v>120</v>
      </c>
      <c r="Z5" s="296"/>
      <c r="AA5" s="296"/>
      <c r="AB5" s="296"/>
      <c r="AC5" s="296"/>
      <c r="AD5" s="296"/>
      <c r="AE5" s="296"/>
      <c r="AF5" s="296"/>
      <c r="AG5" s="296"/>
      <c r="AH5" s="296"/>
      <c r="AI5" s="296"/>
      <c r="AJ5" s="296" t="s">
        <v>746</v>
      </c>
      <c r="AK5" s="296"/>
      <c r="AL5" s="296"/>
      <c r="AM5" s="296"/>
      <c r="AN5" s="296"/>
      <c r="AO5" s="296"/>
      <c r="AP5" s="296"/>
      <c r="AQ5" s="296"/>
      <c r="AR5" s="296"/>
      <c r="AS5" s="296"/>
      <c r="AT5" s="296"/>
      <c r="AU5" s="297" t="s">
        <v>747</v>
      </c>
      <c r="AV5" s="297"/>
      <c r="AW5" s="297"/>
      <c r="AX5" s="297"/>
      <c r="AY5" s="297"/>
      <c r="AZ5" s="297"/>
      <c r="BA5" s="297"/>
      <c r="BB5" s="297"/>
      <c r="BC5" s="297"/>
      <c r="BD5" s="297"/>
      <c r="BE5" s="297"/>
      <c r="BF5" s="298" t="s">
        <v>748</v>
      </c>
      <c r="BG5" s="299"/>
      <c r="BH5" s="299"/>
      <c r="BI5" s="299"/>
      <c r="BJ5" s="299"/>
      <c r="BK5" s="299"/>
      <c r="BL5" s="299"/>
      <c r="BM5" s="299"/>
      <c r="BN5" s="299"/>
      <c r="BO5" s="299"/>
      <c r="BP5" s="299"/>
      <c r="BQ5" s="278" t="s">
        <v>749</v>
      </c>
      <c r="BR5" s="279"/>
      <c r="BS5" s="279"/>
      <c r="BT5" s="279"/>
      <c r="BU5" s="279"/>
      <c r="BV5" s="279"/>
      <c r="BW5" s="279"/>
      <c r="BX5" s="279"/>
      <c r="BY5" s="279"/>
      <c r="BZ5" s="279"/>
      <c r="CA5" s="279"/>
      <c r="CB5" s="278" t="s">
        <v>750</v>
      </c>
      <c r="CC5" s="279"/>
      <c r="CD5" s="279"/>
      <c r="CE5" s="279"/>
      <c r="CF5" s="279"/>
      <c r="CG5" s="279"/>
      <c r="CH5" s="279"/>
      <c r="CI5" s="279"/>
      <c r="CJ5" s="279"/>
      <c r="CK5" s="279"/>
      <c r="CL5" s="280"/>
      <c r="CM5" s="279" t="s">
        <v>751</v>
      </c>
      <c r="CN5" s="279"/>
      <c r="CO5" s="279"/>
      <c r="CP5" s="279"/>
      <c r="CQ5" s="279" t="s">
        <v>741</v>
      </c>
      <c r="CR5" s="279"/>
      <c r="CS5" s="279"/>
      <c r="CT5" s="279" t="s">
        <v>748</v>
      </c>
      <c r="CU5" s="279"/>
      <c r="CV5" s="279"/>
      <c r="CW5" s="279"/>
      <c r="CX5" s="278" t="s">
        <v>752</v>
      </c>
      <c r="CY5" s="279"/>
      <c r="CZ5" s="279"/>
      <c r="DA5" s="279"/>
      <c r="DB5" s="279"/>
      <c r="DC5" s="279"/>
      <c r="DD5" s="279"/>
      <c r="DE5" s="279"/>
      <c r="DF5" s="279"/>
      <c r="DG5" s="279"/>
      <c r="DH5" s="281"/>
    </row>
    <row r="6" spans="1:112" ht="27" customHeight="1" thickBot="1">
      <c r="A6" s="289"/>
      <c r="B6" s="290"/>
      <c r="C6" s="99" t="s">
        <v>654</v>
      </c>
      <c r="D6" s="100" t="s">
        <v>657</v>
      </c>
      <c r="E6" s="100" t="s">
        <v>665</v>
      </c>
      <c r="F6" s="100" t="s">
        <v>677</v>
      </c>
      <c r="G6" s="100" t="s">
        <v>686</v>
      </c>
      <c r="H6" s="100" t="s">
        <v>694</v>
      </c>
      <c r="I6" s="100" t="s">
        <v>731</v>
      </c>
      <c r="J6" s="100" t="s">
        <v>702</v>
      </c>
      <c r="K6" s="100" t="s">
        <v>708</v>
      </c>
      <c r="L6" s="100" t="s">
        <v>714</v>
      </c>
      <c r="M6" s="100" t="s">
        <v>722</v>
      </c>
      <c r="N6" s="100" t="s">
        <v>654</v>
      </c>
      <c r="O6" s="100" t="s">
        <v>657</v>
      </c>
      <c r="P6" s="100" t="s">
        <v>665</v>
      </c>
      <c r="Q6" s="100" t="s">
        <v>677</v>
      </c>
      <c r="R6" s="100" t="s">
        <v>686</v>
      </c>
      <c r="S6" s="100" t="s">
        <v>694</v>
      </c>
      <c r="T6" s="100" t="s">
        <v>731</v>
      </c>
      <c r="U6" s="100" t="s">
        <v>702</v>
      </c>
      <c r="V6" s="100" t="s">
        <v>708</v>
      </c>
      <c r="W6" s="100" t="s">
        <v>714</v>
      </c>
      <c r="X6" s="100" t="s">
        <v>722</v>
      </c>
      <c r="Y6" s="100" t="s">
        <v>654</v>
      </c>
      <c r="Z6" s="100" t="s">
        <v>657</v>
      </c>
      <c r="AA6" s="100" t="s">
        <v>665</v>
      </c>
      <c r="AB6" s="100" t="s">
        <v>677</v>
      </c>
      <c r="AC6" s="100" t="s">
        <v>686</v>
      </c>
      <c r="AD6" s="100" t="s">
        <v>694</v>
      </c>
      <c r="AE6" s="100" t="s">
        <v>731</v>
      </c>
      <c r="AF6" s="100" t="s">
        <v>702</v>
      </c>
      <c r="AG6" s="100" t="s">
        <v>708</v>
      </c>
      <c r="AH6" s="100" t="s">
        <v>714</v>
      </c>
      <c r="AI6" s="100" t="s">
        <v>722</v>
      </c>
      <c r="AJ6" s="100" t="s">
        <v>654</v>
      </c>
      <c r="AK6" s="100" t="s">
        <v>657</v>
      </c>
      <c r="AL6" s="100" t="s">
        <v>665</v>
      </c>
      <c r="AM6" s="100" t="s">
        <v>677</v>
      </c>
      <c r="AN6" s="100" t="s">
        <v>686</v>
      </c>
      <c r="AO6" s="100" t="s">
        <v>694</v>
      </c>
      <c r="AP6" s="100" t="s">
        <v>731</v>
      </c>
      <c r="AQ6" s="100" t="s">
        <v>702</v>
      </c>
      <c r="AR6" s="100" t="s">
        <v>708</v>
      </c>
      <c r="AS6" s="100" t="s">
        <v>714</v>
      </c>
      <c r="AT6" s="100" t="s">
        <v>722</v>
      </c>
      <c r="AU6" s="101" t="s">
        <v>654</v>
      </c>
      <c r="AV6" s="101" t="s">
        <v>657</v>
      </c>
      <c r="AW6" s="101" t="s">
        <v>665</v>
      </c>
      <c r="AX6" s="101" t="s">
        <v>677</v>
      </c>
      <c r="AY6" s="101" t="s">
        <v>686</v>
      </c>
      <c r="AZ6" s="101" t="s">
        <v>694</v>
      </c>
      <c r="BA6" s="101" t="s">
        <v>731</v>
      </c>
      <c r="BB6" s="101" t="s">
        <v>702</v>
      </c>
      <c r="BC6" s="101" t="s">
        <v>708</v>
      </c>
      <c r="BD6" s="101" t="s">
        <v>714</v>
      </c>
      <c r="BE6" s="101" t="s">
        <v>722</v>
      </c>
      <c r="BF6" s="101" t="s">
        <v>654</v>
      </c>
      <c r="BG6" s="101" t="s">
        <v>657</v>
      </c>
      <c r="BH6" s="101" t="s">
        <v>665</v>
      </c>
      <c r="BI6" s="101" t="s">
        <v>677</v>
      </c>
      <c r="BJ6" s="101" t="s">
        <v>686</v>
      </c>
      <c r="BK6" s="101" t="s">
        <v>694</v>
      </c>
      <c r="BL6" s="101" t="s">
        <v>731</v>
      </c>
      <c r="BM6" s="101" t="s">
        <v>702</v>
      </c>
      <c r="BN6" s="101" t="s">
        <v>708</v>
      </c>
      <c r="BO6" s="101" t="s">
        <v>714</v>
      </c>
      <c r="BP6" s="101" t="s">
        <v>722</v>
      </c>
      <c r="BQ6" s="102" t="s">
        <v>654</v>
      </c>
      <c r="BR6" s="102" t="s">
        <v>657</v>
      </c>
      <c r="BS6" s="102" t="s">
        <v>665</v>
      </c>
      <c r="BT6" s="102" t="s">
        <v>677</v>
      </c>
      <c r="BU6" s="102" t="s">
        <v>686</v>
      </c>
      <c r="BV6" s="102" t="s">
        <v>694</v>
      </c>
      <c r="BW6" s="102" t="s">
        <v>731</v>
      </c>
      <c r="BX6" s="102" t="s">
        <v>702</v>
      </c>
      <c r="BY6" s="102" t="s">
        <v>708</v>
      </c>
      <c r="BZ6" s="102" t="s">
        <v>714</v>
      </c>
      <c r="CA6" s="102" t="s">
        <v>722</v>
      </c>
      <c r="CB6" s="102" t="s">
        <v>654</v>
      </c>
      <c r="CC6" s="102" t="s">
        <v>657</v>
      </c>
      <c r="CD6" s="102" t="s">
        <v>665</v>
      </c>
      <c r="CE6" s="102" t="s">
        <v>677</v>
      </c>
      <c r="CF6" s="102" t="s">
        <v>686</v>
      </c>
      <c r="CG6" s="102" t="s">
        <v>694</v>
      </c>
      <c r="CH6" s="102" t="s">
        <v>731</v>
      </c>
      <c r="CI6" s="102" t="s">
        <v>702</v>
      </c>
      <c r="CJ6" s="102" t="s">
        <v>708</v>
      </c>
      <c r="CK6" s="102" t="s">
        <v>714</v>
      </c>
      <c r="CL6" s="102" t="s">
        <v>722</v>
      </c>
      <c r="CM6" s="102" t="s">
        <v>654</v>
      </c>
      <c r="CN6" s="102" t="s">
        <v>657</v>
      </c>
      <c r="CO6" s="102" t="s">
        <v>665</v>
      </c>
      <c r="CP6" s="102" t="s">
        <v>677</v>
      </c>
      <c r="CQ6" s="102" t="s">
        <v>686</v>
      </c>
      <c r="CR6" s="102" t="s">
        <v>694</v>
      </c>
      <c r="CS6" s="102" t="s">
        <v>731</v>
      </c>
      <c r="CT6" s="102" t="s">
        <v>702</v>
      </c>
      <c r="CU6" s="102" t="s">
        <v>708</v>
      </c>
      <c r="CV6" s="102" t="s">
        <v>714</v>
      </c>
      <c r="CW6" s="102" t="s">
        <v>722</v>
      </c>
      <c r="CX6" s="102" t="s">
        <v>654</v>
      </c>
      <c r="CY6" s="102" t="s">
        <v>657</v>
      </c>
      <c r="CZ6" s="102" t="s">
        <v>665</v>
      </c>
      <c r="DA6" s="102" t="s">
        <v>677</v>
      </c>
      <c r="DB6" s="102" t="s">
        <v>686</v>
      </c>
      <c r="DC6" s="102" t="s">
        <v>694</v>
      </c>
      <c r="DD6" s="102" t="s">
        <v>731</v>
      </c>
      <c r="DE6" s="102" t="s">
        <v>702</v>
      </c>
      <c r="DF6" s="102" t="s">
        <v>708</v>
      </c>
      <c r="DG6" s="102" t="s">
        <v>714</v>
      </c>
      <c r="DH6" s="103" t="s">
        <v>722</v>
      </c>
    </row>
    <row r="7" spans="1:112" ht="20.25" customHeight="1">
      <c r="A7" s="104"/>
      <c r="B7" s="105"/>
      <c r="C7" s="106"/>
      <c r="D7" s="106"/>
      <c r="E7" s="106"/>
      <c r="F7" s="106"/>
      <c r="G7" s="106"/>
      <c r="H7" s="106"/>
      <c r="I7" s="106"/>
      <c r="J7" s="106"/>
      <c r="K7" s="106"/>
      <c r="L7" s="106"/>
      <c r="M7" s="106"/>
      <c r="N7" s="107"/>
      <c r="DH7" s="108"/>
    </row>
    <row r="8" spans="1:112" s="109" customFormat="1" ht="126" customHeight="1">
      <c r="A8" s="245" t="s">
        <v>753</v>
      </c>
      <c r="B8" s="239" t="s">
        <v>754</v>
      </c>
      <c r="C8" s="282" t="s">
        <v>755</v>
      </c>
      <c r="D8" s="283"/>
      <c r="E8" s="283"/>
      <c r="F8" s="283"/>
      <c r="G8" s="283"/>
      <c r="H8" s="283"/>
      <c r="I8" s="283"/>
      <c r="J8" s="283"/>
      <c r="K8" s="283"/>
      <c r="L8" s="283"/>
      <c r="M8" s="284"/>
      <c r="N8" s="272" t="s">
        <v>756</v>
      </c>
      <c r="O8" s="273"/>
      <c r="P8" s="273"/>
      <c r="Q8" s="273"/>
      <c r="R8" s="273"/>
      <c r="S8" s="273"/>
      <c r="T8" s="273"/>
      <c r="U8" s="273"/>
      <c r="V8" s="273"/>
      <c r="W8" s="273"/>
      <c r="X8" s="274"/>
      <c r="Y8" s="272" t="s">
        <v>757</v>
      </c>
      <c r="Z8" s="273"/>
      <c r="AA8" s="273"/>
      <c r="AB8" s="273"/>
      <c r="AC8" s="273"/>
      <c r="AD8" s="273"/>
      <c r="AE8" s="273"/>
      <c r="AF8" s="273"/>
      <c r="AG8" s="273"/>
      <c r="AH8" s="273"/>
      <c r="AI8" s="274"/>
      <c r="AJ8" s="272" t="s">
        <v>758</v>
      </c>
      <c r="AK8" s="273"/>
      <c r="AL8" s="273"/>
      <c r="AM8" s="273"/>
      <c r="AN8" s="273"/>
      <c r="AO8" s="273"/>
      <c r="AP8" s="273"/>
      <c r="AQ8" s="273"/>
      <c r="AR8" s="273"/>
      <c r="AS8" s="273"/>
      <c r="AT8" s="273"/>
      <c r="AU8" s="272" t="s">
        <v>759</v>
      </c>
      <c r="AV8" s="273"/>
      <c r="AW8" s="273"/>
      <c r="AX8" s="273"/>
      <c r="AY8" s="273"/>
      <c r="AZ8" s="273"/>
      <c r="BA8" s="273"/>
      <c r="BB8" s="273"/>
      <c r="BC8" s="273"/>
      <c r="BD8" s="273"/>
      <c r="BE8" s="274"/>
      <c r="BF8" s="272" t="s">
        <v>760</v>
      </c>
      <c r="BG8" s="273"/>
      <c r="BH8" s="273"/>
      <c r="BI8" s="273"/>
      <c r="BJ8" s="273"/>
      <c r="BK8" s="273"/>
      <c r="BL8" s="273"/>
      <c r="BM8" s="273"/>
      <c r="BN8" s="273"/>
      <c r="BO8" s="273"/>
      <c r="BP8" s="273"/>
      <c r="BQ8" s="272"/>
      <c r="BR8" s="273"/>
      <c r="BS8" s="273"/>
      <c r="BT8" s="273"/>
      <c r="BU8" s="273"/>
      <c r="BV8" s="273"/>
      <c r="BW8" s="273"/>
      <c r="BX8" s="273"/>
      <c r="BY8" s="273"/>
      <c r="BZ8" s="273"/>
      <c r="CA8" s="274"/>
      <c r="CB8" s="272" t="s">
        <v>741</v>
      </c>
      <c r="CC8" s="273"/>
      <c r="CD8" s="273"/>
      <c r="CE8" s="273"/>
      <c r="CF8" s="273"/>
      <c r="CG8" s="273"/>
      <c r="CH8" s="273"/>
      <c r="CI8" s="273"/>
      <c r="CJ8" s="273"/>
      <c r="CK8" s="273"/>
      <c r="CL8" s="274"/>
      <c r="CM8" s="272" t="s">
        <v>761</v>
      </c>
      <c r="CN8" s="273"/>
      <c r="CO8" s="273"/>
      <c r="CP8" s="273"/>
      <c r="CQ8" s="273"/>
      <c r="CR8" s="273"/>
      <c r="CS8" s="273"/>
      <c r="CT8" s="273"/>
      <c r="CU8" s="273"/>
      <c r="CV8" s="273"/>
      <c r="CW8" s="274"/>
      <c r="CX8" s="272" t="s">
        <v>762</v>
      </c>
      <c r="CY8" s="273"/>
      <c r="CZ8" s="273"/>
      <c r="DA8" s="273"/>
      <c r="DB8" s="273"/>
      <c r="DC8" s="273"/>
      <c r="DD8" s="273"/>
      <c r="DE8" s="273"/>
      <c r="DF8" s="273"/>
      <c r="DG8" s="273"/>
      <c r="DH8" s="274"/>
    </row>
    <row r="9" spans="1:112" s="113" customFormat="1" ht="19.5" customHeight="1">
      <c r="A9" s="246"/>
      <c r="B9" s="240"/>
      <c r="C9" s="110" t="s">
        <v>763</v>
      </c>
      <c r="D9" s="110">
        <v>1</v>
      </c>
      <c r="E9" s="110">
        <v>8</v>
      </c>
      <c r="F9" s="110">
        <v>1</v>
      </c>
      <c r="G9" s="110">
        <v>2</v>
      </c>
      <c r="H9" s="110">
        <v>4</v>
      </c>
      <c r="I9" s="110">
        <v>4</v>
      </c>
      <c r="J9" s="110">
        <v>2</v>
      </c>
      <c r="K9" s="110">
        <v>1</v>
      </c>
      <c r="L9" s="110">
        <v>4</v>
      </c>
      <c r="M9" s="110">
        <v>4</v>
      </c>
      <c r="N9" s="111" t="s">
        <v>763</v>
      </c>
      <c r="O9" s="110">
        <v>1</v>
      </c>
      <c r="P9" s="110">
        <v>4</v>
      </c>
      <c r="Q9" s="110">
        <v>4</v>
      </c>
      <c r="R9" s="110">
        <v>2</v>
      </c>
      <c r="S9" s="110">
        <v>4</v>
      </c>
      <c r="T9" s="110">
        <v>2</v>
      </c>
      <c r="U9" s="110">
        <v>2</v>
      </c>
      <c r="V9" s="110">
        <v>4</v>
      </c>
      <c r="W9" s="110">
        <v>4</v>
      </c>
      <c r="X9" s="110">
        <v>4</v>
      </c>
      <c r="Y9" s="111" t="s">
        <v>763</v>
      </c>
      <c r="Z9" s="110">
        <v>1</v>
      </c>
      <c r="AA9" s="110">
        <v>2</v>
      </c>
      <c r="AB9" s="110">
        <v>4</v>
      </c>
      <c r="AC9" s="110">
        <v>4</v>
      </c>
      <c r="AD9" s="110">
        <v>4</v>
      </c>
      <c r="AE9" s="110">
        <v>2</v>
      </c>
      <c r="AF9" s="110">
        <v>2</v>
      </c>
      <c r="AG9" s="110">
        <v>4</v>
      </c>
      <c r="AH9" s="110">
        <v>4</v>
      </c>
      <c r="AI9" s="110">
        <v>4</v>
      </c>
      <c r="AJ9" s="111" t="s">
        <v>763</v>
      </c>
      <c r="AK9" s="110">
        <v>1</v>
      </c>
      <c r="AL9" s="110">
        <v>2</v>
      </c>
      <c r="AM9" s="110">
        <v>4</v>
      </c>
      <c r="AN9" s="110">
        <v>4</v>
      </c>
      <c r="AO9" s="110">
        <v>2</v>
      </c>
      <c r="AP9" s="110">
        <v>2</v>
      </c>
      <c r="AQ9" s="110">
        <v>1</v>
      </c>
      <c r="AR9" s="110">
        <v>1</v>
      </c>
      <c r="AS9" s="110">
        <v>1</v>
      </c>
      <c r="AT9" s="112">
        <v>1</v>
      </c>
      <c r="AU9" s="110" t="s">
        <v>763</v>
      </c>
      <c r="AV9" s="110">
        <v>1</v>
      </c>
      <c r="AW9" s="110">
        <v>2</v>
      </c>
      <c r="AX9" s="110">
        <v>1</v>
      </c>
      <c r="AY9" s="110">
        <v>4</v>
      </c>
      <c r="AZ9" s="110">
        <v>2</v>
      </c>
      <c r="BA9" s="110">
        <v>2</v>
      </c>
      <c r="BB9" s="110">
        <v>2</v>
      </c>
      <c r="BC9" s="110">
        <v>1</v>
      </c>
      <c r="BD9" s="110">
        <v>2</v>
      </c>
      <c r="BE9" s="110">
        <v>1</v>
      </c>
      <c r="BF9" s="110" t="s">
        <v>763</v>
      </c>
      <c r="BG9" s="110">
        <v>2</v>
      </c>
      <c r="BH9" s="110">
        <v>2</v>
      </c>
      <c r="BI9" s="110">
        <v>4</v>
      </c>
      <c r="BJ9" s="110">
        <v>4</v>
      </c>
      <c r="BK9" s="110">
        <v>4</v>
      </c>
      <c r="BL9" s="110">
        <v>4</v>
      </c>
      <c r="BM9" s="110">
        <v>2</v>
      </c>
      <c r="BN9" s="110">
        <v>1</v>
      </c>
      <c r="BO9" s="110">
        <v>2</v>
      </c>
      <c r="BP9" s="110">
        <v>1</v>
      </c>
      <c r="BQ9" s="111"/>
      <c r="BR9" s="110"/>
      <c r="BS9" s="110"/>
      <c r="BT9" s="110"/>
      <c r="BU9" s="110"/>
      <c r="BV9" s="110"/>
      <c r="BW9" s="110"/>
      <c r="BX9" s="110"/>
      <c r="BY9" s="110"/>
      <c r="BZ9" s="110"/>
      <c r="CA9" s="112"/>
      <c r="CB9" s="111"/>
      <c r="CC9" s="110"/>
      <c r="CD9" s="110"/>
      <c r="CE9" s="110"/>
      <c r="CF9" s="110"/>
      <c r="CG9" s="110"/>
      <c r="CH9" s="110"/>
      <c r="CI9" s="110"/>
      <c r="CJ9" s="110"/>
      <c r="CK9" s="110"/>
      <c r="CL9" s="110"/>
      <c r="CM9" s="111" t="s">
        <v>764</v>
      </c>
      <c r="CN9" s="110">
        <v>1</v>
      </c>
      <c r="CO9" s="110">
        <v>2</v>
      </c>
      <c r="CP9" s="110">
        <v>4</v>
      </c>
      <c r="CQ9" s="110">
        <v>4</v>
      </c>
      <c r="CR9" s="110">
        <v>4</v>
      </c>
      <c r="CS9" s="110">
        <v>4</v>
      </c>
      <c r="CT9" s="110">
        <v>2</v>
      </c>
      <c r="CU9" s="110">
        <v>1</v>
      </c>
      <c r="CV9" s="110">
        <v>1</v>
      </c>
      <c r="CW9" s="110">
        <v>1</v>
      </c>
      <c r="CX9" s="111" t="s">
        <v>764</v>
      </c>
      <c r="CY9" s="110">
        <v>1</v>
      </c>
      <c r="CZ9" s="110">
        <v>1</v>
      </c>
      <c r="DA9" s="110">
        <v>4</v>
      </c>
      <c r="DB9" s="110">
        <v>4</v>
      </c>
      <c r="DC9" s="110">
        <v>2</v>
      </c>
      <c r="DD9" s="110">
        <v>1</v>
      </c>
      <c r="DE9" s="110">
        <v>2</v>
      </c>
      <c r="DF9" s="110">
        <v>4</v>
      </c>
      <c r="DG9" s="110">
        <v>1</v>
      </c>
      <c r="DH9" s="110">
        <v>1</v>
      </c>
    </row>
    <row r="10" spans="1:112" ht="15.75" customHeight="1">
      <c r="A10" s="246"/>
      <c r="B10" s="240"/>
      <c r="C10" s="114" t="str">
        <f>C9</f>
        <v>-</v>
      </c>
      <c r="D10" s="224">
        <f>((3*D9)+(2*E9)+F9+G9+H9+I9+J9+K9+L9+M9)</f>
        <v>41</v>
      </c>
      <c r="E10" s="225"/>
      <c r="F10" s="225"/>
      <c r="G10" s="225"/>
      <c r="H10" s="225"/>
      <c r="I10" s="225"/>
      <c r="J10" s="225"/>
      <c r="K10" s="225"/>
      <c r="L10" s="225"/>
      <c r="M10" s="226"/>
      <c r="N10" s="114" t="str">
        <f>N9</f>
        <v>-</v>
      </c>
      <c r="O10" s="224">
        <f>((3*O9)+(2*P9)+Q9+R9+S9+T9+U9+V9+W9+X9)</f>
        <v>37</v>
      </c>
      <c r="P10" s="225"/>
      <c r="Q10" s="225"/>
      <c r="R10" s="225"/>
      <c r="S10" s="225"/>
      <c r="T10" s="225"/>
      <c r="U10" s="225"/>
      <c r="V10" s="225"/>
      <c r="W10" s="225"/>
      <c r="X10" s="226"/>
      <c r="Y10" s="114" t="str">
        <f>Y9</f>
        <v>-</v>
      </c>
      <c r="Z10" s="224">
        <f>((3*Z9)+(2*AA9)+AB9+AC9+AD9+AE9+AF9+AG9+AH9+AI9)</f>
        <v>35</v>
      </c>
      <c r="AA10" s="225"/>
      <c r="AB10" s="225"/>
      <c r="AC10" s="225"/>
      <c r="AD10" s="225"/>
      <c r="AE10" s="225"/>
      <c r="AF10" s="225"/>
      <c r="AG10" s="225"/>
      <c r="AH10" s="225"/>
      <c r="AI10" s="226"/>
      <c r="AJ10" s="114" t="str">
        <f>AJ9</f>
        <v>-</v>
      </c>
      <c r="AK10" s="224">
        <f>((3*AK9)+(2*AL9)+AM9+AN9+AO9+AP9+AQ9+AR9+AS9+AT9)</f>
        <v>23</v>
      </c>
      <c r="AL10" s="225"/>
      <c r="AM10" s="225"/>
      <c r="AN10" s="225"/>
      <c r="AO10" s="225"/>
      <c r="AP10" s="225"/>
      <c r="AQ10" s="225"/>
      <c r="AR10" s="225"/>
      <c r="AS10" s="225"/>
      <c r="AT10" s="226"/>
      <c r="AU10" s="114" t="str">
        <f>AU9</f>
        <v>-</v>
      </c>
      <c r="AV10" s="224">
        <f>((3*AV9)+(2*AW9)+AX9+AY9+AZ9+BA9+BB9+BC9+BD9+BE9)</f>
        <v>22</v>
      </c>
      <c r="AW10" s="225"/>
      <c r="AX10" s="225"/>
      <c r="AY10" s="225"/>
      <c r="AZ10" s="225"/>
      <c r="BA10" s="225"/>
      <c r="BB10" s="225"/>
      <c r="BC10" s="225"/>
      <c r="BD10" s="225"/>
      <c r="BE10" s="226"/>
      <c r="BF10" s="114" t="str">
        <f>BF9</f>
        <v>-</v>
      </c>
      <c r="BG10" s="224">
        <f>((3*BG9)+(2*BH9)+BI9+BJ9+BK9+BL9+BM9+BN9+BO9+BP9)</f>
        <v>32</v>
      </c>
      <c r="BH10" s="225"/>
      <c r="BI10" s="225"/>
      <c r="BJ10" s="225"/>
      <c r="BK10" s="225"/>
      <c r="BL10" s="225"/>
      <c r="BM10" s="225"/>
      <c r="BN10" s="225"/>
      <c r="BO10" s="225"/>
      <c r="BP10" s="226"/>
      <c r="BQ10" s="118">
        <f>BQ9</f>
        <v>0</v>
      </c>
      <c r="BR10" s="224">
        <f>((3*BR9)+(2*BS9)+BT9+BU9+BV9+BW9+BX9+BY9+BZ9+CA9)</f>
        <v>0</v>
      </c>
      <c r="BS10" s="225"/>
      <c r="BT10" s="225"/>
      <c r="BU10" s="225"/>
      <c r="BV10" s="225"/>
      <c r="BW10" s="225"/>
      <c r="BX10" s="225"/>
      <c r="BY10" s="225"/>
      <c r="BZ10" s="225"/>
      <c r="CA10" s="226"/>
      <c r="CB10" s="114">
        <f>CB9</f>
        <v>0</v>
      </c>
      <c r="CC10" s="224">
        <f>((3*CC9)+(2*CD9)+CE9+CF9+CG9+CH9+CI9+CJ9+CK9+CL9)</f>
        <v>0</v>
      </c>
      <c r="CD10" s="225"/>
      <c r="CE10" s="225"/>
      <c r="CF10" s="225"/>
      <c r="CG10" s="225"/>
      <c r="CH10" s="225"/>
      <c r="CI10" s="225"/>
      <c r="CJ10" s="225"/>
      <c r="CK10" s="225"/>
      <c r="CL10" s="226"/>
      <c r="CM10" s="114" t="str">
        <f>CM9</f>
        <v>+</v>
      </c>
      <c r="CN10" s="224">
        <f>((3*CN9)+(2*CO9)+CP9+CQ9+CR9+CS9+CT9+CU9+CV9+CW9)</f>
        <v>28</v>
      </c>
      <c r="CO10" s="225"/>
      <c r="CP10" s="225"/>
      <c r="CQ10" s="225"/>
      <c r="CR10" s="225"/>
      <c r="CS10" s="225"/>
      <c r="CT10" s="225"/>
      <c r="CU10" s="225"/>
      <c r="CV10" s="225"/>
      <c r="CW10" s="226"/>
      <c r="CX10" s="114" t="str">
        <f>CX9</f>
        <v>+</v>
      </c>
      <c r="CY10" s="224">
        <f>((3*CY9)+(2*CZ9)+DA9+DB9+DC9+DD9+DE9+DF9+DG9+DH9)</f>
        <v>24</v>
      </c>
      <c r="CZ10" s="225"/>
      <c r="DA10" s="225"/>
      <c r="DB10" s="225"/>
      <c r="DC10" s="225"/>
      <c r="DD10" s="225"/>
      <c r="DE10" s="225"/>
      <c r="DF10" s="225"/>
      <c r="DG10" s="225"/>
      <c r="DH10" s="226"/>
    </row>
    <row r="11" spans="1:112" ht="15.75" customHeight="1">
      <c r="A11" s="246"/>
      <c r="B11" s="240"/>
      <c r="C11" s="225" t="str">
        <f>IF(D10&lt;25,$DS$21,IF(AND(D10&gt;=25,D10&lt;50),$DS$22,IF(AND(D10&gt;=50,D10&lt;75),$DS$23,#REF!)))</f>
        <v>Moderado</v>
      </c>
      <c r="D11" s="225"/>
      <c r="E11" s="225"/>
      <c r="F11" s="225"/>
      <c r="G11" s="225"/>
      <c r="H11" s="225"/>
      <c r="I11" s="225"/>
      <c r="J11" s="225"/>
      <c r="K11" s="225"/>
      <c r="L11" s="225"/>
      <c r="M11" s="226"/>
      <c r="N11" s="225" t="str">
        <f>IF(O10&lt;25,$DS$21,IF(AND(O10&gt;=25,O10&lt;50),$DS$22,IF(AND(O10&gt;=50,O10&lt;75),$DS$23,#REF!)))</f>
        <v>Moderado</v>
      </c>
      <c r="O11" s="225"/>
      <c r="P11" s="225"/>
      <c r="Q11" s="225"/>
      <c r="R11" s="225"/>
      <c r="S11" s="225"/>
      <c r="T11" s="225"/>
      <c r="U11" s="225"/>
      <c r="V11" s="225"/>
      <c r="W11" s="225"/>
      <c r="X11" s="226"/>
      <c r="Y11" s="225" t="str">
        <f>IF(Z10&lt;25,$DS$21,IF(AND(Z10&gt;=25,Z10&lt;50),$DS$22,IF(AND(Z10&gt;=50,Z10&lt;75),$DS$23,#REF!)))</f>
        <v>Moderado</v>
      </c>
      <c r="Z11" s="225"/>
      <c r="AA11" s="225"/>
      <c r="AB11" s="225"/>
      <c r="AC11" s="225"/>
      <c r="AD11" s="225"/>
      <c r="AE11" s="225"/>
      <c r="AF11" s="225"/>
      <c r="AG11" s="225"/>
      <c r="AH11" s="225"/>
      <c r="AI11" s="226"/>
      <c r="AJ11" s="225" t="str">
        <f>IF(AK10&lt;25,$DS$21,IF(AND(AK10&gt;=25,AK10&lt;50),$DS$22,IF(AND(AK10&gt;=50,AK10&lt;75),$DS$23,#REF!)))</f>
        <v>Irrelevante</v>
      </c>
      <c r="AK11" s="225"/>
      <c r="AL11" s="225"/>
      <c r="AM11" s="225"/>
      <c r="AN11" s="225"/>
      <c r="AO11" s="225"/>
      <c r="AP11" s="225"/>
      <c r="AQ11" s="225"/>
      <c r="AR11" s="225"/>
      <c r="AS11" s="225"/>
      <c r="AT11" s="226"/>
      <c r="AU11" s="225" t="str">
        <f>IF(AV10&lt;25,$DS$21,IF(AND(AV10&gt;=25,AV10&lt;50),$DS$22,IF(AND(AV10&gt;=50,AV10&lt;75),$DS$23,#REF!)))</f>
        <v>Irrelevante</v>
      </c>
      <c r="AV11" s="225"/>
      <c r="AW11" s="225"/>
      <c r="AX11" s="225"/>
      <c r="AY11" s="225"/>
      <c r="AZ11" s="225"/>
      <c r="BA11" s="225"/>
      <c r="BB11" s="225"/>
      <c r="BC11" s="225"/>
      <c r="BD11" s="225"/>
      <c r="BE11" s="226"/>
      <c r="BF11" s="224" t="str">
        <f>IF(BG10&lt;25,$DS$21,IF(AND(BG10&gt;=25,BG10&lt;50),$DS$22,IF(AND(BG10&gt;=50,BG10&lt;75),$DS$23,#REF!)))</f>
        <v>Moderado</v>
      </c>
      <c r="BG11" s="225"/>
      <c r="BH11" s="225"/>
      <c r="BI11" s="225"/>
      <c r="BJ11" s="225"/>
      <c r="BK11" s="225"/>
      <c r="BL11" s="225"/>
      <c r="BM11" s="225"/>
      <c r="BN11" s="225"/>
      <c r="BO11" s="225"/>
      <c r="BP11" s="226"/>
      <c r="BQ11" s="224" t="str">
        <f>IF(BR10&lt;25,$DS$21,IF(AND(BR10&gt;=25,BR10&lt;50),$DS$22,IF(AND(BR10&gt;=50,BR10&lt;75),$DS$23,#REF!)))</f>
        <v>Irrelevante</v>
      </c>
      <c r="BR11" s="225"/>
      <c r="BS11" s="225"/>
      <c r="BT11" s="225"/>
      <c r="BU11" s="225"/>
      <c r="BV11" s="225"/>
      <c r="BW11" s="225"/>
      <c r="BX11" s="225"/>
      <c r="BY11" s="225"/>
      <c r="BZ11" s="225"/>
      <c r="CA11" s="226"/>
      <c r="CB11" s="224" t="str">
        <f>IF(CC10&lt;25,$DS$21,IF(AND(CC10&gt;=25,CC10&lt;50),$DS$22,IF(AND(CC10&gt;=50,CC10&lt;75),$DS$23,#REF!)))</f>
        <v>Irrelevante</v>
      </c>
      <c r="CC11" s="225"/>
      <c r="CD11" s="225"/>
      <c r="CE11" s="225"/>
      <c r="CF11" s="225"/>
      <c r="CG11" s="225"/>
      <c r="CH11" s="225"/>
      <c r="CI11" s="225"/>
      <c r="CJ11" s="225"/>
      <c r="CK11" s="225"/>
      <c r="CL11" s="226"/>
      <c r="CM11" s="224" t="s">
        <v>765</v>
      </c>
      <c r="CN11" s="225"/>
      <c r="CO11" s="225"/>
      <c r="CP11" s="225"/>
      <c r="CQ11" s="225"/>
      <c r="CR11" s="225"/>
      <c r="CS11" s="225"/>
      <c r="CT11" s="225"/>
      <c r="CU11" s="225"/>
      <c r="CV11" s="225"/>
      <c r="CW11" s="226"/>
      <c r="CX11" s="224" t="s">
        <v>765</v>
      </c>
      <c r="CY11" s="225"/>
      <c r="CZ11" s="225"/>
      <c r="DA11" s="225"/>
      <c r="DB11" s="225"/>
      <c r="DC11" s="225"/>
      <c r="DD11" s="225"/>
      <c r="DE11" s="225"/>
      <c r="DF11" s="225"/>
      <c r="DG11" s="225"/>
      <c r="DH11" s="226"/>
    </row>
    <row r="12" spans="1:112" ht="109.15" customHeight="1">
      <c r="A12" s="246"/>
      <c r="B12" s="240"/>
      <c r="C12" s="282" t="s">
        <v>766</v>
      </c>
      <c r="D12" s="283"/>
      <c r="E12" s="283"/>
      <c r="F12" s="283"/>
      <c r="G12" s="283"/>
      <c r="H12" s="283"/>
      <c r="I12" s="283"/>
      <c r="J12" s="283"/>
      <c r="K12" s="283"/>
      <c r="L12" s="283"/>
      <c r="M12" s="284"/>
      <c r="N12" s="272" t="s">
        <v>767</v>
      </c>
      <c r="O12" s="273"/>
      <c r="P12" s="273"/>
      <c r="Q12" s="273"/>
      <c r="R12" s="273"/>
      <c r="S12" s="273"/>
      <c r="T12" s="273"/>
      <c r="U12" s="273"/>
      <c r="V12" s="273"/>
      <c r="W12" s="273"/>
      <c r="X12" s="274"/>
      <c r="Y12" s="272" t="s">
        <v>768</v>
      </c>
      <c r="Z12" s="273"/>
      <c r="AA12" s="273"/>
      <c r="AB12" s="273"/>
      <c r="AC12" s="273"/>
      <c r="AD12" s="273"/>
      <c r="AE12" s="273"/>
      <c r="AF12" s="273"/>
      <c r="AG12" s="273"/>
      <c r="AH12" s="273"/>
      <c r="AI12" s="274"/>
      <c r="AJ12" s="272" t="s">
        <v>741</v>
      </c>
      <c r="AK12" s="273"/>
      <c r="AL12" s="273"/>
      <c r="AM12" s="273"/>
      <c r="AN12" s="273"/>
      <c r="AO12" s="273"/>
      <c r="AP12" s="273"/>
      <c r="AQ12" s="273"/>
      <c r="AR12" s="273"/>
      <c r="AS12" s="273"/>
      <c r="AT12" s="274"/>
      <c r="AU12" s="275" t="s">
        <v>769</v>
      </c>
      <c r="AV12" s="276"/>
      <c r="AW12" s="276"/>
      <c r="AX12" s="276"/>
      <c r="AY12" s="276"/>
      <c r="AZ12" s="276"/>
      <c r="BA12" s="276"/>
      <c r="BB12" s="276"/>
      <c r="BC12" s="276"/>
      <c r="BD12" s="276"/>
      <c r="BE12" s="277"/>
      <c r="BF12" s="275" t="s">
        <v>770</v>
      </c>
      <c r="BG12" s="276"/>
      <c r="BH12" s="276"/>
      <c r="BI12" s="276"/>
      <c r="BJ12" s="276"/>
      <c r="BK12" s="276"/>
      <c r="BL12" s="276"/>
      <c r="BM12" s="276"/>
      <c r="BN12" s="276"/>
      <c r="BO12" s="276"/>
      <c r="BP12" s="277"/>
      <c r="BQ12" s="272"/>
      <c r="BR12" s="273"/>
      <c r="BS12" s="273"/>
      <c r="BT12" s="273"/>
      <c r="BU12" s="273"/>
      <c r="BV12" s="273"/>
      <c r="BW12" s="273"/>
      <c r="BX12" s="273"/>
      <c r="BY12" s="273"/>
      <c r="BZ12" s="273"/>
      <c r="CA12" s="274"/>
      <c r="CB12" s="272"/>
      <c r="CC12" s="273"/>
      <c r="CD12" s="273"/>
      <c r="CE12" s="273"/>
      <c r="CF12" s="273"/>
      <c r="CG12" s="273"/>
      <c r="CH12" s="273"/>
      <c r="CI12" s="273"/>
      <c r="CJ12" s="273"/>
      <c r="CK12" s="273"/>
      <c r="CL12" s="274"/>
      <c r="CM12" s="272" t="s">
        <v>771</v>
      </c>
      <c r="CN12" s="273"/>
      <c r="CO12" s="273"/>
      <c r="CP12" s="273"/>
      <c r="CQ12" s="273"/>
      <c r="CR12" s="273"/>
      <c r="CS12" s="273"/>
      <c r="CT12" s="273"/>
      <c r="CU12" s="273"/>
      <c r="CV12" s="273"/>
      <c r="CW12" s="274"/>
      <c r="CX12" s="272"/>
      <c r="CY12" s="273"/>
      <c r="CZ12" s="273"/>
      <c r="DA12" s="273"/>
      <c r="DB12" s="273"/>
      <c r="DC12" s="273"/>
      <c r="DD12" s="273"/>
      <c r="DE12" s="273"/>
      <c r="DF12" s="273"/>
      <c r="DG12" s="273"/>
      <c r="DH12" s="274"/>
    </row>
    <row r="13" spans="1:112" ht="15.75" customHeight="1">
      <c r="A13" s="246"/>
      <c r="B13" s="240"/>
      <c r="C13" s="119" t="s">
        <v>763</v>
      </c>
      <c r="D13" s="110">
        <v>1</v>
      </c>
      <c r="E13" s="110">
        <v>1</v>
      </c>
      <c r="F13" s="110">
        <v>4</v>
      </c>
      <c r="G13" s="110">
        <v>1</v>
      </c>
      <c r="H13" s="110">
        <v>1</v>
      </c>
      <c r="I13" s="110">
        <v>1</v>
      </c>
      <c r="J13" s="110">
        <v>1</v>
      </c>
      <c r="K13" s="110">
        <v>4</v>
      </c>
      <c r="L13" s="110">
        <v>1</v>
      </c>
      <c r="M13" s="110">
        <v>1</v>
      </c>
      <c r="N13" s="110" t="s">
        <v>763</v>
      </c>
      <c r="O13" s="110">
        <v>1</v>
      </c>
      <c r="P13" s="110">
        <v>2</v>
      </c>
      <c r="Q13" s="110">
        <v>1</v>
      </c>
      <c r="R13" s="110">
        <v>4</v>
      </c>
      <c r="S13" s="110">
        <v>4</v>
      </c>
      <c r="T13" s="110">
        <v>2</v>
      </c>
      <c r="U13" s="110">
        <v>2</v>
      </c>
      <c r="V13" s="110">
        <v>4</v>
      </c>
      <c r="W13" s="110">
        <v>4</v>
      </c>
      <c r="X13" s="110">
        <v>4</v>
      </c>
      <c r="Y13" s="111" t="s">
        <v>763</v>
      </c>
      <c r="Z13" s="110">
        <v>1</v>
      </c>
      <c r="AA13" s="110">
        <v>1</v>
      </c>
      <c r="AB13" s="110">
        <v>2</v>
      </c>
      <c r="AC13" s="110">
        <v>4</v>
      </c>
      <c r="AD13" s="110">
        <v>1</v>
      </c>
      <c r="AE13" s="110">
        <v>1</v>
      </c>
      <c r="AF13" s="110">
        <v>1</v>
      </c>
      <c r="AG13" s="110">
        <v>1</v>
      </c>
      <c r="AH13" s="110">
        <v>4</v>
      </c>
      <c r="AI13" s="110">
        <v>4</v>
      </c>
      <c r="AJ13" s="111"/>
      <c r="AK13" s="110"/>
      <c r="AL13" s="110"/>
      <c r="AM13" s="110"/>
      <c r="AN13" s="110"/>
      <c r="AO13" s="110"/>
      <c r="AP13" s="110"/>
      <c r="AQ13" s="110"/>
      <c r="AR13" s="110"/>
      <c r="AS13" s="110"/>
      <c r="AT13" s="112"/>
      <c r="AU13" s="110" t="s">
        <v>763</v>
      </c>
      <c r="AV13" s="110">
        <v>1</v>
      </c>
      <c r="AW13" s="110">
        <v>1</v>
      </c>
      <c r="AX13" s="110">
        <v>1</v>
      </c>
      <c r="AY13" s="110">
        <v>4</v>
      </c>
      <c r="AZ13" s="110">
        <v>4</v>
      </c>
      <c r="BA13" s="110">
        <v>2</v>
      </c>
      <c r="BB13" s="110">
        <v>1</v>
      </c>
      <c r="BC13" s="110">
        <v>1</v>
      </c>
      <c r="BD13" s="110">
        <v>2</v>
      </c>
      <c r="BE13" s="110">
        <v>1</v>
      </c>
      <c r="BF13" s="110" t="s">
        <v>763</v>
      </c>
      <c r="BG13" s="110">
        <v>1</v>
      </c>
      <c r="BH13" s="110">
        <v>1</v>
      </c>
      <c r="BI13" s="110">
        <v>1</v>
      </c>
      <c r="BJ13" s="110">
        <v>4</v>
      </c>
      <c r="BK13" s="110">
        <v>4</v>
      </c>
      <c r="BL13" s="110">
        <v>2</v>
      </c>
      <c r="BM13" s="110">
        <v>1</v>
      </c>
      <c r="BN13" s="110">
        <v>1</v>
      </c>
      <c r="BO13" s="110">
        <v>2</v>
      </c>
      <c r="BP13" s="110">
        <v>1</v>
      </c>
      <c r="BQ13" s="111"/>
      <c r="BR13" s="110"/>
      <c r="BS13" s="110"/>
      <c r="BT13" s="110"/>
      <c r="BU13" s="110"/>
      <c r="BV13" s="110"/>
      <c r="BW13" s="110"/>
      <c r="BX13" s="110"/>
      <c r="BY13" s="110"/>
      <c r="BZ13" s="110"/>
      <c r="CA13" s="112"/>
      <c r="CB13" s="111" t="s">
        <v>763</v>
      </c>
      <c r="CC13" s="110"/>
      <c r="CD13" s="110"/>
      <c r="CE13" s="110"/>
      <c r="CF13" s="110"/>
      <c r="CG13" s="110"/>
      <c r="CH13" s="110"/>
      <c r="CI13" s="110"/>
      <c r="CJ13" s="110"/>
      <c r="CK13" s="110"/>
      <c r="CL13" s="110"/>
      <c r="CM13" s="110" t="s">
        <v>763</v>
      </c>
      <c r="CN13" s="110">
        <v>1</v>
      </c>
      <c r="CO13" s="110">
        <v>8</v>
      </c>
      <c r="CP13" s="110">
        <v>4</v>
      </c>
      <c r="CQ13" s="110">
        <v>4</v>
      </c>
      <c r="CR13" s="110">
        <v>4</v>
      </c>
      <c r="CS13" s="110">
        <v>4</v>
      </c>
      <c r="CT13" s="110">
        <v>2</v>
      </c>
      <c r="CU13" s="110">
        <v>4</v>
      </c>
      <c r="CV13" s="110">
        <v>2</v>
      </c>
      <c r="CW13" s="110">
        <v>4</v>
      </c>
      <c r="CX13" s="111"/>
      <c r="CY13" s="110"/>
      <c r="CZ13" s="110"/>
      <c r="DA13" s="110"/>
      <c r="DB13" s="110"/>
      <c r="DC13" s="110"/>
      <c r="DD13" s="110"/>
      <c r="DE13" s="110"/>
      <c r="DF13" s="110"/>
      <c r="DG13" s="110"/>
      <c r="DH13" s="110"/>
    </row>
    <row r="14" spans="1:112" ht="15.75" customHeight="1">
      <c r="A14" s="246"/>
      <c r="B14" s="240"/>
      <c r="C14" s="114" t="str">
        <f>C13</f>
        <v>-</v>
      </c>
      <c r="D14" s="224">
        <f>((3*D13)+(2*E13)+F13+G13+H13+I13+J13+K13+L13+M13)</f>
        <v>19</v>
      </c>
      <c r="E14" s="225"/>
      <c r="F14" s="225"/>
      <c r="G14" s="225"/>
      <c r="H14" s="225"/>
      <c r="I14" s="225"/>
      <c r="J14" s="225"/>
      <c r="K14" s="225"/>
      <c r="L14" s="225"/>
      <c r="M14" s="226"/>
      <c r="N14" s="114" t="str">
        <f>N13</f>
        <v>-</v>
      </c>
      <c r="O14" s="224">
        <f>((3*O13)+(2*P13)+Q13+R13+S13+T13+U13+V13+W13+X13)</f>
        <v>32</v>
      </c>
      <c r="P14" s="225"/>
      <c r="Q14" s="225"/>
      <c r="R14" s="225"/>
      <c r="S14" s="225"/>
      <c r="T14" s="225"/>
      <c r="U14" s="225"/>
      <c r="V14" s="225"/>
      <c r="W14" s="225"/>
      <c r="X14" s="226"/>
      <c r="Y14" s="114" t="str">
        <f>Y13</f>
        <v>-</v>
      </c>
      <c r="Z14" s="224">
        <f>((3*Z13)+(2*AA13)+AB13+AC13+AD13+AE13+AF13+AG13+AH13+AI13)</f>
        <v>23</v>
      </c>
      <c r="AA14" s="225"/>
      <c r="AB14" s="225"/>
      <c r="AC14" s="225"/>
      <c r="AD14" s="225"/>
      <c r="AE14" s="225"/>
      <c r="AF14" s="225"/>
      <c r="AG14" s="225"/>
      <c r="AH14" s="225"/>
      <c r="AI14" s="226"/>
      <c r="AJ14" s="114">
        <f>AJ13</f>
        <v>0</v>
      </c>
      <c r="AK14" s="224">
        <f>((3*AK13)+(2*AL13)+AM13+AN13+AO13+AP13+AQ13+AR13+AS13+AT13)</f>
        <v>0</v>
      </c>
      <c r="AL14" s="225"/>
      <c r="AM14" s="225"/>
      <c r="AN14" s="225"/>
      <c r="AO14" s="225"/>
      <c r="AP14" s="225"/>
      <c r="AQ14" s="225"/>
      <c r="AR14" s="225"/>
      <c r="AS14" s="225"/>
      <c r="AT14" s="226"/>
      <c r="AU14" s="114" t="str">
        <f>AU13</f>
        <v>-</v>
      </c>
      <c r="AV14" s="224">
        <f>((3*AV13)+(2*AW13)+AX13+AY13+AZ13+BA13+BB13+BC13+BD13+BE13)</f>
        <v>21</v>
      </c>
      <c r="AW14" s="225"/>
      <c r="AX14" s="225"/>
      <c r="AY14" s="225"/>
      <c r="AZ14" s="225"/>
      <c r="BA14" s="225"/>
      <c r="BB14" s="225"/>
      <c r="BC14" s="225"/>
      <c r="BD14" s="225"/>
      <c r="BE14" s="226"/>
      <c r="BF14" s="114" t="str">
        <f>BF13</f>
        <v>-</v>
      </c>
      <c r="BG14" s="224">
        <f>((3*BG13)+(2*BH13)+BI13+BJ13+BK13+BL13+BM13+BN13+BO13+BP13)</f>
        <v>21</v>
      </c>
      <c r="BH14" s="225"/>
      <c r="BI14" s="225"/>
      <c r="BJ14" s="225"/>
      <c r="BK14" s="225"/>
      <c r="BL14" s="225"/>
      <c r="BM14" s="225"/>
      <c r="BN14" s="225"/>
      <c r="BO14" s="225"/>
      <c r="BP14" s="226"/>
      <c r="BQ14" s="118">
        <f>BQ13</f>
        <v>0</v>
      </c>
      <c r="BR14" s="224">
        <f>((3*BR13)+(2*BS13)+BT13+BU13+BV13+BW13+BX13+BY13+BZ13+CA13)</f>
        <v>0</v>
      </c>
      <c r="BS14" s="225"/>
      <c r="BT14" s="225"/>
      <c r="BU14" s="225"/>
      <c r="BV14" s="225"/>
      <c r="BW14" s="225"/>
      <c r="BX14" s="225"/>
      <c r="BY14" s="225"/>
      <c r="BZ14" s="225"/>
      <c r="CA14" s="226"/>
      <c r="CB14" s="114" t="str">
        <f>CB13</f>
        <v>-</v>
      </c>
      <c r="CC14" s="224">
        <f>((3*CC13)+(2*CD13)+CE13+CF13+CG13+CH13+CI13+CJ13+CK13+CL13)</f>
        <v>0</v>
      </c>
      <c r="CD14" s="225"/>
      <c r="CE14" s="225"/>
      <c r="CF14" s="225"/>
      <c r="CG14" s="225"/>
      <c r="CH14" s="225"/>
      <c r="CI14" s="225"/>
      <c r="CJ14" s="225"/>
      <c r="CK14" s="225"/>
      <c r="CL14" s="226"/>
      <c r="CM14" s="114" t="str">
        <f>CM13</f>
        <v>-</v>
      </c>
      <c r="CN14" s="224">
        <f>((3*CN13)+(2*CO13)+CP13+CQ13+CR13+CS13+CT13+CU13+CV13+CW13)</f>
        <v>47</v>
      </c>
      <c r="CO14" s="225"/>
      <c r="CP14" s="225"/>
      <c r="CQ14" s="225"/>
      <c r="CR14" s="225"/>
      <c r="CS14" s="225"/>
      <c r="CT14" s="225"/>
      <c r="CU14" s="225"/>
      <c r="CV14" s="225"/>
      <c r="CW14" s="226"/>
      <c r="CX14" s="114">
        <f>CX13</f>
        <v>0</v>
      </c>
      <c r="CY14" s="224">
        <f>((3*CY13)+(2*CZ13)+DA13+DB13+DC13+DD13+DE13+DF13+DG13+DH13)</f>
        <v>0</v>
      </c>
      <c r="CZ14" s="225"/>
      <c r="DA14" s="225"/>
      <c r="DB14" s="225"/>
      <c r="DC14" s="225"/>
      <c r="DD14" s="225"/>
      <c r="DE14" s="225"/>
      <c r="DF14" s="225"/>
      <c r="DG14" s="225"/>
      <c r="DH14" s="226"/>
    </row>
    <row r="15" spans="1:112" ht="15.75" customHeight="1" thickBot="1">
      <c r="A15" s="246"/>
      <c r="B15" s="240"/>
      <c r="C15" s="225" t="str">
        <f>IF(D14&lt;25,$DS$21,IF(AND(D14&gt;=25,D14&lt;50),$DS$22,IF(AND(D14&gt;=50,D14&lt;75),$DS$23,#REF!)))</f>
        <v>Irrelevante</v>
      </c>
      <c r="D15" s="225"/>
      <c r="E15" s="225"/>
      <c r="F15" s="225"/>
      <c r="G15" s="225"/>
      <c r="H15" s="225"/>
      <c r="I15" s="225"/>
      <c r="J15" s="225"/>
      <c r="K15" s="225"/>
      <c r="L15" s="225"/>
      <c r="M15" s="226"/>
      <c r="N15" s="225" t="str">
        <f>IF(O14&lt;25,$DS$21,IF(AND(O14&gt;=25,O14&lt;50),$DS$22,IF(AND(O14&gt;=50,O14&lt;75),$DS$23,#REF!)))</f>
        <v>Moderado</v>
      </c>
      <c r="O15" s="225"/>
      <c r="P15" s="225"/>
      <c r="Q15" s="225"/>
      <c r="R15" s="225"/>
      <c r="S15" s="225"/>
      <c r="T15" s="225"/>
      <c r="U15" s="225"/>
      <c r="V15" s="225"/>
      <c r="W15" s="225"/>
      <c r="X15" s="226"/>
      <c r="Y15" s="225" t="str">
        <f>IF(Z14&lt;25,$DS$21,IF(AND(Z14&gt;=25,Z14&lt;50),$DS$22,IF(AND(Z14&gt;=50,Z14&lt;75),$DS$23,#REF!)))</f>
        <v>Irrelevante</v>
      </c>
      <c r="Z15" s="225"/>
      <c r="AA15" s="225"/>
      <c r="AB15" s="225"/>
      <c r="AC15" s="225"/>
      <c r="AD15" s="225"/>
      <c r="AE15" s="225"/>
      <c r="AF15" s="225"/>
      <c r="AG15" s="225"/>
      <c r="AH15" s="225"/>
      <c r="AI15" s="226"/>
      <c r="AJ15" s="225" t="str">
        <f>IF(AK14&lt;25,$DS$21,IF(AND(AK14&gt;=25,AK14&lt;50),$DS$22,IF(AND(AK14&gt;=50,AK14&lt;75),$DS$23,#REF!)))</f>
        <v>Irrelevante</v>
      </c>
      <c r="AK15" s="225"/>
      <c r="AL15" s="225"/>
      <c r="AM15" s="225"/>
      <c r="AN15" s="225"/>
      <c r="AO15" s="225"/>
      <c r="AP15" s="225"/>
      <c r="AQ15" s="225"/>
      <c r="AR15" s="225"/>
      <c r="AS15" s="225"/>
      <c r="AT15" s="226"/>
      <c r="AU15" s="225" t="str">
        <f>IF(AV14&lt;25,$DS$21,IF(AND(AV14&gt;=25,AV14&lt;50),$DS$22,IF(AND(AV14&gt;=50,AV14&lt;75),$DS$23,#REF!)))</f>
        <v>Irrelevante</v>
      </c>
      <c r="AV15" s="225"/>
      <c r="AW15" s="225"/>
      <c r="AX15" s="225"/>
      <c r="AY15" s="225"/>
      <c r="AZ15" s="225"/>
      <c r="BA15" s="225"/>
      <c r="BB15" s="225"/>
      <c r="BC15" s="225"/>
      <c r="BD15" s="225"/>
      <c r="BE15" s="226"/>
      <c r="BF15" s="224" t="str">
        <f>IF(BG14&lt;25,$DS$21,IF(AND(BG14&gt;=25,BG14&lt;50),$DS$22,IF(AND(BG14&gt;=50,BG14&lt;75),$DS$23,#REF!)))</f>
        <v>Irrelevante</v>
      </c>
      <c r="BG15" s="225"/>
      <c r="BH15" s="225"/>
      <c r="BI15" s="225"/>
      <c r="BJ15" s="225"/>
      <c r="BK15" s="225"/>
      <c r="BL15" s="225"/>
      <c r="BM15" s="225"/>
      <c r="BN15" s="225"/>
      <c r="BO15" s="225"/>
      <c r="BP15" s="226"/>
      <c r="BQ15" s="224" t="str">
        <f>IF(BR14&lt;25,$DS$21,IF(AND(BR14&gt;=25,BR14&lt;50),$DS$22,IF(AND(BR14&gt;=50,BR14&lt;75),$DS$23,#REF!)))</f>
        <v>Irrelevante</v>
      </c>
      <c r="BR15" s="225"/>
      <c r="BS15" s="225"/>
      <c r="BT15" s="225"/>
      <c r="BU15" s="225"/>
      <c r="BV15" s="225"/>
      <c r="BW15" s="225"/>
      <c r="BX15" s="225"/>
      <c r="BY15" s="225"/>
      <c r="BZ15" s="225"/>
      <c r="CA15" s="226"/>
      <c r="CB15" s="224" t="str">
        <f>IF(CC14&lt;25,$DS$21,IF(AND(CC14&gt;=25,CC14&lt;50),$DS$22,IF(AND(CC14&gt;=50,CC14&lt;75),$DS$23,#REF!)))</f>
        <v>Irrelevante</v>
      </c>
      <c r="CC15" s="225"/>
      <c r="CD15" s="225"/>
      <c r="CE15" s="225"/>
      <c r="CF15" s="225"/>
      <c r="CG15" s="225"/>
      <c r="CH15" s="225"/>
      <c r="CI15" s="225"/>
      <c r="CJ15" s="225"/>
      <c r="CK15" s="225"/>
      <c r="CL15" s="226"/>
      <c r="CM15" s="224" t="str">
        <f>IF(CN14&lt;25,$DS$21,IF(AND(CN14&gt;=25,CN14&lt;50),$DS$22,IF(AND(CN14&gt;=50,CN14&lt;75),$DS$23,#REF!)))</f>
        <v>Moderado</v>
      </c>
      <c r="CN15" s="225"/>
      <c r="CO15" s="225"/>
      <c r="CP15" s="225"/>
      <c r="CQ15" s="225"/>
      <c r="CR15" s="225"/>
      <c r="CS15" s="225"/>
      <c r="CT15" s="225"/>
      <c r="CU15" s="225"/>
      <c r="CV15" s="225"/>
      <c r="CW15" s="226"/>
      <c r="CX15" s="224" t="str">
        <f>IF(CY14&lt;25,$DS$21,IF(AND(CY14&gt;=25,CY14&lt;50),$DS$22,IF(AND(CY14&gt;=50,CY14&lt;75),$DS$23,#REF!)))</f>
        <v>Irrelevante</v>
      </c>
      <c r="CY15" s="225"/>
      <c r="CZ15" s="225"/>
      <c r="DA15" s="225"/>
      <c r="DB15" s="225"/>
      <c r="DC15" s="225"/>
      <c r="DD15" s="225"/>
      <c r="DE15" s="225"/>
      <c r="DF15" s="225"/>
      <c r="DG15" s="225"/>
      <c r="DH15" s="226"/>
    </row>
    <row r="16" spans="1:112" ht="63" customHeight="1">
      <c r="A16" s="246"/>
      <c r="B16" s="240"/>
      <c r="C16" s="230" t="s">
        <v>772</v>
      </c>
      <c r="D16" s="231"/>
      <c r="E16" s="231"/>
      <c r="F16" s="231"/>
      <c r="G16" s="231"/>
      <c r="H16" s="231"/>
      <c r="I16" s="231"/>
      <c r="J16" s="231"/>
      <c r="K16" s="231"/>
      <c r="L16" s="231"/>
      <c r="M16" s="232"/>
      <c r="N16" s="233"/>
      <c r="O16" s="234"/>
      <c r="P16" s="234"/>
      <c r="Q16" s="234"/>
      <c r="R16" s="234"/>
      <c r="S16" s="234"/>
      <c r="T16" s="234"/>
      <c r="U16" s="234"/>
      <c r="V16" s="234"/>
      <c r="W16" s="234"/>
      <c r="X16" s="235"/>
      <c r="Y16" s="236" t="s">
        <v>773</v>
      </c>
      <c r="Z16" s="237"/>
      <c r="AA16" s="237"/>
      <c r="AB16" s="237"/>
      <c r="AC16" s="237"/>
      <c r="AD16" s="237"/>
      <c r="AE16" s="237"/>
      <c r="AF16" s="237"/>
      <c r="AG16" s="237"/>
      <c r="AH16" s="237"/>
      <c r="AI16" s="238"/>
      <c r="AJ16" s="227"/>
      <c r="AK16" s="228"/>
      <c r="AL16" s="228"/>
      <c r="AM16" s="228"/>
      <c r="AN16" s="228"/>
      <c r="AO16" s="228"/>
      <c r="AP16" s="228"/>
      <c r="AQ16" s="228"/>
      <c r="AR16" s="228"/>
      <c r="AS16" s="228"/>
      <c r="AT16" s="229"/>
      <c r="AU16" s="236"/>
      <c r="AV16" s="237"/>
      <c r="AW16" s="237"/>
      <c r="AX16" s="237"/>
      <c r="AY16" s="237"/>
      <c r="AZ16" s="237"/>
      <c r="BA16" s="237"/>
      <c r="BB16" s="237"/>
      <c r="BC16" s="237"/>
      <c r="BD16" s="237"/>
      <c r="BE16" s="238"/>
      <c r="BF16" s="227" t="s">
        <v>774</v>
      </c>
      <c r="BG16" s="228"/>
      <c r="BH16" s="228"/>
      <c r="BI16" s="228"/>
      <c r="BJ16" s="228"/>
      <c r="BK16" s="228"/>
      <c r="BL16" s="228"/>
      <c r="BM16" s="228"/>
      <c r="BN16" s="228"/>
      <c r="BO16" s="228"/>
      <c r="BP16" s="229"/>
      <c r="BQ16" s="227"/>
      <c r="BR16" s="228"/>
      <c r="BS16" s="228"/>
      <c r="BT16" s="228"/>
      <c r="BU16" s="228"/>
      <c r="BV16" s="228"/>
      <c r="BW16" s="228"/>
      <c r="BX16" s="228"/>
      <c r="BY16" s="228"/>
      <c r="BZ16" s="228"/>
      <c r="CA16" s="229"/>
      <c r="CB16" s="227"/>
      <c r="CC16" s="228"/>
      <c r="CD16" s="228"/>
      <c r="CE16" s="228"/>
      <c r="CF16" s="228"/>
      <c r="CG16" s="228"/>
      <c r="CH16" s="228"/>
      <c r="CI16" s="228"/>
      <c r="CJ16" s="228"/>
      <c r="CK16" s="228"/>
      <c r="CL16" s="229"/>
      <c r="CM16" s="227" t="s">
        <v>775</v>
      </c>
      <c r="CN16" s="228"/>
      <c r="CO16" s="228"/>
      <c r="CP16" s="228"/>
      <c r="CQ16" s="228"/>
      <c r="CR16" s="228"/>
      <c r="CS16" s="228"/>
      <c r="CT16" s="228"/>
      <c r="CU16" s="228"/>
      <c r="CV16" s="228"/>
      <c r="CW16" s="229"/>
      <c r="CX16" s="227"/>
      <c r="CY16" s="228"/>
      <c r="CZ16" s="228"/>
      <c r="DA16" s="228"/>
      <c r="DB16" s="228"/>
      <c r="DC16" s="228"/>
      <c r="DD16" s="228"/>
      <c r="DE16" s="228"/>
      <c r="DF16" s="228"/>
      <c r="DG16" s="228"/>
      <c r="DH16" s="229"/>
    </row>
    <row r="17" spans="1:123" ht="15.75" customHeight="1">
      <c r="A17" s="246"/>
      <c r="B17" s="240"/>
      <c r="C17" s="119" t="s">
        <v>763</v>
      </c>
      <c r="D17" s="110">
        <v>1</v>
      </c>
      <c r="E17" s="110">
        <v>1</v>
      </c>
      <c r="F17" s="110">
        <v>4</v>
      </c>
      <c r="G17" s="110">
        <v>1</v>
      </c>
      <c r="H17" s="110">
        <v>1</v>
      </c>
      <c r="I17" s="110">
        <v>1</v>
      </c>
      <c r="J17" s="110">
        <v>1</v>
      </c>
      <c r="K17" s="110">
        <v>4</v>
      </c>
      <c r="L17" s="110">
        <v>1</v>
      </c>
      <c r="M17" s="110">
        <v>1</v>
      </c>
      <c r="N17" s="110"/>
      <c r="O17" s="110"/>
      <c r="P17" s="110"/>
      <c r="Q17" s="110"/>
      <c r="R17" s="110"/>
      <c r="S17" s="110"/>
      <c r="T17" s="110"/>
      <c r="U17" s="110"/>
      <c r="V17" s="110"/>
      <c r="W17" s="110"/>
      <c r="X17" s="110"/>
      <c r="Y17" s="111" t="s">
        <v>764</v>
      </c>
      <c r="Z17" s="110">
        <v>1</v>
      </c>
      <c r="AA17" s="110">
        <v>1</v>
      </c>
      <c r="AB17" s="110">
        <v>4</v>
      </c>
      <c r="AC17" s="110">
        <v>4</v>
      </c>
      <c r="AD17" s="110">
        <v>2</v>
      </c>
      <c r="AE17" s="110">
        <v>1</v>
      </c>
      <c r="AF17" s="110">
        <v>1</v>
      </c>
      <c r="AG17" s="110">
        <v>4</v>
      </c>
      <c r="AH17" s="110">
        <v>1</v>
      </c>
      <c r="AI17" s="110">
        <v>1</v>
      </c>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1" t="s">
        <v>764</v>
      </c>
      <c r="CN17" s="110">
        <v>1</v>
      </c>
      <c r="CO17" s="110">
        <v>2</v>
      </c>
      <c r="CP17" s="110">
        <v>1</v>
      </c>
      <c r="CQ17" s="110">
        <v>4</v>
      </c>
      <c r="CR17" s="110">
        <v>4</v>
      </c>
      <c r="CS17" s="110">
        <v>1</v>
      </c>
      <c r="CT17" s="110">
        <v>2</v>
      </c>
      <c r="CU17" s="110">
        <v>4</v>
      </c>
      <c r="CV17" s="110">
        <v>1</v>
      </c>
      <c r="CW17" s="110">
        <v>1</v>
      </c>
      <c r="CX17" s="110"/>
      <c r="CY17" s="110"/>
      <c r="CZ17" s="110"/>
      <c r="DA17" s="110"/>
      <c r="DB17" s="110"/>
      <c r="DC17" s="110"/>
      <c r="DD17" s="110"/>
      <c r="DE17" s="110"/>
      <c r="DF17" s="110"/>
      <c r="DG17" s="110"/>
      <c r="DH17" s="110"/>
    </row>
    <row r="18" spans="1:123" ht="15.75" customHeight="1">
      <c r="A18" s="246"/>
      <c r="B18" s="240"/>
      <c r="C18" s="118" t="str">
        <f>C17</f>
        <v>-</v>
      </c>
      <c r="D18" s="224">
        <f>((3*D17)+(2*E17)+F17+G17+H17+I17+J17+K17+L17+M17)</f>
        <v>19</v>
      </c>
      <c r="E18" s="225"/>
      <c r="F18" s="225"/>
      <c r="G18" s="225"/>
      <c r="H18" s="225"/>
      <c r="I18" s="225"/>
      <c r="J18" s="225"/>
      <c r="K18" s="225"/>
      <c r="L18" s="225"/>
      <c r="M18" s="226"/>
      <c r="N18" s="114">
        <f>N17</f>
        <v>0</v>
      </c>
      <c r="O18" s="224">
        <f>((3*O17)+(2*P17)+Q17+R17+S17+T17+U17+V17+W17+X17)</f>
        <v>0</v>
      </c>
      <c r="P18" s="225"/>
      <c r="Q18" s="225"/>
      <c r="R18" s="225"/>
      <c r="S18" s="225"/>
      <c r="T18" s="225"/>
      <c r="U18" s="225"/>
      <c r="V18" s="225"/>
      <c r="W18" s="225"/>
      <c r="X18" s="226"/>
      <c r="Y18" s="114" t="str">
        <f>Y17</f>
        <v>+</v>
      </c>
      <c r="Z18" s="224">
        <f>((3*Z17)+(2*AA17)+AB17+AC17+AD17+AE17+AF17+AG17+AH17+AI17)</f>
        <v>23</v>
      </c>
      <c r="AA18" s="225"/>
      <c r="AB18" s="225"/>
      <c r="AC18" s="225"/>
      <c r="AD18" s="225"/>
      <c r="AE18" s="225"/>
      <c r="AF18" s="225"/>
      <c r="AG18" s="225"/>
      <c r="AH18" s="225"/>
      <c r="AI18" s="226"/>
      <c r="AJ18" s="114">
        <f>AJ17</f>
        <v>0</v>
      </c>
      <c r="AK18" s="224">
        <f>((3*AK17)+(2*AL17)+AM17+AN17+AO17+AP17+AQ17+AR17+AS17+AT17)</f>
        <v>0</v>
      </c>
      <c r="AL18" s="225"/>
      <c r="AM18" s="225"/>
      <c r="AN18" s="225"/>
      <c r="AO18" s="225"/>
      <c r="AP18" s="225"/>
      <c r="AQ18" s="225"/>
      <c r="AR18" s="225"/>
      <c r="AS18" s="225"/>
      <c r="AT18" s="226"/>
      <c r="AU18" s="114">
        <f>AU17</f>
        <v>0</v>
      </c>
      <c r="AV18" s="224">
        <f>((3*AV17)+(2*AW17)+AX17+AY17+AZ17+BA17+BB17+BC17+BD17+BE17)</f>
        <v>0</v>
      </c>
      <c r="AW18" s="225"/>
      <c r="AX18" s="225"/>
      <c r="AY18" s="225"/>
      <c r="AZ18" s="225"/>
      <c r="BA18" s="225"/>
      <c r="BB18" s="225"/>
      <c r="BC18" s="225"/>
      <c r="BD18" s="225"/>
      <c r="BE18" s="226"/>
      <c r="BF18" s="114">
        <f>BF17</f>
        <v>0</v>
      </c>
      <c r="BG18" s="224">
        <f>((3*BG17)+(2*BH17)+BI17+BJ17+BK17+BL17+BM17+BN17+BO17+BP17)</f>
        <v>0</v>
      </c>
      <c r="BH18" s="225"/>
      <c r="BI18" s="225"/>
      <c r="BJ18" s="225"/>
      <c r="BK18" s="225"/>
      <c r="BL18" s="225"/>
      <c r="BM18" s="225"/>
      <c r="BN18" s="225"/>
      <c r="BO18" s="225"/>
      <c r="BP18" s="226"/>
      <c r="BQ18" s="114">
        <f>BQ17</f>
        <v>0</v>
      </c>
      <c r="BR18" s="224">
        <f>((3*BR17)+(2*BS17)+BT17+BU17+BV17+BW17+BX17+BY17+BZ17+CA17)</f>
        <v>0</v>
      </c>
      <c r="BS18" s="225"/>
      <c r="BT18" s="225"/>
      <c r="BU18" s="225"/>
      <c r="BV18" s="225"/>
      <c r="BW18" s="225"/>
      <c r="BX18" s="225"/>
      <c r="BY18" s="225"/>
      <c r="BZ18" s="225"/>
      <c r="CA18" s="226"/>
      <c r="CB18" s="114">
        <f>CB17</f>
        <v>0</v>
      </c>
      <c r="CC18" s="224">
        <f>((3*CC17)+(2*CD17)+CE17+CF17+CG17+CH17+CI17+CJ17+CK17+CL17)</f>
        <v>0</v>
      </c>
      <c r="CD18" s="225"/>
      <c r="CE18" s="225"/>
      <c r="CF18" s="225"/>
      <c r="CG18" s="225"/>
      <c r="CH18" s="225"/>
      <c r="CI18" s="225"/>
      <c r="CJ18" s="225"/>
      <c r="CK18" s="225"/>
      <c r="CL18" s="226"/>
      <c r="CM18" s="114" t="str">
        <f>CM17</f>
        <v>+</v>
      </c>
      <c r="CN18" s="224">
        <f>((3*CN17)+(2*CO17)+CP17+CQ17+CR17+CS17+CT17+CU17+CV17+CW17)</f>
        <v>25</v>
      </c>
      <c r="CO18" s="225"/>
      <c r="CP18" s="225"/>
      <c r="CQ18" s="225"/>
      <c r="CR18" s="225"/>
      <c r="CS18" s="225"/>
      <c r="CT18" s="225"/>
      <c r="CU18" s="225"/>
      <c r="CV18" s="225"/>
      <c r="CW18" s="226"/>
      <c r="CX18" s="114">
        <f>CX17</f>
        <v>0</v>
      </c>
      <c r="CY18" s="224">
        <f>((3*CY17)+(2*CZ17)+DA17+DB17+DC17+DD17+DE17+DF17+DG17+DH17)</f>
        <v>0</v>
      </c>
      <c r="CZ18" s="225"/>
      <c r="DA18" s="225"/>
      <c r="DB18" s="225"/>
      <c r="DC18" s="225"/>
      <c r="DD18" s="225"/>
      <c r="DE18" s="225"/>
      <c r="DF18" s="225"/>
      <c r="DG18" s="225"/>
      <c r="DH18" s="226"/>
    </row>
    <row r="19" spans="1:123" ht="15.75" customHeight="1" thickBot="1">
      <c r="A19" s="246"/>
      <c r="B19" s="240"/>
      <c r="C19" s="224" t="str">
        <f>IF(D18&lt;25,$DS$21,IF(AND(D18&gt;=25,D18&lt;50),$DS$22,IF(AND(D18&gt;=50,D18&lt;75),$DS$23,#REF!)))</f>
        <v>Irrelevante</v>
      </c>
      <c r="D19" s="225"/>
      <c r="E19" s="225"/>
      <c r="F19" s="225"/>
      <c r="G19" s="225"/>
      <c r="H19" s="225"/>
      <c r="I19" s="225"/>
      <c r="J19" s="225"/>
      <c r="K19" s="225"/>
      <c r="L19" s="225"/>
      <c r="M19" s="226"/>
      <c r="N19" s="224" t="str">
        <f>IF(O18&lt;25,$DS$21,IF(AND(O18&gt;=25,O18&lt;50),$DS$22,IF(AND(O18&gt;=50,O18&lt;75),$DS$23,#REF!)))</f>
        <v>Irrelevante</v>
      </c>
      <c r="O19" s="225"/>
      <c r="P19" s="225"/>
      <c r="Q19" s="225"/>
      <c r="R19" s="225"/>
      <c r="S19" s="225"/>
      <c r="T19" s="225"/>
      <c r="U19" s="225"/>
      <c r="V19" s="225"/>
      <c r="W19" s="225"/>
      <c r="X19" s="226"/>
      <c r="Y19" s="224" t="s">
        <v>765</v>
      </c>
      <c r="Z19" s="225"/>
      <c r="AA19" s="225"/>
      <c r="AB19" s="225"/>
      <c r="AC19" s="225"/>
      <c r="AD19" s="225"/>
      <c r="AE19" s="225"/>
      <c r="AF19" s="225"/>
      <c r="AG19" s="225"/>
      <c r="AH19" s="225"/>
      <c r="AI19" s="226"/>
      <c r="AJ19" s="224" t="str">
        <f>IF(AK18&lt;25,$DS$21,IF(AND(AK18&gt;=25,AK18&lt;50),$DS$22,IF(AND(AK18&gt;=50,AK18&lt;75),$DS$23,#REF!)))</f>
        <v>Irrelevante</v>
      </c>
      <c r="AK19" s="225"/>
      <c r="AL19" s="225"/>
      <c r="AM19" s="225"/>
      <c r="AN19" s="225"/>
      <c r="AO19" s="225"/>
      <c r="AP19" s="225"/>
      <c r="AQ19" s="225"/>
      <c r="AR19" s="225"/>
      <c r="AS19" s="225"/>
      <c r="AT19" s="226"/>
      <c r="AU19" s="224" t="str">
        <f>IF(AV18&lt;25,$DS$21,IF(AND(AV18&gt;=25,AV18&lt;50),$DS$22,IF(AND(AV18&gt;=50,AV18&lt;75),$DS$23,#REF!)))</f>
        <v>Irrelevante</v>
      </c>
      <c r="AV19" s="225"/>
      <c r="AW19" s="225"/>
      <c r="AX19" s="225"/>
      <c r="AY19" s="225"/>
      <c r="AZ19" s="225"/>
      <c r="BA19" s="225"/>
      <c r="BB19" s="225"/>
      <c r="BC19" s="225"/>
      <c r="BD19" s="225"/>
      <c r="BE19" s="226"/>
      <c r="BF19" s="224" t="str">
        <f>IF(BG18&lt;25,$DS$21,IF(AND(BG18&gt;=25,BG18&lt;50),$DS$22,IF(AND(BG18&gt;=50,BG18&lt;75),$DS$23,#REF!)))</f>
        <v>Irrelevante</v>
      </c>
      <c r="BG19" s="225"/>
      <c r="BH19" s="225"/>
      <c r="BI19" s="225"/>
      <c r="BJ19" s="225"/>
      <c r="BK19" s="225"/>
      <c r="BL19" s="225"/>
      <c r="BM19" s="225"/>
      <c r="BN19" s="225"/>
      <c r="BO19" s="225"/>
      <c r="BP19" s="226"/>
      <c r="BQ19" s="224" t="str">
        <f>IF(BR18&lt;25,$DS$21,IF(AND(BR18&gt;=25,BR18&lt;50),$DS$22,IF(AND(BR18&gt;=50,BR18&lt;75),$DS$23,#REF!)))</f>
        <v>Irrelevante</v>
      </c>
      <c r="BR19" s="225"/>
      <c r="BS19" s="225"/>
      <c r="BT19" s="225"/>
      <c r="BU19" s="225"/>
      <c r="BV19" s="225"/>
      <c r="BW19" s="225"/>
      <c r="BX19" s="225"/>
      <c r="BY19" s="225"/>
      <c r="BZ19" s="225"/>
      <c r="CA19" s="226"/>
      <c r="CB19" s="224" t="str">
        <f>IF(CC18&lt;25,$DS$21,IF(AND(CC18&gt;=25,CC18&lt;50),$DS$22,IF(AND(CC18&gt;=50,CC18&lt;75),$DS$23,#REF!)))</f>
        <v>Irrelevante</v>
      </c>
      <c r="CC19" s="225"/>
      <c r="CD19" s="225"/>
      <c r="CE19" s="225"/>
      <c r="CF19" s="225"/>
      <c r="CG19" s="225"/>
      <c r="CH19" s="225"/>
      <c r="CI19" s="225"/>
      <c r="CJ19" s="225"/>
      <c r="CK19" s="225"/>
      <c r="CL19" s="226"/>
      <c r="CM19" s="224" t="s">
        <v>765</v>
      </c>
      <c r="CN19" s="225"/>
      <c r="CO19" s="225"/>
      <c r="CP19" s="225"/>
      <c r="CQ19" s="225"/>
      <c r="CR19" s="225"/>
      <c r="CS19" s="225"/>
      <c r="CT19" s="225"/>
      <c r="CU19" s="225"/>
      <c r="CV19" s="225"/>
      <c r="CW19" s="226"/>
      <c r="CX19" s="224" t="str">
        <f>IF(CY18&lt;25,$DS$21,IF(AND(CY18&gt;=25,CY18&lt;50),$DS$22,IF(AND(CY18&gt;=50,CY18&lt;75),$DS$23,#REF!)))</f>
        <v>Irrelevante</v>
      </c>
      <c r="CY19" s="225"/>
      <c r="CZ19" s="225"/>
      <c r="DA19" s="225"/>
      <c r="DB19" s="225"/>
      <c r="DC19" s="225"/>
      <c r="DD19" s="225"/>
      <c r="DE19" s="225"/>
      <c r="DF19" s="225"/>
      <c r="DG19" s="225"/>
      <c r="DH19" s="226"/>
    </row>
    <row r="20" spans="1:123" ht="77.25" customHeight="1">
      <c r="A20" s="246"/>
      <c r="B20" s="240"/>
      <c r="C20" s="230"/>
      <c r="D20" s="231"/>
      <c r="E20" s="231"/>
      <c r="F20" s="231"/>
      <c r="G20" s="231"/>
      <c r="H20" s="231"/>
      <c r="I20" s="231"/>
      <c r="J20" s="231"/>
      <c r="K20" s="231"/>
      <c r="L20" s="231"/>
      <c r="M20" s="232"/>
      <c r="N20" s="233"/>
      <c r="O20" s="234"/>
      <c r="P20" s="234"/>
      <c r="Q20" s="234"/>
      <c r="R20" s="234"/>
      <c r="S20" s="234"/>
      <c r="T20" s="234"/>
      <c r="U20" s="234"/>
      <c r="V20" s="234"/>
      <c r="W20" s="234"/>
      <c r="X20" s="235"/>
      <c r="Y20" s="236" t="s">
        <v>776</v>
      </c>
      <c r="Z20" s="237"/>
      <c r="AA20" s="237"/>
      <c r="AB20" s="237"/>
      <c r="AC20" s="237"/>
      <c r="AD20" s="237"/>
      <c r="AE20" s="237"/>
      <c r="AF20" s="237"/>
      <c r="AG20" s="237"/>
      <c r="AH20" s="237"/>
      <c r="AI20" s="238"/>
      <c r="AJ20" s="227"/>
      <c r="AK20" s="228"/>
      <c r="AL20" s="228"/>
      <c r="AM20" s="228"/>
      <c r="AN20" s="228"/>
      <c r="AO20" s="228"/>
      <c r="AP20" s="228"/>
      <c r="AQ20" s="228"/>
      <c r="AR20" s="228"/>
      <c r="AS20" s="228"/>
      <c r="AT20" s="229"/>
      <c r="AU20" s="236"/>
      <c r="AV20" s="237"/>
      <c r="AW20" s="237"/>
      <c r="AX20" s="237"/>
      <c r="AY20" s="237"/>
      <c r="AZ20" s="237"/>
      <c r="BA20" s="237"/>
      <c r="BB20" s="237"/>
      <c r="BC20" s="237"/>
      <c r="BD20" s="237"/>
      <c r="BE20" s="238"/>
      <c r="BF20" s="227"/>
      <c r="BG20" s="228"/>
      <c r="BH20" s="228"/>
      <c r="BI20" s="228"/>
      <c r="BJ20" s="228"/>
      <c r="BK20" s="228"/>
      <c r="BL20" s="228"/>
      <c r="BM20" s="228"/>
      <c r="BN20" s="228"/>
      <c r="BO20" s="228"/>
      <c r="BP20" s="229"/>
      <c r="BQ20" s="227"/>
      <c r="BR20" s="228"/>
      <c r="BS20" s="228"/>
      <c r="BT20" s="228"/>
      <c r="BU20" s="228"/>
      <c r="BV20" s="228"/>
      <c r="BW20" s="228"/>
      <c r="BX20" s="228"/>
      <c r="BY20" s="228"/>
      <c r="BZ20" s="228"/>
      <c r="CA20" s="229"/>
      <c r="CB20" s="227"/>
      <c r="CC20" s="228"/>
      <c r="CD20" s="228"/>
      <c r="CE20" s="228"/>
      <c r="CF20" s="228"/>
      <c r="CG20" s="228"/>
      <c r="CH20" s="228"/>
      <c r="CI20" s="228"/>
      <c r="CJ20" s="228"/>
      <c r="CK20" s="228"/>
      <c r="CL20" s="229"/>
      <c r="CM20" s="227" t="s">
        <v>777</v>
      </c>
      <c r="CN20" s="228"/>
      <c r="CO20" s="228"/>
      <c r="CP20" s="228"/>
      <c r="CQ20" s="228"/>
      <c r="CR20" s="228"/>
      <c r="CS20" s="228"/>
      <c r="CT20" s="228"/>
      <c r="CU20" s="228"/>
      <c r="CV20" s="228"/>
      <c r="CW20" s="229"/>
      <c r="CX20" s="227"/>
      <c r="CY20" s="228"/>
      <c r="CZ20" s="228"/>
      <c r="DA20" s="228"/>
      <c r="DB20" s="228"/>
      <c r="DC20" s="228"/>
      <c r="DD20" s="228"/>
      <c r="DE20" s="228"/>
      <c r="DF20" s="228"/>
      <c r="DG20" s="228"/>
      <c r="DH20" s="229"/>
      <c r="DR20" s="120"/>
      <c r="DS20" s="121"/>
    </row>
    <row r="21" spans="1:123" s="113" customFormat="1" ht="15.75" customHeight="1">
      <c r="A21" s="246"/>
      <c r="B21" s="240"/>
      <c r="C21" s="119"/>
      <c r="D21" s="110"/>
      <c r="E21" s="110"/>
      <c r="F21" s="110"/>
      <c r="G21" s="110"/>
      <c r="H21" s="110"/>
      <c r="I21" s="110"/>
      <c r="J21" s="110"/>
      <c r="K21" s="110"/>
      <c r="L21" s="110"/>
      <c r="M21" s="110"/>
      <c r="N21" s="110"/>
      <c r="O21" s="110"/>
      <c r="P21" s="110"/>
      <c r="Q21" s="110"/>
      <c r="R21" s="110"/>
      <c r="S21" s="110"/>
      <c r="T21" s="110"/>
      <c r="U21" s="110"/>
      <c r="V21" s="110"/>
      <c r="W21" s="110"/>
      <c r="X21" s="110"/>
      <c r="Y21" s="110" t="s">
        <v>763</v>
      </c>
      <c r="Z21" s="110">
        <v>1</v>
      </c>
      <c r="AA21" s="110">
        <v>2</v>
      </c>
      <c r="AB21" s="110">
        <v>2</v>
      </c>
      <c r="AC21" s="110">
        <v>4</v>
      </c>
      <c r="AD21" s="110">
        <v>4</v>
      </c>
      <c r="AE21" s="110">
        <v>4</v>
      </c>
      <c r="AF21" s="110">
        <v>4</v>
      </c>
      <c r="AG21" s="110">
        <v>4</v>
      </c>
      <c r="AH21" s="110">
        <v>4</v>
      </c>
      <c r="AI21" s="110">
        <v>4</v>
      </c>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1" t="s">
        <v>764</v>
      </c>
      <c r="CN21" s="110">
        <v>1</v>
      </c>
      <c r="CO21" s="110">
        <v>1</v>
      </c>
      <c r="CP21" s="110">
        <v>8</v>
      </c>
      <c r="CQ21" s="110">
        <v>4</v>
      </c>
      <c r="CR21" s="110">
        <v>4</v>
      </c>
      <c r="CS21" s="110">
        <v>1</v>
      </c>
      <c r="CT21" s="110">
        <v>2</v>
      </c>
      <c r="CU21" s="110">
        <v>4</v>
      </c>
      <c r="CV21" s="110">
        <v>1</v>
      </c>
      <c r="CW21" s="110">
        <v>1</v>
      </c>
      <c r="CX21" s="110"/>
      <c r="CY21" s="110"/>
      <c r="CZ21" s="110"/>
      <c r="DA21" s="110"/>
      <c r="DB21" s="110"/>
      <c r="DC21" s="110"/>
      <c r="DD21" s="110"/>
      <c r="DE21" s="110"/>
      <c r="DF21" s="110"/>
      <c r="DG21" s="110"/>
      <c r="DH21" s="110"/>
      <c r="DR21" s="122" t="s">
        <v>778</v>
      </c>
      <c r="DS21" s="123" t="s">
        <v>779</v>
      </c>
    </row>
    <row r="22" spans="1:123" ht="15.75" customHeight="1">
      <c r="A22" s="246"/>
      <c r="B22" s="240"/>
      <c r="C22" s="118">
        <f>C21</f>
        <v>0</v>
      </c>
      <c r="D22" s="224">
        <f>((3*D21)+(2*E21)+F21+G21+H21+I21+J21+K21+L21+M21)</f>
        <v>0</v>
      </c>
      <c r="E22" s="225"/>
      <c r="F22" s="225"/>
      <c r="G22" s="225"/>
      <c r="H22" s="225"/>
      <c r="I22" s="225"/>
      <c r="J22" s="225"/>
      <c r="K22" s="225"/>
      <c r="L22" s="225"/>
      <c r="M22" s="226"/>
      <c r="N22" s="114">
        <f>N21</f>
        <v>0</v>
      </c>
      <c r="O22" s="224">
        <f>((3*O21)+(2*P21)+Q21+R21+S21+T21+U21+V21+W21+X21)</f>
        <v>0</v>
      </c>
      <c r="P22" s="225"/>
      <c r="Q22" s="225"/>
      <c r="R22" s="225"/>
      <c r="S22" s="225"/>
      <c r="T22" s="225"/>
      <c r="U22" s="225"/>
      <c r="V22" s="225"/>
      <c r="W22" s="225"/>
      <c r="X22" s="226"/>
      <c r="Y22" s="114" t="str">
        <f>Y21</f>
        <v>-</v>
      </c>
      <c r="Z22" s="224">
        <f>((3*Z21)+(2*AA21)+AB21+AC21+AD21+AE21+AF21+AG21+AH21+AI21)</f>
        <v>37</v>
      </c>
      <c r="AA22" s="225"/>
      <c r="AB22" s="225"/>
      <c r="AC22" s="225"/>
      <c r="AD22" s="225"/>
      <c r="AE22" s="225"/>
      <c r="AF22" s="225"/>
      <c r="AG22" s="225"/>
      <c r="AH22" s="225"/>
      <c r="AI22" s="226"/>
      <c r="AJ22" s="114">
        <f>AJ21</f>
        <v>0</v>
      </c>
      <c r="AK22" s="224"/>
      <c r="AL22" s="225"/>
      <c r="AM22" s="225"/>
      <c r="AN22" s="225"/>
      <c r="AO22" s="225"/>
      <c r="AP22" s="225"/>
      <c r="AQ22" s="225"/>
      <c r="AR22" s="225"/>
      <c r="AS22" s="225"/>
      <c r="AT22" s="226"/>
      <c r="AU22" s="114">
        <f>AU21</f>
        <v>0</v>
      </c>
      <c r="AV22" s="224">
        <f>((3*AV21)+(2*AW21)+AX21+AY21+AZ21+BA21+BB21+BC21+BD21+BE21)</f>
        <v>0</v>
      </c>
      <c r="AW22" s="225"/>
      <c r="AX22" s="225"/>
      <c r="AY22" s="225"/>
      <c r="AZ22" s="225"/>
      <c r="BA22" s="225"/>
      <c r="BB22" s="225"/>
      <c r="BC22" s="225"/>
      <c r="BD22" s="225"/>
      <c r="BE22" s="226"/>
      <c r="BF22" s="114">
        <f>BF21</f>
        <v>0</v>
      </c>
      <c r="BG22" s="224">
        <f>((3*BG21)+(2*BH21)+BI21+BJ21+BK21+BL21+BM21+BN21+BO21+BP21)</f>
        <v>0</v>
      </c>
      <c r="BH22" s="225"/>
      <c r="BI22" s="225"/>
      <c r="BJ22" s="225"/>
      <c r="BK22" s="225"/>
      <c r="BL22" s="225"/>
      <c r="BM22" s="225"/>
      <c r="BN22" s="225"/>
      <c r="BO22" s="225"/>
      <c r="BP22" s="226"/>
      <c r="BQ22" s="114">
        <f>BQ21</f>
        <v>0</v>
      </c>
      <c r="BR22" s="224">
        <f>((3*BR21)+(2*BS21)+BT21+BU21+BV21+BW21+BX21+BY21+BZ21+CA21)</f>
        <v>0</v>
      </c>
      <c r="BS22" s="225"/>
      <c r="BT22" s="225"/>
      <c r="BU22" s="225"/>
      <c r="BV22" s="225"/>
      <c r="BW22" s="225"/>
      <c r="BX22" s="225"/>
      <c r="BY22" s="225"/>
      <c r="BZ22" s="225"/>
      <c r="CA22" s="226"/>
      <c r="CB22" s="114">
        <f>CB21</f>
        <v>0</v>
      </c>
      <c r="CC22" s="224">
        <f>((3*CC21)+(2*CD21)+CE21+CF21+CG21+CH21+CI21+CJ21+CK21+CL21)</f>
        <v>0</v>
      </c>
      <c r="CD22" s="225"/>
      <c r="CE22" s="225"/>
      <c r="CF22" s="225"/>
      <c r="CG22" s="225"/>
      <c r="CH22" s="225"/>
      <c r="CI22" s="225"/>
      <c r="CJ22" s="225"/>
      <c r="CK22" s="225"/>
      <c r="CL22" s="226"/>
      <c r="CM22" s="114" t="str">
        <f>CM21</f>
        <v>+</v>
      </c>
      <c r="CN22" s="224">
        <f>((3*CN21)+(2*CO21)+CP21+CQ21+CR21+CS21+CT21+CU21+CV21+CW21)</f>
        <v>30</v>
      </c>
      <c r="CO22" s="225"/>
      <c r="CP22" s="225"/>
      <c r="CQ22" s="225"/>
      <c r="CR22" s="225"/>
      <c r="CS22" s="225"/>
      <c r="CT22" s="225"/>
      <c r="CU22" s="225"/>
      <c r="CV22" s="225"/>
      <c r="CW22" s="226"/>
      <c r="CX22" s="114">
        <f>CX21</f>
        <v>0</v>
      </c>
      <c r="CY22" s="224">
        <f>((3*CY21)+(2*CZ21)+DA21+DB21+DC21+DD21+DE21+DF21+DG21+DH21)</f>
        <v>0</v>
      </c>
      <c r="CZ22" s="225"/>
      <c r="DA22" s="225"/>
      <c r="DB22" s="225"/>
      <c r="DC22" s="225"/>
      <c r="DD22" s="225"/>
      <c r="DE22" s="225"/>
      <c r="DF22" s="225"/>
      <c r="DG22" s="225"/>
      <c r="DH22" s="226"/>
      <c r="DR22" s="122" t="s">
        <v>780</v>
      </c>
      <c r="DS22" s="123" t="s">
        <v>781</v>
      </c>
    </row>
    <row r="23" spans="1:123" ht="15.75" customHeight="1" thickBot="1">
      <c r="A23" s="246"/>
      <c r="B23" s="240"/>
      <c r="C23" s="224" t="str">
        <f>IF(D22&lt;25,$DS$21,IF(AND(D22&gt;=25,D22&lt;50),$DS$22,IF(AND(D22&gt;=50,D22&lt;75),$DS$23,#REF!)))</f>
        <v>Irrelevante</v>
      </c>
      <c r="D23" s="225"/>
      <c r="E23" s="225"/>
      <c r="F23" s="225"/>
      <c r="G23" s="225"/>
      <c r="H23" s="225"/>
      <c r="I23" s="225"/>
      <c r="J23" s="225"/>
      <c r="K23" s="225"/>
      <c r="L23" s="225"/>
      <c r="M23" s="226"/>
      <c r="N23" s="224" t="str">
        <f>IF(O22&lt;25,$DS$21,IF(AND(O22&gt;=25,O22&lt;50),$DS$22,IF(AND(O22&gt;=50,O22&lt;75),$DS$23,#REF!)))</f>
        <v>Irrelevante</v>
      </c>
      <c r="O23" s="225"/>
      <c r="P23" s="225"/>
      <c r="Q23" s="225"/>
      <c r="R23" s="225"/>
      <c r="S23" s="225"/>
      <c r="T23" s="225"/>
      <c r="U23" s="225"/>
      <c r="V23" s="225"/>
      <c r="W23" s="225"/>
      <c r="X23" s="226"/>
      <c r="Y23" s="224" t="str">
        <f>IF(Z22&lt;25,$DS$21,IF(AND(Z22&gt;=25,Z22&lt;50),$DS$22,IF(AND(Z22&gt;=50,Z22&lt;75),$DS$23,#REF!)))</f>
        <v>Moderado</v>
      </c>
      <c r="Z23" s="225"/>
      <c r="AA23" s="225"/>
      <c r="AB23" s="225"/>
      <c r="AC23" s="225"/>
      <c r="AD23" s="225"/>
      <c r="AE23" s="225"/>
      <c r="AF23" s="225"/>
      <c r="AG23" s="225"/>
      <c r="AH23" s="225"/>
      <c r="AI23" s="226"/>
      <c r="AJ23" s="224" t="str">
        <f>IF(AK22&lt;25,$DS$21,IF(AND(AK22&gt;=25,AK22&lt;50),$DS$22,IF(AND(AK22&gt;=50,AK22&lt;75),$DS$23,#REF!)))</f>
        <v>Irrelevante</v>
      </c>
      <c r="AK23" s="225"/>
      <c r="AL23" s="225"/>
      <c r="AM23" s="225"/>
      <c r="AN23" s="225"/>
      <c r="AO23" s="225"/>
      <c r="AP23" s="225"/>
      <c r="AQ23" s="225"/>
      <c r="AR23" s="225"/>
      <c r="AS23" s="225"/>
      <c r="AT23" s="226"/>
      <c r="AU23" s="224" t="str">
        <f>IF(AV22&lt;25,$DS$21,IF(AND(AV22&gt;=25,AV22&lt;50),$DS$22,IF(AND(AV22&gt;=50,AV22&lt;75),$DS$23,#REF!)))</f>
        <v>Irrelevante</v>
      </c>
      <c r="AV23" s="225"/>
      <c r="AW23" s="225"/>
      <c r="AX23" s="225"/>
      <c r="AY23" s="225"/>
      <c r="AZ23" s="225"/>
      <c r="BA23" s="225"/>
      <c r="BB23" s="225"/>
      <c r="BC23" s="225"/>
      <c r="BD23" s="225"/>
      <c r="BE23" s="226"/>
      <c r="BF23" s="224" t="str">
        <f>IF(BG22&lt;25,$DS$21,IF(AND(BG22&gt;=25,BG22&lt;50),$DS$22,IF(AND(BG22&gt;=50,BG22&lt;75),$DS$23,#REF!)))</f>
        <v>Irrelevante</v>
      </c>
      <c r="BG23" s="225"/>
      <c r="BH23" s="225"/>
      <c r="BI23" s="225"/>
      <c r="BJ23" s="225"/>
      <c r="BK23" s="225"/>
      <c r="BL23" s="225"/>
      <c r="BM23" s="225"/>
      <c r="BN23" s="225"/>
      <c r="BO23" s="225"/>
      <c r="BP23" s="226"/>
      <c r="BQ23" s="224" t="str">
        <f>IF(BR22&lt;25,$DS$21,IF(AND(BR22&gt;=25,BR22&lt;50),$DS$22,IF(AND(BR22&gt;=50,BR22&lt;75),$DS$23,#REF!)))</f>
        <v>Irrelevante</v>
      </c>
      <c r="BR23" s="225"/>
      <c r="BS23" s="225"/>
      <c r="BT23" s="225"/>
      <c r="BU23" s="225"/>
      <c r="BV23" s="225"/>
      <c r="BW23" s="225"/>
      <c r="BX23" s="225"/>
      <c r="BY23" s="225"/>
      <c r="BZ23" s="225"/>
      <c r="CA23" s="226"/>
      <c r="CB23" s="224" t="str">
        <f>IF(CC22&lt;25,$DS$21,IF(AND(CC22&gt;=25,CC22&lt;50),$DS$22,IF(AND(CC22&gt;=50,CC22&lt;75),$DS$23,#REF!)))</f>
        <v>Irrelevante</v>
      </c>
      <c r="CC23" s="225"/>
      <c r="CD23" s="225"/>
      <c r="CE23" s="225"/>
      <c r="CF23" s="225"/>
      <c r="CG23" s="225"/>
      <c r="CH23" s="225"/>
      <c r="CI23" s="225"/>
      <c r="CJ23" s="225"/>
      <c r="CK23" s="225"/>
      <c r="CL23" s="226"/>
      <c r="CM23" s="224" t="s">
        <v>765</v>
      </c>
      <c r="CN23" s="225"/>
      <c r="CO23" s="225"/>
      <c r="CP23" s="225"/>
      <c r="CQ23" s="225"/>
      <c r="CR23" s="225"/>
      <c r="CS23" s="225"/>
      <c r="CT23" s="225"/>
      <c r="CU23" s="225"/>
      <c r="CV23" s="225"/>
      <c r="CW23" s="226"/>
      <c r="CX23" s="224" t="str">
        <f>IF(CY22&lt;25,$DS$21,IF(AND(CY22&gt;=25,CY22&lt;50),$DS$22,IF(AND(CY22&gt;=50,CY22&lt;75),$DS$23,#REF!)))</f>
        <v>Irrelevante</v>
      </c>
      <c r="CY23" s="225"/>
      <c r="CZ23" s="225"/>
      <c r="DA23" s="225"/>
      <c r="DB23" s="225"/>
      <c r="DC23" s="225"/>
      <c r="DD23" s="225"/>
      <c r="DE23" s="225"/>
      <c r="DF23" s="225"/>
      <c r="DG23" s="225"/>
      <c r="DH23" s="226"/>
      <c r="DR23" s="122" t="s">
        <v>782</v>
      </c>
      <c r="DS23" s="123" t="s">
        <v>783</v>
      </c>
    </row>
    <row r="24" spans="1:123" ht="63" customHeight="1">
      <c r="A24" s="246"/>
      <c r="B24" s="240"/>
      <c r="C24" s="230"/>
      <c r="D24" s="231"/>
      <c r="E24" s="231"/>
      <c r="F24" s="231"/>
      <c r="G24" s="231"/>
      <c r="H24" s="231"/>
      <c r="I24" s="231"/>
      <c r="J24" s="231"/>
      <c r="K24" s="231"/>
      <c r="L24" s="231"/>
      <c r="M24" s="232"/>
      <c r="N24" s="233"/>
      <c r="O24" s="234"/>
      <c r="P24" s="234"/>
      <c r="Q24" s="234"/>
      <c r="R24" s="234"/>
      <c r="S24" s="234"/>
      <c r="T24" s="234"/>
      <c r="U24" s="234"/>
      <c r="V24" s="234"/>
      <c r="W24" s="234"/>
      <c r="X24" s="235"/>
      <c r="Y24" s="236" t="s">
        <v>784</v>
      </c>
      <c r="Z24" s="237"/>
      <c r="AA24" s="237"/>
      <c r="AB24" s="237"/>
      <c r="AC24" s="237"/>
      <c r="AD24" s="237"/>
      <c r="AE24" s="237"/>
      <c r="AF24" s="237"/>
      <c r="AG24" s="237"/>
      <c r="AH24" s="237"/>
      <c r="AI24" s="238"/>
      <c r="AJ24" s="227"/>
      <c r="AK24" s="228"/>
      <c r="AL24" s="228"/>
      <c r="AM24" s="228"/>
      <c r="AN24" s="228"/>
      <c r="AO24" s="228"/>
      <c r="AP24" s="228"/>
      <c r="AQ24" s="228"/>
      <c r="AR24" s="228"/>
      <c r="AS24" s="228"/>
      <c r="AT24" s="229"/>
      <c r="AU24" s="236"/>
      <c r="AV24" s="237"/>
      <c r="AW24" s="237"/>
      <c r="AX24" s="237"/>
      <c r="AY24" s="237"/>
      <c r="AZ24" s="237"/>
      <c r="BA24" s="237"/>
      <c r="BB24" s="237"/>
      <c r="BC24" s="237"/>
      <c r="BD24" s="237"/>
      <c r="BE24" s="238"/>
      <c r="BF24" s="227"/>
      <c r="BG24" s="228"/>
      <c r="BH24" s="228"/>
      <c r="BI24" s="228"/>
      <c r="BJ24" s="228"/>
      <c r="BK24" s="228"/>
      <c r="BL24" s="228"/>
      <c r="BM24" s="228"/>
      <c r="BN24" s="228"/>
      <c r="BO24" s="228"/>
      <c r="BP24" s="229"/>
      <c r="BQ24" s="227"/>
      <c r="BR24" s="228"/>
      <c r="BS24" s="228"/>
      <c r="BT24" s="228"/>
      <c r="BU24" s="228"/>
      <c r="BV24" s="228"/>
      <c r="BW24" s="228"/>
      <c r="BX24" s="228"/>
      <c r="BY24" s="228"/>
      <c r="BZ24" s="228"/>
      <c r="CA24" s="229"/>
      <c r="CB24" s="227"/>
      <c r="CC24" s="228"/>
      <c r="CD24" s="228"/>
      <c r="CE24" s="228"/>
      <c r="CF24" s="228"/>
      <c r="CG24" s="228"/>
      <c r="CH24" s="228"/>
      <c r="CI24" s="228"/>
      <c r="CJ24" s="228"/>
      <c r="CK24" s="228"/>
      <c r="CL24" s="229"/>
      <c r="CM24" s="227" t="s">
        <v>785</v>
      </c>
      <c r="CN24" s="228"/>
      <c r="CO24" s="228"/>
      <c r="CP24" s="228"/>
      <c r="CQ24" s="228"/>
      <c r="CR24" s="228"/>
      <c r="CS24" s="228"/>
      <c r="CT24" s="228"/>
      <c r="CU24" s="228"/>
      <c r="CV24" s="228"/>
      <c r="CW24" s="229"/>
      <c r="CX24" s="227"/>
      <c r="CY24" s="228"/>
      <c r="CZ24" s="228"/>
      <c r="DA24" s="228"/>
      <c r="DB24" s="228"/>
      <c r="DC24" s="228"/>
      <c r="DD24" s="228"/>
      <c r="DE24" s="228"/>
      <c r="DF24" s="228"/>
      <c r="DG24" s="228"/>
      <c r="DH24" s="229"/>
      <c r="DR24" s="124"/>
      <c r="DS24" s="124"/>
    </row>
    <row r="25" spans="1:123" ht="15.75" customHeight="1">
      <c r="A25" s="246"/>
      <c r="B25" s="240"/>
      <c r="C25" s="119"/>
      <c r="D25" s="110"/>
      <c r="E25" s="110"/>
      <c r="F25" s="110"/>
      <c r="G25" s="110"/>
      <c r="H25" s="110"/>
      <c r="I25" s="110"/>
      <c r="J25" s="110"/>
      <c r="K25" s="110"/>
      <c r="L25" s="110"/>
      <c r="M25" s="110"/>
      <c r="N25" s="110"/>
      <c r="O25" s="110"/>
      <c r="P25" s="110"/>
      <c r="Q25" s="110"/>
      <c r="R25" s="110"/>
      <c r="S25" s="110"/>
      <c r="T25" s="110"/>
      <c r="U25" s="110"/>
      <c r="V25" s="110"/>
      <c r="W25" s="110"/>
      <c r="X25" s="110"/>
      <c r="Y25" s="111" t="s">
        <v>763</v>
      </c>
      <c r="Z25" s="110">
        <v>1</v>
      </c>
      <c r="AA25" s="110">
        <v>1</v>
      </c>
      <c r="AB25" s="110">
        <v>4</v>
      </c>
      <c r="AC25" s="110">
        <v>4</v>
      </c>
      <c r="AD25" s="110">
        <v>1</v>
      </c>
      <c r="AE25" s="110">
        <v>1</v>
      </c>
      <c r="AF25" s="110">
        <v>2</v>
      </c>
      <c r="AG25" s="110">
        <v>1</v>
      </c>
      <c r="AH25" s="110">
        <v>1</v>
      </c>
      <c r="AI25" s="112">
        <v>1</v>
      </c>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1" t="s">
        <v>764</v>
      </c>
      <c r="CN25" s="110">
        <v>1</v>
      </c>
      <c r="CO25" s="110">
        <v>1</v>
      </c>
      <c r="CP25" s="110">
        <v>8</v>
      </c>
      <c r="CQ25" s="110">
        <v>4</v>
      </c>
      <c r="CR25" s="110">
        <v>4</v>
      </c>
      <c r="CS25" s="110">
        <v>1</v>
      </c>
      <c r="CT25" s="110">
        <v>2</v>
      </c>
      <c r="CU25" s="110">
        <v>4</v>
      </c>
      <c r="CV25" s="110">
        <v>1</v>
      </c>
      <c r="CW25" s="110">
        <v>1</v>
      </c>
      <c r="CX25" s="110"/>
      <c r="CY25" s="110"/>
      <c r="CZ25" s="110"/>
      <c r="DA25" s="110"/>
      <c r="DB25" s="110"/>
      <c r="DC25" s="110"/>
      <c r="DD25" s="110"/>
      <c r="DE25" s="110"/>
      <c r="DF25" s="110"/>
      <c r="DG25" s="110"/>
      <c r="DH25" s="110"/>
      <c r="DR25" s="124"/>
      <c r="DS25" s="124"/>
    </row>
    <row r="26" spans="1:123" ht="15.75" customHeight="1">
      <c r="A26" s="246"/>
      <c r="B26" s="240"/>
      <c r="C26" s="118">
        <f>C25</f>
        <v>0</v>
      </c>
      <c r="D26" s="224">
        <f>((3*D25)+(2*E25)+F25+G25+H25+I25+J25+K25+L25+M25)</f>
        <v>0</v>
      </c>
      <c r="E26" s="225"/>
      <c r="F26" s="225"/>
      <c r="G26" s="225"/>
      <c r="H26" s="225"/>
      <c r="I26" s="225"/>
      <c r="J26" s="225"/>
      <c r="K26" s="225"/>
      <c r="L26" s="225"/>
      <c r="M26" s="226"/>
      <c r="N26" s="114">
        <f>N25</f>
        <v>0</v>
      </c>
      <c r="O26" s="224">
        <f>((3*O25)+(2*P25)+Q25+R25+S25+T25+U25+V25+W25+X25)</f>
        <v>0</v>
      </c>
      <c r="P26" s="225"/>
      <c r="Q26" s="225"/>
      <c r="R26" s="225"/>
      <c r="S26" s="225"/>
      <c r="T26" s="225"/>
      <c r="U26" s="225"/>
      <c r="V26" s="225"/>
      <c r="W26" s="225"/>
      <c r="X26" s="226"/>
      <c r="Y26" s="114" t="str">
        <f>Y25</f>
        <v>-</v>
      </c>
      <c r="Z26" s="224">
        <f>((3*Z25)+(2*AA25)+AB25+AC25+AD25+AE25+AF25+AG25+AH25+AI25)</f>
        <v>20</v>
      </c>
      <c r="AA26" s="225"/>
      <c r="AB26" s="225"/>
      <c r="AC26" s="225"/>
      <c r="AD26" s="225"/>
      <c r="AE26" s="225"/>
      <c r="AF26" s="225"/>
      <c r="AG26" s="225"/>
      <c r="AH26" s="225"/>
      <c r="AI26" s="226"/>
      <c r="AJ26" s="114">
        <f>AJ25</f>
        <v>0</v>
      </c>
      <c r="AK26" s="224">
        <f>((3*AK25)+(2*AL25)+AM25+AN25+AO25+AP25+AQ25+AR25+AS25+AT25)</f>
        <v>0</v>
      </c>
      <c r="AL26" s="225"/>
      <c r="AM26" s="225"/>
      <c r="AN26" s="225"/>
      <c r="AO26" s="225"/>
      <c r="AP26" s="225"/>
      <c r="AQ26" s="225"/>
      <c r="AR26" s="225"/>
      <c r="AS26" s="225"/>
      <c r="AT26" s="226"/>
      <c r="AU26" s="114">
        <f>AU25</f>
        <v>0</v>
      </c>
      <c r="AV26" s="224">
        <f>((3*AV25)+(2*AW25)+AX25+AY25+AZ25+BA25+BB25+BC25+BD25+BE25)</f>
        <v>0</v>
      </c>
      <c r="AW26" s="225"/>
      <c r="AX26" s="225"/>
      <c r="AY26" s="225"/>
      <c r="AZ26" s="225"/>
      <c r="BA26" s="225"/>
      <c r="BB26" s="225"/>
      <c r="BC26" s="225"/>
      <c r="BD26" s="225"/>
      <c r="BE26" s="226"/>
      <c r="BF26" s="114">
        <f>BF25</f>
        <v>0</v>
      </c>
      <c r="BG26" s="224">
        <f>((3*BG25)+(2*BH25)+BI25+BJ25+BK25+BL25+BM25+BN25+BO25+BP25)</f>
        <v>0</v>
      </c>
      <c r="BH26" s="225"/>
      <c r="BI26" s="225"/>
      <c r="BJ26" s="225"/>
      <c r="BK26" s="225"/>
      <c r="BL26" s="225"/>
      <c r="BM26" s="225"/>
      <c r="BN26" s="225"/>
      <c r="BO26" s="225"/>
      <c r="BP26" s="226"/>
      <c r="BQ26" s="114">
        <f>BQ25</f>
        <v>0</v>
      </c>
      <c r="BR26" s="224">
        <f>((3*BR25)+(2*BS25)+BT25+BU25+BV25+BW25+BX25+BY25+BZ25+CA25)</f>
        <v>0</v>
      </c>
      <c r="BS26" s="225"/>
      <c r="BT26" s="225"/>
      <c r="BU26" s="225"/>
      <c r="BV26" s="225"/>
      <c r="BW26" s="225"/>
      <c r="BX26" s="225"/>
      <c r="BY26" s="225"/>
      <c r="BZ26" s="225"/>
      <c r="CA26" s="226"/>
      <c r="CB26" s="114">
        <f>CB25</f>
        <v>0</v>
      </c>
      <c r="CC26" s="224">
        <f>((3*CC25)+(2*CD25)+CE25+CF25+CG25+CH25+CI25+CJ25+CK25+CL25)</f>
        <v>0</v>
      </c>
      <c r="CD26" s="225"/>
      <c r="CE26" s="225"/>
      <c r="CF26" s="225"/>
      <c r="CG26" s="225"/>
      <c r="CH26" s="225"/>
      <c r="CI26" s="225"/>
      <c r="CJ26" s="225"/>
      <c r="CK26" s="225"/>
      <c r="CL26" s="226"/>
      <c r="CM26" s="114" t="str">
        <f>CM25</f>
        <v>+</v>
      </c>
      <c r="CN26" s="224">
        <f>((3*CN25)+(2*CO25)+CP25+CQ25+CR25+CS25+CT25+CU25+CV25+CW25)</f>
        <v>30</v>
      </c>
      <c r="CO26" s="225"/>
      <c r="CP26" s="225"/>
      <c r="CQ26" s="225"/>
      <c r="CR26" s="225"/>
      <c r="CS26" s="225"/>
      <c r="CT26" s="225"/>
      <c r="CU26" s="225"/>
      <c r="CV26" s="225"/>
      <c r="CW26" s="226"/>
      <c r="CX26" s="114">
        <f>CX25</f>
        <v>0</v>
      </c>
      <c r="CY26" s="224">
        <f>((3*CY25)+(2*CZ25)+DA25+DB25+DC25+DD25+DE25+DF25+DG25+DH25)</f>
        <v>0</v>
      </c>
      <c r="CZ26" s="225"/>
      <c r="DA26" s="225"/>
      <c r="DB26" s="225"/>
      <c r="DC26" s="225"/>
      <c r="DD26" s="225"/>
      <c r="DE26" s="225"/>
      <c r="DF26" s="225"/>
      <c r="DG26" s="225"/>
      <c r="DH26" s="226"/>
      <c r="DR26" s="124"/>
      <c r="DS26" s="124"/>
    </row>
    <row r="27" spans="1:123" ht="15.75" customHeight="1">
      <c r="A27" s="246"/>
      <c r="B27" s="241"/>
      <c r="C27" s="224" t="str">
        <f>IF(D26&lt;25,$DS$21,IF(AND(D26&gt;=25,D26&lt;50),$DS$22,IF(AND(D26&gt;=50,D26&lt;75),$DS$23,#REF!)))</f>
        <v>Irrelevante</v>
      </c>
      <c r="D27" s="225"/>
      <c r="E27" s="225"/>
      <c r="F27" s="225"/>
      <c r="G27" s="225"/>
      <c r="H27" s="225"/>
      <c r="I27" s="225"/>
      <c r="J27" s="225"/>
      <c r="K27" s="225"/>
      <c r="L27" s="225"/>
      <c r="M27" s="226"/>
      <c r="N27" s="224" t="str">
        <f>IF(O26&lt;25,$DS$21,IF(AND(O26&gt;=25,O26&lt;50),$DS$22,IF(AND(O26&gt;=50,O26&lt;75),$DS$23,#REF!)))</f>
        <v>Irrelevante</v>
      </c>
      <c r="O27" s="225"/>
      <c r="P27" s="225"/>
      <c r="Q27" s="225"/>
      <c r="R27" s="225"/>
      <c r="S27" s="225"/>
      <c r="T27" s="225"/>
      <c r="U27" s="225"/>
      <c r="V27" s="225"/>
      <c r="W27" s="225"/>
      <c r="X27" s="226"/>
      <c r="Y27" s="224" t="str">
        <f>IF(Z26&lt;25,$DS$21,IF(AND(Z26&gt;=25,Z26&lt;50),$DS$22,IF(AND(Z26&gt;=50,Z26&lt;75),$DS$23,#REF!)))</f>
        <v>Irrelevante</v>
      </c>
      <c r="Z27" s="225"/>
      <c r="AA27" s="225"/>
      <c r="AB27" s="225"/>
      <c r="AC27" s="225"/>
      <c r="AD27" s="225"/>
      <c r="AE27" s="225"/>
      <c r="AF27" s="225"/>
      <c r="AG27" s="225"/>
      <c r="AH27" s="225"/>
      <c r="AI27" s="226"/>
      <c r="AJ27" s="224" t="str">
        <f>IF(AK26&lt;25,$DS$21,IF(AND(AK26&gt;=25,AK26&lt;50),$DS$22,IF(AND(AK26&gt;=50,AK26&lt;75),$DS$23,#REF!)))</f>
        <v>Irrelevante</v>
      </c>
      <c r="AK27" s="225"/>
      <c r="AL27" s="225"/>
      <c r="AM27" s="225"/>
      <c r="AN27" s="225"/>
      <c r="AO27" s="225"/>
      <c r="AP27" s="225"/>
      <c r="AQ27" s="225"/>
      <c r="AR27" s="225"/>
      <c r="AS27" s="225"/>
      <c r="AT27" s="226"/>
      <c r="AU27" s="224" t="str">
        <f>IF(AV26&lt;25,$DS$21,IF(AND(AV26&gt;=25,AV26&lt;50),$DS$22,IF(AND(AV26&gt;=50,AV26&lt;75),$DS$23,#REF!)))</f>
        <v>Irrelevante</v>
      </c>
      <c r="AV27" s="225"/>
      <c r="AW27" s="225"/>
      <c r="AX27" s="225"/>
      <c r="AY27" s="225"/>
      <c r="AZ27" s="225"/>
      <c r="BA27" s="225"/>
      <c r="BB27" s="225"/>
      <c r="BC27" s="225"/>
      <c r="BD27" s="225"/>
      <c r="BE27" s="226"/>
      <c r="BF27" s="224" t="str">
        <f>IF(BG26&lt;25,$DS$21,IF(AND(BG26&gt;=25,BG26&lt;50),$DS$22,IF(AND(BG26&gt;=50,BG26&lt;75),$DS$23,#REF!)))</f>
        <v>Irrelevante</v>
      </c>
      <c r="BG27" s="225"/>
      <c r="BH27" s="225"/>
      <c r="BI27" s="225"/>
      <c r="BJ27" s="225"/>
      <c r="BK27" s="225"/>
      <c r="BL27" s="225"/>
      <c r="BM27" s="225"/>
      <c r="BN27" s="225"/>
      <c r="BO27" s="225"/>
      <c r="BP27" s="226"/>
      <c r="BQ27" s="224" t="str">
        <f>IF(BR26&lt;25,$DS$21,IF(AND(BR26&gt;=25,BR26&lt;50),$DS$22,IF(AND(BR26&gt;=50,BR26&lt;75),$DS$23,#REF!)))</f>
        <v>Irrelevante</v>
      </c>
      <c r="BR27" s="225"/>
      <c r="BS27" s="225"/>
      <c r="BT27" s="225"/>
      <c r="BU27" s="225"/>
      <c r="BV27" s="225"/>
      <c r="BW27" s="225"/>
      <c r="BX27" s="225"/>
      <c r="BY27" s="225"/>
      <c r="BZ27" s="225"/>
      <c r="CA27" s="226"/>
      <c r="CB27" s="224" t="str">
        <f>IF(CC26&lt;25,$DS$21,IF(AND(CC26&gt;=25,CC26&lt;50),$DS$22,IF(AND(CC26&gt;=50,CC26&lt;75),$DS$23,#REF!)))</f>
        <v>Irrelevante</v>
      </c>
      <c r="CC27" s="225"/>
      <c r="CD27" s="225"/>
      <c r="CE27" s="225"/>
      <c r="CF27" s="225"/>
      <c r="CG27" s="225"/>
      <c r="CH27" s="225"/>
      <c r="CI27" s="225"/>
      <c r="CJ27" s="225"/>
      <c r="CK27" s="225"/>
      <c r="CL27" s="226"/>
      <c r="CM27" s="224" t="s">
        <v>765</v>
      </c>
      <c r="CN27" s="225"/>
      <c r="CO27" s="225"/>
      <c r="CP27" s="225"/>
      <c r="CQ27" s="225"/>
      <c r="CR27" s="225"/>
      <c r="CS27" s="225"/>
      <c r="CT27" s="225"/>
      <c r="CU27" s="225"/>
      <c r="CV27" s="225"/>
      <c r="CW27" s="226"/>
      <c r="CX27" s="224" t="str">
        <f>IF(CY26&lt;25,$DS$21,IF(AND(CY26&gt;=25,CY26&lt;50),$DS$22,IF(AND(CY26&gt;=50,CY26&lt;75),$DS$23,#REF!)))</f>
        <v>Irrelevante</v>
      </c>
      <c r="CY27" s="225"/>
      <c r="CZ27" s="225"/>
      <c r="DA27" s="225"/>
      <c r="DB27" s="225"/>
      <c r="DC27" s="225"/>
      <c r="DD27" s="225"/>
      <c r="DE27" s="225"/>
      <c r="DF27" s="225"/>
      <c r="DG27" s="225"/>
      <c r="DH27" s="226"/>
      <c r="DR27" s="124"/>
      <c r="DS27" s="124"/>
    </row>
    <row r="28" spans="1:123" s="109" customFormat="1" ht="126" customHeight="1">
      <c r="A28" s="246"/>
      <c r="B28" s="239" t="s">
        <v>786</v>
      </c>
      <c r="C28" s="236" t="s">
        <v>787</v>
      </c>
      <c r="D28" s="237"/>
      <c r="E28" s="237"/>
      <c r="F28" s="237"/>
      <c r="G28" s="237"/>
      <c r="H28" s="237"/>
      <c r="I28" s="237"/>
      <c r="J28" s="237"/>
      <c r="K28" s="237"/>
      <c r="L28" s="237"/>
      <c r="M28" s="238"/>
      <c r="N28" s="236" t="s">
        <v>788</v>
      </c>
      <c r="O28" s="237"/>
      <c r="P28" s="237"/>
      <c r="Q28" s="237"/>
      <c r="R28" s="237"/>
      <c r="S28" s="237"/>
      <c r="T28" s="237"/>
      <c r="U28" s="237"/>
      <c r="V28" s="237"/>
      <c r="W28" s="237"/>
      <c r="X28" s="238"/>
      <c r="Y28" s="236" t="s">
        <v>789</v>
      </c>
      <c r="Z28" s="237"/>
      <c r="AA28" s="237"/>
      <c r="AB28" s="237"/>
      <c r="AC28" s="237"/>
      <c r="AD28" s="237"/>
      <c r="AE28" s="237"/>
      <c r="AF28" s="237"/>
      <c r="AG28" s="237"/>
      <c r="AH28" s="237"/>
      <c r="AI28" s="238"/>
      <c r="AJ28" s="236"/>
      <c r="AK28" s="237"/>
      <c r="AL28" s="237"/>
      <c r="AM28" s="237"/>
      <c r="AN28" s="237"/>
      <c r="AO28" s="237"/>
      <c r="AP28" s="237"/>
      <c r="AQ28" s="237"/>
      <c r="AR28" s="237"/>
      <c r="AS28" s="237"/>
      <c r="AT28" s="237"/>
      <c r="AU28" s="236" t="s">
        <v>790</v>
      </c>
      <c r="AV28" s="237"/>
      <c r="AW28" s="237"/>
      <c r="AX28" s="237"/>
      <c r="AY28" s="237"/>
      <c r="AZ28" s="237"/>
      <c r="BA28" s="237"/>
      <c r="BB28" s="237"/>
      <c r="BC28" s="237"/>
      <c r="BD28" s="237"/>
      <c r="BE28" s="238"/>
      <c r="BF28" s="236" t="s">
        <v>791</v>
      </c>
      <c r="BG28" s="237"/>
      <c r="BH28" s="237"/>
      <c r="BI28" s="237"/>
      <c r="BJ28" s="237"/>
      <c r="BK28" s="237"/>
      <c r="BL28" s="237"/>
      <c r="BM28" s="237"/>
      <c r="BN28" s="237"/>
      <c r="BO28" s="237"/>
      <c r="BP28" s="237"/>
      <c r="BQ28" s="236"/>
      <c r="BR28" s="237"/>
      <c r="BS28" s="237"/>
      <c r="BT28" s="237"/>
      <c r="BU28" s="237"/>
      <c r="BV28" s="237"/>
      <c r="BW28" s="237"/>
      <c r="BX28" s="237"/>
      <c r="BY28" s="237"/>
      <c r="BZ28" s="237"/>
      <c r="CA28" s="238"/>
      <c r="CB28" s="236" t="s">
        <v>792</v>
      </c>
      <c r="CC28" s="237"/>
      <c r="CD28" s="237"/>
      <c r="CE28" s="237"/>
      <c r="CF28" s="237"/>
      <c r="CG28" s="237"/>
      <c r="CH28" s="237"/>
      <c r="CI28" s="237"/>
      <c r="CJ28" s="237"/>
      <c r="CK28" s="237"/>
      <c r="CL28" s="238"/>
      <c r="CM28" s="236" t="s">
        <v>793</v>
      </c>
      <c r="CN28" s="237"/>
      <c r="CO28" s="237"/>
      <c r="CP28" s="237"/>
      <c r="CQ28" s="237"/>
      <c r="CR28" s="237"/>
      <c r="CS28" s="237"/>
      <c r="CT28" s="237"/>
      <c r="CU28" s="237"/>
      <c r="CV28" s="237"/>
      <c r="CW28" s="238"/>
      <c r="CX28" s="236" t="s">
        <v>794</v>
      </c>
      <c r="CY28" s="237"/>
      <c r="CZ28" s="237"/>
      <c r="DA28" s="237"/>
      <c r="DB28" s="237"/>
      <c r="DC28" s="237"/>
      <c r="DD28" s="237"/>
      <c r="DE28" s="237"/>
      <c r="DF28" s="237"/>
      <c r="DG28" s="237"/>
      <c r="DH28" s="238"/>
    </row>
    <row r="29" spans="1:123" s="113" customFormat="1" ht="19.5" customHeight="1">
      <c r="A29" s="246"/>
      <c r="B29" s="240"/>
      <c r="C29" s="110" t="s">
        <v>763</v>
      </c>
      <c r="D29" s="110">
        <v>2</v>
      </c>
      <c r="E29" s="110">
        <v>8</v>
      </c>
      <c r="F29" s="110">
        <v>1</v>
      </c>
      <c r="G29" s="110">
        <v>2</v>
      </c>
      <c r="H29" s="110">
        <v>4</v>
      </c>
      <c r="I29" s="110">
        <v>4</v>
      </c>
      <c r="J29" s="110">
        <v>2</v>
      </c>
      <c r="K29" s="110">
        <v>1</v>
      </c>
      <c r="L29" s="110">
        <v>4</v>
      </c>
      <c r="M29" s="110">
        <v>4</v>
      </c>
      <c r="N29" s="111" t="s">
        <v>763</v>
      </c>
      <c r="O29" s="110">
        <v>1</v>
      </c>
      <c r="P29" s="110">
        <v>4</v>
      </c>
      <c r="Q29" s="110">
        <v>4</v>
      </c>
      <c r="R29" s="110">
        <v>2</v>
      </c>
      <c r="S29" s="110">
        <v>4</v>
      </c>
      <c r="T29" s="110">
        <v>2</v>
      </c>
      <c r="U29" s="110">
        <v>2</v>
      </c>
      <c r="V29" s="110">
        <v>4</v>
      </c>
      <c r="W29" s="110">
        <v>4</v>
      </c>
      <c r="X29" s="110">
        <v>4</v>
      </c>
      <c r="Y29" s="111" t="s">
        <v>763</v>
      </c>
      <c r="Z29" s="110">
        <v>1</v>
      </c>
      <c r="AA29" s="110">
        <v>2</v>
      </c>
      <c r="AB29" s="110">
        <v>4</v>
      </c>
      <c r="AC29" s="110">
        <v>4</v>
      </c>
      <c r="AD29" s="110">
        <v>4</v>
      </c>
      <c r="AE29" s="110">
        <v>1</v>
      </c>
      <c r="AF29" s="110">
        <v>2</v>
      </c>
      <c r="AG29" s="110">
        <v>4</v>
      </c>
      <c r="AH29" s="110">
        <v>2</v>
      </c>
      <c r="AI29" s="110">
        <v>4</v>
      </c>
      <c r="AJ29" s="111"/>
      <c r="AK29" s="110"/>
      <c r="AL29" s="110"/>
      <c r="AM29" s="110"/>
      <c r="AN29" s="110"/>
      <c r="AO29" s="110"/>
      <c r="AP29" s="110"/>
      <c r="AQ29" s="110"/>
      <c r="AR29" s="110"/>
      <c r="AS29" s="110"/>
      <c r="AT29" s="112"/>
      <c r="AU29" s="110" t="s">
        <v>763</v>
      </c>
      <c r="AV29" s="110">
        <v>1</v>
      </c>
      <c r="AW29" s="110">
        <v>1</v>
      </c>
      <c r="AX29" s="110">
        <v>1</v>
      </c>
      <c r="AY29" s="110">
        <v>4</v>
      </c>
      <c r="AZ29" s="110">
        <v>4</v>
      </c>
      <c r="BA29" s="110">
        <v>2</v>
      </c>
      <c r="BB29" s="110">
        <v>1</v>
      </c>
      <c r="BC29" s="110">
        <v>1</v>
      </c>
      <c r="BD29" s="110">
        <v>2</v>
      </c>
      <c r="BE29" s="110">
        <v>1</v>
      </c>
      <c r="BF29" s="110" t="s">
        <v>763</v>
      </c>
      <c r="BG29" s="110">
        <v>1</v>
      </c>
      <c r="BH29" s="110">
        <v>1</v>
      </c>
      <c r="BI29" s="110">
        <v>1</v>
      </c>
      <c r="BJ29" s="110">
        <v>4</v>
      </c>
      <c r="BK29" s="110">
        <v>4</v>
      </c>
      <c r="BL29" s="110">
        <v>2</v>
      </c>
      <c r="BM29" s="110">
        <v>1</v>
      </c>
      <c r="BN29" s="110">
        <v>1</v>
      </c>
      <c r="BO29" s="110">
        <v>2</v>
      </c>
      <c r="BP29" s="110">
        <v>1</v>
      </c>
      <c r="BQ29" s="111"/>
      <c r="BR29" s="110"/>
      <c r="BS29" s="110"/>
      <c r="BT29" s="110"/>
      <c r="BU29" s="110"/>
      <c r="BV29" s="110"/>
      <c r="BW29" s="110"/>
      <c r="BX29" s="110"/>
      <c r="BY29" s="110"/>
      <c r="BZ29" s="110"/>
      <c r="CA29" s="112"/>
      <c r="CB29" s="111" t="s">
        <v>763</v>
      </c>
      <c r="CC29" s="110">
        <v>1</v>
      </c>
      <c r="CD29" s="110">
        <v>1</v>
      </c>
      <c r="CE29" s="110">
        <v>1</v>
      </c>
      <c r="CF29" s="110">
        <v>4</v>
      </c>
      <c r="CG29" s="110">
        <v>2</v>
      </c>
      <c r="CH29" s="110">
        <v>1</v>
      </c>
      <c r="CI29" s="110">
        <v>2</v>
      </c>
      <c r="CJ29" s="110">
        <v>4</v>
      </c>
      <c r="CK29" s="110">
        <v>1</v>
      </c>
      <c r="CL29" s="110">
        <v>1</v>
      </c>
      <c r="CM29" s="111" t="s">
        <v>764</v>
      </c>
      <c r="CN29" s="110">
        <v>1</v>
      </c>
      <c r="CO29" s="110">
        <v>2</v>
      </c>
      <c r="CP29" s="110">
        <v>4</v>
      </c>
      <c r="CQ29" s="110">
        <v>4</v>
      </c>
      <c r="CR29" s="110">
        <v>4</v>
      </c>
      <c r="CS29" s="110">
        <v>4</v>
      </c>
      <c r="CT29" s="110">
        <v>2</v>
      </c>
      <c r="CU29" s="110">
        <v>1</v>
      </c>
      <c r="CV29" s="110">
        <v>1</v>
      </c>
      <c r="CW29" s="110">
        <v>1</v>
      </c>
      <c r="CX29" s="111" t="s">
        <v>764</v>
      </c>
      <c r="CY29" s="110">
        <v>1</v>
      </c>
      <c r="CZ29" s="110">
        <v>1</v>
      </c>
      <c r="DA29" s="110">
        <v>8</v>
      </c>
      <c r="DB29" s="110">
        <v>2</v>
      </c>
      <c r="DC29" s="110">
        <v>2</v>
      </c>
      <c r="DD29" s="110">
        <v>1</v>
      </c>
      <c r="DE29" s="110">
        <v>2</v>
      </c>
      <c r="DF29" s="110">
        <v>4</v>
      </c>
      <c r="DG29" s="110">
        <v>1</v>
      </c>
      <c r="DH29" s="110">
        <v>1</v>
      </c>
    </row>
    <row r="30" spans="1:123" ht="15.75" customHeight="1">
      <c r="A30" s="246"/>
      <c r="B30" s="240"/>
      <c r="C30" s="114" t="str">
        <f>C29</f>
        <v>-</v>
      </c>
      <c r="D30" s="224">
        <f>((3*D29)+(2*E29)+F29+G29+H29+I29+J29+K29+L29+M29)</f>
        <v>44</v>
      </c>
      <c r="E30" s="225"/>
      <c r="F30" s="225"/>
      <c r="G30" s="225"/>
      <c r="H30" s="225"/>
      <c r="I30" s="225"/>
      <c r="J30" s="225"/>
      <c r="K30" s="225"/>
      <c r="L30" s="225"/>
      <c r="M30" s="226"/>
      <c r="N30" s="114" t="str">
        <f>N29</f>
        <v>-</v>
      </c>
      <c r="O30" s="224">
        <f>((3*O29)+(2*P29)+Q29+R29+S29+T29+U29+V29+W29+X29)</f>
        <v>37</v>
      </c>
      <c r="P30" s="225"/>
      <c r="Q30" s="225"/>
      <c r="R30" s="225"/>
      <c r="S30" s="225"/>
      <c r="T30" s="225"/>
      <c r="U30" s="225"/>
      <c r="V30" s="225"/>
      <c r="W30" s="225"/>
      <c r="X30" s="226"/>
      <c r="Y30" s="114" t="str">
        <f>Y29</f>
        <v>-</v>
      </c>
      <c r="Z30" s="224">
        <f>((3*Z29)+(2*AA29)+AB29+AC29+AD29+AE29+AF29+AG29+AH29+AI29)</f>
        <v>32</v>
      </c>
      <c r="AA30" s="225"/>
      <c r="AB30" s="225"/>
      <c r="AC30" s="225"/>
      <c r="AD30" s="225"/>
      <c r="AE30" s="225"/>
      <c r="AF30" s="225"/>
      <c r="AG30" s="225"/>
      <c r="AH30" s="225"/>
      <c r="AI30" s="226"/>
      <c r="AJ30" s="114">
        <f>AJ29</f>
        <v>0</v>
      </c>
      <c r="AK30" s="224">
        <f>((3*AK29)+(2*AL29)+AM29+AN29+AO29+AP29+AQ29+AR29+AS29+AT29)</f>
        <v>0</v>
      </c>
      <c r="AL30" s="225"/>
      <c r="AM30" s="225"/>
      <c r="AN30" s="225"/>
      <c r="AO30" s="225"/>
      <c r="AP30" s="225"/>
      <c r="AQ30" s="225"/>
      <c r="AR30" s="225"/>
      <c r="AS30" s="225"/>
      <c r="AT30" s="226"/>
      <c r="AU30" s="114" t="str">
        <f>AU29</f>
        <v>-</v>
      </c>
      <c r="AV30" s="224">
        <f>((3*AV29)+(2*AW29)+AX29+AY29+AZ29+BA29+BB29+BC29+BD29+BE29)</f>
        <v>21</v>
      </c>
      <c r="AW30" s="225"/>
      <c r="AX30" s="225"/>
      <c r="AY30" s="225"/>
      <c r="AZ30" s="225"/>
      <c r="BA30" s="225"/>
      <c r="BB30" s="225"/>
      <c r="BC30" s="225"/>
      <c r="BD30" s="225"/>
      <c r="BE30" s="226"/>
      <c r="BF30" s="114" t="str">
        <f>BF29</f>
        <v>-</v>
      </c>
      <c r="BG30" s="224">
        <f>((3*BG29)+(2*BH29)+BI29+BJ29+BK29+BL29+BM29+BN29+BO29+BP29)</f>
        <v>21</v>
      </c>
      <c r="BH30" s="225"/>
      <c r="BI30" s="225"/>
      <c r="BJ30" s="225"/>
      <c r="BK30" s="225"/>
      <c r="BL30" s="225"/>
      <c r="BM30" s="225"/>
      <c r="BN30" s="225"/>
      <c r="BO30" s="225"/>
      <c r="BP30" s="226"/>
      <c r="BQ30" s="118">
        <f>BQ29</f>
        <v>0</v>
      </c>
      <c r="BR30" s="224">
        <f>((3*BR29)+(2*BS29)+BT29+BU29+BV29+BW29+BX29+BY29+BZ29+CA29)</f>
        <v>0</v>
      </c>
      <c r="BS30" s="225"/>
      <c r="BT30" s="225"/>
      <c r="BU30" s="225"/>
      <c r="BV30" s="225"/>
      <c r="BW30" s="225"/>
      <c r="BX30" s="225"/>
      <c r="BY30" s="225"/>
      <c r="BZ30" s="225"/>
      <c r="CA30" s="226"/>
      <c r="CB30" s="114" t="str">
        <f>CB29</f>
        <v>-</v>
      </c>
      <c r="CC30" s="224">
        <f>((3*CC29)+(2*CD29)+CE29+CF29+CG29+CH29+CI29+CJ29+CK29+CL29)</f>
        <v>21</v>
      </c>
      <c r="CD30" s="225"/>
      <c r="CE30" s="225"/>
      <c r="CF30" s="225"/>
      <c r="CG30" s="225"/>
      <c r="CH30" s="225"/>
      <c r="CI30" s="225"/>
      <c r="CJ30" s="225"/>
      <c r="CK30" s="225"/>
      <c r="CL30" s="226"/>
      <c r="CM30" s="114" t="str">
        <f>CM29</f>
        <v>+</v>
      </c>
      <c r="CN30" s="224">
        <f>((3*CN29)+(2*CO29)+CP29+CQ29+CR29+CS29+CT29+CU29+CV29+CW29)</f>
        <v>28</v>
      </c>
      <c r="CO30" s="225"/>
      <c r="CP30" s="225"/>
      <c r="CQ30" s="225"/>
      <c r="CR30" s="225"/>
      <c r="CS30" s="225"/>
      <c r="CT30" s="225"/>
      <c r="CU30" s="225"/>
      <c r="CV30" s="225"/>
      <c r="CW30" s="226"/>
      <c r="CX30" s="114" t="str">
        <f>CX29</f>
        <v>+</v>
      </c>
      <c r="CY30" s="224">
        <f>((3*CY29)+(2*CZ29)+DA29+DB29+DC29+DD29+DE29+DF29+DG29+DH29)</f>
        <v>26</v>
      </c>
      <c r="CZ30" s="225"/>
      <c r="DA30" s="225"/>
      <c r="DB30" s="225"/>
      <c r="DC30" s="225"/>
      <c r="DD30" s="225"/>
      <c r="DE30" s="225"/>
      <c r="DF30" s="225"/>
      <c r="DG30" s="225"/>
      <c r="DH30" s="226"/>
    </row>
    <row r="31" spans="1:123" ht="15.75" customHeight="1">
      <c r="A31" s="246"/>
      <c r="B31" s="240"/>
      <c r="C31" s="225" t="str">
        <f>IF(D30&lt;25,$DS$21,IF(AND(D30&gt;=25,D30&lt;50),$DS$22,IF(AND(D30&gt;=50,D30&lt;75),$DS$23,#REF!)))</f>
        <v>Moderado</v>
      </c>
      <c r="D31" s="225"/>
      <c r="E31" s="225"/>
      <c r="F31" s="225"/>
      <c r="G31" s="225"/>
      <c r="H31" s="225"/>
      <c r="I31" s="225"/>
      <c r="J31" s="225"/>
      <c r="K31" s="225"/>
      <c r="L31" s="225"/>
      <c r="M31" s="226"/>
      <c r="N31" s="225" t="str">
        <f>IF(O30&lt;25,$DS$21,IF(AND(O30&gt;=25,O30&lt;50),$DS$22,IF(AND(O30&gt;=50,O30&lt;75),$DS$23,#REF!)))</f>
        <v>Moderado</v>
      </c>
      <c r="O31" s="225"/>
      <c r="P31" s="225"/>
      <c r="Q31" s="225"/>
      <c r="R31" s="225"/>
      <c r="S31" s="225"/>
      <c r="T31" s="225"/>
      <c r="U31" s="225"/>
      <c r="V31" s="225"/>
      <c r="W31" s="225"/>
      <c r="X31" s="226"/>
      <c r="Y31" s="225" t="str">
        <f>IF(Z30&lt;25,$DS$21,IF(AND(Z30&gt;=25,Z30&lt;50),$DS$22,IF(AND(Z30&gt;=50,Z30&lt;75),$DS$23,#REF!)))</f>
        <v>Moderado</v>
      </c>
      <c r="Z31" s="225"/>
      <c r="AA31" s="225"/>
      <c r="AB31" s="225"/>
      <c r="AC31" s="225"/>
      <c r="AD31" s="225"/>
      <c r="AE31" s="225"/>
      <c r="AF31" s="225"/>
      <c r="AG31" s="225"/>
      <c r="AH31" s="225"/>
      <c r="AI31" s="226"/>
      <c r="AJ31" s="225" t="str">
        <f>IF(AK30&lt;25,$DS$21,IF(AND(AK30&gt;=25,AK30&lt;50),$DS$22,IF(AND(AK30&gt;=50,AK30&lt;75),$DS$23,#REF!)))</f>
        <v>Irrelevante</v>
      </c>
      <c r="AK31" s="225"/>
      <c r="AL31" s="225"/>
      <c r="AM31" s="225"/>
      <c r="AN31" s="225"/>
      <c r="AO31" s="225"/>
      <c r="AP31" s="225"/>
      <c r="AQ31" s="225"/>
      <c r="AR31" s="225"/>
      <c r="AS31" s="225"/>
      <c r="AT31" s="226"/>
      <c r="AU31" s="225" t="str">
        <f>IF(AV30&lt;25,$DS$21,IF(AND(AV30&gt;=25,AV30&lt;50),$DS$22,IF(AND(AV30&gt;=50,AV30&lt;75),$DS$23,#REF!)))</f>
        <v>Irrelevante</v>
      </c>
      <c r="AV31" s="225"/>
      <c r="AW31" s="225"/>
      <c r="AX31" s="225"/>
      <c r="AY31" s="225"/>
      <c r="AZ31" s="225"/>
      <c r="BA31" s="225"/>
      <c r="BB31" s="225"/>
      <c r="BC31" s="225"/>
      <c r="BD31" s="225"/>
      <c r="BE31" s="226"/>
      <c r="BF31" s="224" t="str">
        <f>IF(BG30&lt;25,$DS$21,IF(AND(BG30&gt;=25,BG30&lt;50),$DS$22,IF(AND(BG30&gt;=50,BG30&lt;75),$DS$23,#REF!)))</f>
        <v>Irrelevante</v>
      </c>
      <c r="BG31" s="225"/>
      <c r="BH31" s="225"/>
      <c r="BI31" s="225"/>
      <c r="BJ31" s="225"/>
      <c r="BK31" s="225"/>
      <c r="BL31" s="225"/>
      <c r="BM31" s="225"/>
      <c r="BN31" s="225"/>
      <c r="BO31" s="225"/>
      <c r="BP31" s="226"/>
      <c r="BQ31" s="224" t="str">
        <f>IF(BR30&lt;25,$DS$21,IF(AND(BR30&gt;=25,BR30&lt;50),$DS$22,IF(AND(BR30&gt;=50,BR30&lt;75),$DS$23,#REF!)))</f>
        <v>Irrelevante</v>
      </c>
      <c r="BR31" s="225"/>
      <c r="BS31" s="225"/>
      <c r="BT31" s="225"/>
      <c r="BU31" s="225"/>
      <c r="BV31" s="225"/>
      <c r="BW31" s="225"/>
      <c r="BX31" s="225"/>
      <c r="BY31" s="225"/>
      <c r="BZ31" s="225"/>
      <c r="CA31" s="226"/>
      <c r="CB31" s="224" t="str">
        <f>IF(CC30&lt;25,$DS$21,IF(AND(CC30&gt;=25,CC30&lt;50),$DS$22,IF(AND(CC30&gt;=50,CC30&lt;75),$DS$23,#REF!)))</f>
        <v>Irrelevante</v>
      </c>
      <c r="CC31" s="225"/>
      <c r="CD31" s="225"/>
      <c r="CE31" s="225"/>
      <c r="CF31" s="225"/>
      <c r="CG31" s="225"/>
      <c r="CH31" s="225"/>
      <c r="CI31" s="225"/>
      <c r="CJ31" s="225"/>
      <c r="CK31" s="225"/>
      <c r="CL31" s="226"/>
      <c r="CM31" s="224" t="s">
        <v>765</v>
      </c>
      <c r="CN31" s="225"/>
      <c r="CO31" s="225"/>
      <c r="CP31" s="225"/>
      <c r="CQ31" s="225"/>
      <c r="CR31" s="225"/>
      <c r="CS31" s="225"/>
      <c r="CT31" s="225"/>
      <c r="CU31" s="225"/>
      <c r="CV31" s="225"/>
      <c r="CW31" s="226"/>
      <c r="CX31" s="224" t="s">
        <v>765</v>
      </c>
      <c r="CY31" s="225"/>
      <c r="CZ31" s="225"/>
      <c r="DA31" s="225"/>
      <c r="DB31" s="225"/>
      <c r="DC31" s="225"/>
      <c r="DD31" s="225"/>
      <c r="DE31" s="225"/>
      <c r="DF31" s="225"/>
      <c r="DG31" s="225"/>
      <c r="DH31" s="226"/>
    </row>
    <row r="32" spans="1:123" ht="109.15" customHeight="1">
      <c r="A32" s="246"/>
      <c r="B32" s="240"/>
      <c r="C32" s="266"/>
      <c r="D32" s="267"/>
      <c r="E32" s="267"/>
      <c r="F32" s="267"/>
      <c r="G32" s="267"/>
      <c r="H32" s="267"/>
      <c r="I32" s="267"/>
      <c r="J32" s="267"/>
      <c r="K32" s="267"/>
      <c r="L32" s="267"/>
      <c r="M32" s="268"/>
      <c r="N32" s="236" t="s">
        <v>795</v>
      </c>
      <c r="O32" s="237"/>
      <c r="P32" s="237"/>
      <c r="Q32" s="237"/>
      <c r="R32" s="237"/>
      <c r="S32" s="237"/>
      <c r="T32" s="237"/>
      <c r="U32" s="237"/>
      <c r="V32" s="237"/>
      <c r="W32" s="237"/>
      <c r="X32" s="238"/>
      <c r="Y32" s="236" t="s">
        <v>796</v>
      </c>
      <c r="Z32" s="237"/>
      <c r="AA32" s="237"/>
      <c r="AB32" s="237"/>
      <c r="AC32" s="237"/>
      <c r="AD32" s="237"/>
      <c r="AE32" s="237"/>
      <c r="AF32" s="237"/>
      <c r="AG32" s="237"/>
      <c r="AH32" s="237"/>
      <c r="AI32" s="238"/>
      <c r="AJ32" s="236"/>
      <c r="AK32" s="237"/>
      <c r="AL32" s="237"/>
      <c r="AM32" s="237"/>
      <c r="AN32" s="237"/>
      <c r="AO32" s="237"/>
      <c r="AP32" s="237"/>
      <c r="AQ32" s="237"/>
      <c r="AR32" s="237"/>
      <c r="AS32" s="237"/>
      <c r="AT32" s="238"/>
      <c r="AU32" s="263"/>
      <c r="AV32" s="264"/>
      <c r="AW32" s="264"/>
      <c r="AX32" s="264"/>
      <c r="AY32" s="264"/>
      <c r="AZ32" s="264"/>
      <c r="BA32" s="264"/>
      <c r="BB32" s="264"/>
      <c r="BC32" s="264"/>
      <c r="BD32" s="264"/>
      <c r="BE32" s="265"/>
      <c r="BF32" s="263" t="s">
        <v>797</v>
      </c>
      <c r="BG32" s="264"/>
      <c r="BH32" s="264"/>
      <c r="BI32" s="264"/>
      <c r="BJ32" s="264"/>
      <c r="BK32" s="264"/>
      <c r="BL32" s="264"/>
      <c r="BM32" s="264"/>
      <c r="BN32" s="264"/>
      <c r="BO32" s="264"/>
      <c r="BP32" s="265"/>
      <c r="BQ32" s="236"/>
      <c r="BR32" s="237"/>
      <c r="BS32" s="237"/>
      <c r="BT32" s="237"/>
      <c r="BU32" s="237"/>
      <c r="BV32" s="237"/>
      <c r="BW32" s="237"/>
      <c r="BX32" s="237"/>
      <c r="BY32" s="237"/>
      <c r="BZ32" s="237"/>
      <c r="CA32" s="238"/>
      <c r="CB32" s="236"/>
      <c r="CC32" s="237"/>
      <c r="CD32" s="237"/>
      <c r="CE32" s="237"/>
      <c r="CF32" s="237"/>
      <c r="CG32" s="237"/>
      <c r="CH32" s="237"/>
      <c r="CI32" s="237"/>
      <c r="CJ32" s="237"/>
      <c r="CK32" s="237"/>
      <c r="CL32" s="238"/>
      <c r="CM32" s="236" t="s">
        <v>798</v>
      </c>
      <c r="CN32" s="237"/>
      <c r="CO32" s="237"/>
      <c r="CP32" s="237"/>
      <c r="CQ32" s="237"/>
      <c r="CR32" s="237"/>
      <c r="CS32" s="237"/>
      <c r="CT32" s="237"/>
      <c r="CU32" s="237"/>
      <c r="CV32" s="237"/>
      <c r="CW32" s="238"/>
      <c r="CX32" s="236"/>
      <c r="CY32" s="237"/>
      <c r="CZ32" s="237"/>
      <c r="DA32" s="237"/>
      <c r="DB32" s="237"/>
      <c r="DC32" s="237"/>
      <c r="DD32" s="237"/>
      <c r="DE32" s="237"/>
      <c r="DF32" s="237"/>
      <c r="DG32" s="237"/>
      <c r="DH32" s="238"/>
    </row>
    <row r="33" spans="1:123" ht="15.75" customHeight="1">
      <c r="A33" s="246"/>
      <c r="B33" s="240"/>
      <c r="C33" s="110"/>
      <c r="D33" s="110"/>
      <c r="E33" s="110"/>
      <c r="F33" s="110"/>
      <c r="G33" s="110"/>
      <c r="H33" s="110"/>
      <c r="I33" s="110"/>
      <c r="J33" s="110"/>
      <c r="K33" s="110"/>
      <c r="L33" s="110"/>
      <c r="M33" s="110"/>
      <c r="N33" s="111" t="s">
        <v>763</v>
      </c>
      <c r="O33" s="110">
        <v>1</v>
      </c>
      <c r="P33" s="110">
        <v>4</v>
      </c>
      <c r="Q33" s="110">
        <v>4</v>
      </c>
      <c r="R33" s="110">
        <v>2</v>
      </c>
      <c r="S33" s="110">
        <v>2</v>
      </c>
      <c r="T33" s="110">
        <v>2</v>
      </c>
      <c r="U33" s="110">
        <v>2</v>
      </c>
      <c r="V33" s="110">
        <v>4</v>
      </c>
      <c r="W33" s="110">
        <v>2</v>
      </c>
      <c r="X33" s="110">
        <v>4</v>
      </c>
      <c r="Y33" s="111" t="s">
        <v>763</v>
      </c>
      <c r="Z33" s="110">
        <v>1</v>
      </c>
      <c r="AA33" s="110">
        <v>1</v>
      </c>
      <c r="AB33" s="110">
        <v>1</v>
      </c>
      <c r="AC33" s="110">
        <v>4</v>
      </c>
      <c r="AD33" s="110">
        <v>2</v>
      </c>
      <c r="AE33" s="110">
        <v>1</v>
      </c>
      <c r="AF33" s="110">
        <v>2</v>
      </c>
      <c r="AG33" s="110">
        <v>4</v>
      </c>
      <c r="AH33" s="110">
        <v>2</v>
      </c>
      <c r="AI33" s="110">
        <v>2</v>
      </c>
      <c r="AJ33" s="111"/>
      <c r="AK33" s="110"/>
      <c r="AL33" s="110"/>
      <c r="AM33" s="110"/>
      <c r="AN33" s="110"/>
      <c r="AO33" s="110"/>
      <c r="AP33" s="110"/>
      <c r="AQ33" s="110"/>
      <c r="AR33" s="110"/>
      <c r="AS33" s="110"/>
      <c r="AT33" s="112"/>
      <c r="AU33" s="110"/>
      <c r="AV33" s="110"/>
      <c r="AW33" s="110"/>
      <c r="AX33" s="110"/>
      <c r="AY33" s="110"/>
      <c r="AZ33" s="110"/>
      <c r="BA33" s="110"/>
      <c r="BB33" s="110"/>
      <c r="BC33" s="110"/>
      <c r="BD33" s="110"/>
      <c r="BE33" s="110"/>
      <c r="BF33" s="110" t="s">
        <v>763</v>
      </c>
      <c r="BG33" s="110">
        <v>1</v>
      </c>
      <c r="BH33" s="110">
        <v>1</v>
      </c>
      <c r="BI33" s="110">
        <v>1</v>
      </c>
      <c r="BJ33" s="110">
        <v>1</v>
      </c>
      <c r="BK33" s="110">
        <v>1</v>
      </c>
      <c r="BL33" s="110">
        <v>1</v>
      </c>
      <c r="BM33" s="110">
        <v>2</v>
      </c>
      <c r="BN33" s="110">
        <v>4</v>
      </c>
      <c r="BO33" s="110">
        <v>1</v>
      </c>
      <c r="BP33" s="110">
        <v>1</v>
      </c>
      <c r="BQ33" s="111"/>
      <c r="BR33" s="110"/>
      <c r="BS33" s="110"/>
      <c r="BT33" s="110"/>
      <c r="BU33" s="110"/>
      <c r="BV33" s="110"/>
      <c r="BW33" s="110"/>
      <c r="BX33" s="110"/>
      <c r="BY33" s="110"/>
      <c r="BZ33" s="110"/>
      <c r="CA33" s="112"/>
      <c r="CB33" s="111" t="s">
        <v>763</v>
      </c>
      <c r="CC33" s="110"/>
      <c r="CD33" s="110"/>
      <c r="CE33" s="110"/>
      <c r="CF33" s="110"/>
      <c r="CG33" s="110"/>
      <c r="CH33" s="110"/>
      <c r="CI33" s="110"/>
      <c r="CJ33" s="110"/>
      <c r="CK33" s="110"/>
      <c r="CL33" s="110"/>
      <c r="CM33" s="111" t="s">
        <v>764</v>
      </c>
      <c r="CN33" s="110">
        <v>1</v>
      </c>
      <c r="CO33" s="110">
        <v>2</v>
      </c>
      <c r="CP33" s="110">
        <v>4</v>
      </c>
      <c r="CQ33" s="110">
        <v>4</v>
      </c>
      <c r="CR33" s="110">
        <v>4</v>
      </c>
      <c r="CS33" s="110">
        <v>4</v>
      </c>
      <c r="CT33" s="110">
        <v>2</v>
      </c>
      <c r="CU33" s="110">
        <v>1</v>
      </c>
      <c r="CV33" s="110">
        <v>1</v>
      </c>
      <c r="CW33" s="110">
        <v>1</v>
      </c>
      <c r="CX33" s="111"/>
      <c r="CY33" s="110"/>
      <c r="CZ33" s="110"/>
      <c r="DA33" s="110"/>
      <c r="DB33" s="110"/>
      <c r="DC33" s="110"/>
      <c r="DD33" s="110"/>
      <c r="DE33" s="110"/>
      <c r="DF33" s="110"/>
      <c r="DG33" s="110"/>
      <c r="DH33" s="110"/>
    </row>
    <row r="34" spans="1:123" ht="15.75" customHeight="1">
      <c r="A34" s="246"/>
      <c r="B34" s="240"/>
      <c r="C34" s="114">
        <f>C33</f>
        <v>0</v>
      </c>
      <c r="D34" s="224">
        <f>((3*D33)+(2*E33)+F33+G33+H33+I33+J33+K33+L33+M33)</f>
        <v>0</v>
      </c>
      <c r="E34" s="225"/>
      <c r="F34" s="225"/>
      <c r="G34" s="225"/>
      <c r="H34" s="225"/>
      <c r="I34" s="225"/>
      <c r="J34" s="225"/>
      <c r="K34" s="225"/>
      <c r="L34" s="225"/>
      <c r="M34" s="226"/>
      <c r="N34" s="114" t="str">
        <f>N33</f>
        <v>-</v>
      </c>
      <c r="O34" s="224">
        <f>((3*O33)+(2*P33)+Q33+R33+S33+T33+U33+V33+W33+X33)</f>
        <v>33</v>
      </c>
      <c r="P34" s="225"/>
      <c r="Q34" s="225"/>
      <c r="R34" s="225"/>
      <c r="S34" s="225"/>
      <c r="T34" s="225"/>
      <c r="U34" s="225"/>
      <c r="V34" s="225"/>
      <c r="W34" s="225"/>
      <c r="X34" s="226"/>
      <c r="Y34" s="114" t="str">
        <f>Y33</f>
        <v>-</v>
      </c>
      <c r="Z34" s="224">
        <f>((3*Z33)+(2*AA33)+AB33+AC33+AD33+AE33+AF33+AG33+AH33+AI33)</f>
        <v>23</v>
      </c>
      <c r="AA34" s="225"/>
      <c r="AB34" s="225"/>
      <c r="AC34" s="225"/>
      <c r="AD34" s="225"/>
      <c r="AE34" s="225"/>
      <c r="AF34" s="225"/>
      <c r="AG34" s="225"/>
      <c r="AH34" s="225"/>
      <c r="AI34" s="226"/>
      <c r="AJ34" s="114">
        <f>AJ33</f>
        <v>0</v>
      </c>
      <c r="AK34" s="224">
        <f>((3*AK33)+(2*AL33)+AM33+AN33+AO33+AP33+AQ33+AR33+AS33+AT33)</f>
        <v>0</v>
      </c>
      <c r="AL34" s="225"/>
      <c r="AM34" s="225"/>
      <c r="AN34" s="225"/>
      <c r="AO34" s="225"/>
      <c r="AP34" s="225"/>
      <c r="AQ34" s="225"/>
      <c r="AR34" s="225"/>
      <c r="AS34" s="225"/>
      <c r="AT34" s="226"/>
      <c r="AU34" s="114">
        <f>AU33</f>
        <v>0</v>
      </c>
      <c r="AV34" s="224">
        <f>((3*AV33)+(2*AW33)+AX33+AY33+AZ33+BA33+BB33+BC33+BD33+BE33)</f>
        <v>0</v>
      </c>
      <c r="AW34" s="225"/>
      <c r="AX34" s="225"/>
      <c r="AY34" s="225"/>
      <c r="AZ34" s="225"/>
      <c r="BA34" s="225"/>
      <c r="BB34" s="225"/>
      <c r="BC34" s="225"/>
      <c r="BD34" s="225"/>
      <c r="BE34" s="226"/>
      <c r="BF34" s="114" t="str">
        <f>BF33</f>
        <v>-</v>
      </c>
      <c r="BG34" s="224">
        <f>((3*BG33)+(2*BH33)+BI33+BJ33+BK33+BL33+BM33+BN33+BO33+BP33)</f>
        <v>17</v>
      </c>
      <c r="BH34" s="225"/>
      <c r="BI34" s="225"/>
      <c r="BJ34" s="225"/>
      <c r="BK34" s="225"/>
      <c r="BL34" s="225"/>
      <c r="BM34" s="225"/>
      <c r="BN34" s="225"/>
      <c r="BO34" s="225"/>
      <c r="BP34" s="226"/>
      <c r="BQ34" s="118">
        <f>BQ33</f>
        <v>0</v>
      </c>
      <c r="BR34" s="224">
        <f>((3*BR33)+(2*BS33)+BT33+BU33+BV33+BW33+BX33+BY33+BZ33+CA33)</f>
        <v>0</v>
      </c>
      <c r="BS34" s="225"/>
      <c r="BT34" s="225"/>
      <c r="BU34" s="225"/>
      <c r="BV34" s="225"/>
      <c r="BW34" s="225"/>
      <c r="BX34" s="225"/>
      <c r="BY34" s="225"/>
      <c r="BZ34" s="225"/>
      <c r="CA34" s="226"/>
      <c r="CB34" s="114" t="str">
        <f>CB33</f>
        <v>-</v>
      </c>
      <c r="CC34" s="224">
        <f>((3*CC33)+(2*CD33)+CE33+CF33+CG33+CH33+CI33+CJ33+CK33+CL33)</f>
        <v>0</v>
      </c>
      <c r="CD34" s="225"/>
      <c r="CE34" s="225"/>
      <c r="CF34" s="225"/>
      <c r="CG34" s="225"/>
      <c r="CH34" s="225"/>
      <c r="CI34" s="225"/>
      <c r="CJ34" s="225"/>
      <c r="CK34" s="225"/>
      <c r="CL34" s="226"/>
      <c r="CM34" s="114" t="str">
        <f>CM33</f>
        <v>+</v>
      </c>
      <c r="CN34" s="224">
        <f>((3*CN33)+(2*CO33)+CP33+CQ33+CR33+CS33+CT33+CU33+CV33+CW33)</f>
        <v>28</v>
      </c>
      <c r="CO34" s="225"/>
      <c r="CP34" s="225"/>
      <c r="CQ34" s="225"/>
      <c r="CR34" s="225"/>
      <c r="CS34" s="225"/>
      <c r="CT34" s="225"/>
      <c r="CU34" s="225"/>
      <c r="CV34" s="225"/>
      <c r="CW34" s="226"/>
      <c r="CX34" s="114">
        <f>CX33</f>
        <v>0</v>
      </c>
      <c r="CY34" s="224">
        <f>((3*CY33)+(2*CZ33)+DA33+DB33+DC33+DD33+DE33+DF33+DG33+DH33)</f>
        <v>0</v>
      </c>
      <c r="CZ34" s="225"/>
      <c r="DA34" s="225"/>
      <c r="DB34" s="225"/>
      <c r="DC34" s="225"/>
      <c r="DD34" s="225"/>
      <c r="DE34" s="225"/>
      <c r="DF34" s="225"/>
      <c r="DG34" s="225"/>
      <c r="DH34" s="226"/>
    </row>
    <row r="35" spans="1:123" ht="15.75" customHeight="1" thickBot="1">
      <c r="A35" s="246"/>
      <c r="B35" s="240"/>
      <c r="C35" s="225" t="str">
        <f>IF(D34&lt;25,$DS$21,IF(AND(D34&gt;=25,D34&lt;50),$DS$22,IF(AND(D34&gt;=50,D34&lt;75),$DS$23,#REF!)))</f>
        <v>Irrelevante</v>
      </c>
      <c r="D35" s="225"/>
      <c r="E35" s="225"/>
      <c r="F35" s="225"/>
      <c r="G35" s="225"/>
      <c r="H35" s="225"/>
      <c r="I35" s="225"/>
      <c r="J35" s="225"/>
      <c r="K35" s="225"/>
      <c r="L35" s="225"/>
      <c r="M35" s="226"/>
      <c r="N35" s="225" t="str">
        <f>IF(O34&lt;25,$DS$21,IF(AND(O34&gt;=25,O34&lt;50),$DS$22,IF(AND(O34&gt;=50,O34&lt;75),$DS$23,#REF!)))</f>
        <v>Moderado</v>
      </c>
      <c r="O35" s="225"/>
      <c r="P35" s="225"/>
      <c r="Q35" s="225"/>
      <c r="R35" s="225"/>
      <c r="S35" s="225"/>
      <c r="T35" s="225"/>
      <c r="U35" s="225"/>
      <c r="V35" s="225"/>
      <c r="W35" s="225"/>
      <c r="X35" s="226"/>
      <c r="Y35" s="224" t="str">
        <f>IF(Z34&lt;25,$DS$21,IF(AND(Z34&gt;=25,Z34&lt;50),$DS$22,IF(AND(Z34&gt;=50,Z34&lt;75),$DS$23,#REF!)))</f>
        <v>Irrelevante</v>
      </c>
      <c r="Z35" s="225"/>
      <c r="AA35" s="225"/>
      <c r="AB35" s="225"/>
      <c r="AC35" s="225"/>
      <c r="AD35" s="225"/>
      <c r="AE35" s="225"/>
      <c r="AF35" s="225"/>
      <c r="AG35" s="225"/>
      <c r="AH35" s="225"/>
      <c r="AI35" s="226"/>
      <c r="AJ35" s="225" t="str">
        <f>IF(AK34&lt;25,$DS$21,IF(AND(AK34&gt;=25,AK34&lt;50),$DS$22,IF(AND(AK34&gt;=50,AK34&lt;75),$DS$23,#REF!)))</f>
        <v>Irrelevante</v>
      </c>
      <c r="AK35" s="225"/>
      <c r="AL35" s="225"/>
      <c r="AM35" s="225"/>
      <c r="AN35" s="225"/>
      <c r="AO35" s="225"/>
      <c r="AP35" s="225"/>
      <c r="AQ35" s="225"/>
      <c r="AR35" s="225"/>
      <c r="AS35" s="225"/>
      <c r="AT35" s="226"/>
      <c r="AU35" s="225" t="str">
        <f>IF(AV34&lt;25,$DS$21,IF(AND(AV34&gt;=25,AV34&lt;50),$DS$22,IF(AND(AV34&gt;=50,AV34&lt;75),$DS$23,#REF!)))</f>
        <v>Irrelevante</v>
      </c>
      <c r="AV35" s="225"/>
      <c r="AW35" s="225"/>
      <c r="AX35" s="225"/>
      <c r="AY35" s="225"/>
      <c r="AZ35" s="225"/>
      <c r="BA35" s="225"/>
      <c r="BB35" s="225"/>
      <c r="BC35" s="225"/>
      <c r="BD35" s="225"/>
      <c r="BE35" s="226"/>
      <c r="BF35" s="224" t="str">
        <f>IF(BG34&lt;25,$DS$21,IF(AND(BG34&gt;=25,BG34&lt;50),$DS$22,IF(AND(BG34&gt;=50,BG34&lt;75),$DS$23,#REF!)))</f>
        <v>Irrelevante</v>
      </c>
      <c r="BG35" s="225"/>
      <c r="BH35" s="225"/>
      <c r="BI35" s="225"/>
      <c r="BJ35" s="225"/>
      <c r="BK35" s="225"/>
      <c r="BL35" s="225"/>
      <c r="BM35" s="225"/>
      <c r="BN35" s="225"/>
      <c r="BO35" s="225"/>
      <c r="BP35" s="226"/>
      <c r="BQ35" s="224" t="str">
        <f>IF(BR34&lt;25,$DS$21,IF(AND(BR34&gt;=25,BR34&lt;50),$DS$22,IF(AND(BR34&gt;=50,BR34&lt;75),$DS$23,#REF!)))</f>
        <v>Irrelevante</v>
      </c>
      <c r="BR35" s="225"/>
      <c r="BS35" s="225"/>
      <c r="BT35" s="225"/>
      <c r="BU35" s="225"/>
      <c r="BV35" s="225"/>
      <c r="BW35" s="225"/>
      <c r="BX35" s="225"/>
      <c r="BY35" s="225"/>
      <c r="BZ35" s="225"/>
      <c r="CA35" s="226"/>
      <c r="CB35" s="224" t="str">
        <f>IF(CC34&lt;25,$DS$21,IF(AND(CC34&gt;=25,CC34&lt;50),$DS$22,IF(AND(CC34&gt;=50,CC34&lt;75),$DS$23,#REF!)))</f>
        <v>Irrelevante</v>
      </c>
      <c r="CC35" s="225"/>
      <c r="CD35" s="225"/>
      <c r="CE35" s="225"/>
      <c r="CF35" s="225"/>
      <c r="CG35" s="225"/>
      <c r="CH35" s="225"/>
      <c r="CI35" s="225"/>
      <c r="CJ35" s="225"/>
      <c r="CK35" s="225"/>
      <c r="CL35" s="226"/>
      <c r="CM35" s="224" t="s">
        <v>765</v>
      </c>
      <c r="CN35" s="225"/>
      <c r="CO35" s="225"/>
      <c r="CP35" s="225"/>
      <c r="CQ35" s="225"/>
      <c r="CR35" s="225"/>
      <c r="CS35" s="225"/>
      <c r="CT35" s="225"/>
      <c r="CU35" s="225"/>
      <c r="CV35" s="225"/>
      <c r="CW35" s="226"/>
      <c r="CX35" s="224" t="str">
        <f>IF(CY34&lt;25,$DS$21,IF(AND(CY34&gt;=25,CY34&lt;50),$DS$22,IF(AND(CY34&gt;=50,CY34&lt;75),$DS$23,#REF!)))</f>
        <v>Irrelevante</v>
      </c>
      <c r="CY35" s="225"/>
      <c r="CZ35" s="225"/>
      <c r="DA35" s="225"/>
      <c r="DB35" s="225"/>
      <c r="DC35" s="225"/>
      <c r="DD35" s="225"/>
      <c r="DE35" s="225"/>
      <c r="DF35" s="225"/>
      <c r="DG35" s="225"/>
      <c r="DH35" s="226"/>
    </row>
    <row r="36" spans="1:123" ht="63" customHeight="1">
      <c r="A36" s="246"/>
      <c r="B36" s="240"/>
      <c r="C36" s="230"/>
      <c r="D36" s="231"/>
      <c r="E36" s="231"/>
      <c r="F36" s="231"/>
      <c r="G36" s="231"/>
      <c r="H36" s="231"/>
      <c r="I36" s="231"/>
      <c r="J36" s="231"/>
      <c r="K36" s="231"/>
      <c r="L36" s="231"/>
      <c r="M36" s="232"/>
      <c r="N36" s="233"/>
      <c r="O36" s="234"/>
      <c r="P36" s="234"/>
      <c r="Q36" s="234"/>
      <c r="R36" s="234"/>
      <c r="S36" s="234"/>
      <c r="T36" s="234"/>
      <c r="U36" s="234"/>
      <c r="V36" s="234"/>
      <c r="W36" s="234"/>
      <c r="X36" s="235"/>
      <c r="Y36" s="236" t="s">
        <v>799</v>
      </c>
      <c r="Z36" s="237"/>
      <c r="AA36" s="237"/>
      <c r="AB36" s="237"/>
      <c r="AC36" s="237"/>
      <c r="AD36" s="237"/>
      <c r="AE36" s="237"/>
      <c r="AF36" s="237"/>
      <c r="AG36" s="237"/>
      <c r="AH36" s="237"/>
      <c r="AI36" s="238"/>
      <c r="AJ36" s="227"/>
      <c r="AK36" s="228"/>
      <c r="AL36" s="228"/>
      <c r="AM36" s="228"/>
      <c r="AN36" s="228"/>
      <c r="AO36" s="228"/>
      <c r="AP36" s="228"/>
      <c r="AQ36" s="228"/>
      <c r="AR36" s="228"/>
      <c r="AS36" s="228"/>
      <c r="AT36" s="229"/>
      <c r="AU36" s="236"/>
      <c r="AV36" s="237"/>
      <c r="AW36" s="237"/>
      <c r="AX36" s="237"/>
      <c r="AY36" s="237"/>
      <c r="AZ36" s="237"/>
      <c r="BA36" s="237"/>
      <c r="BB36" s="237"/>
      <c r="BC36" s="237"/>
      <c r="BD36" s="237"/>
      <c r="BE36" s="238"/>
      <c r="BF36" s="227"/>
      <c r="BG36" s="228"/>
      <c r="BH36" s="228"/>
      <c r="BI36" s="228"/>
      <c r="BJ36" s="228"/>
      <c r="BK36" s="228"/>
      <c r="BL36" s="228"/>
      <c r="BM36" s="228"/>
      <c r="BN36" s="228"/>
      <c r="BO36" s="228"/>
      <c r="BP36" s="229"/>
      <c r="BQ36" s="227"/>
      <c r="BR36" s="228"/>
      <c r="BS36" s="228"/>
      <c r="BT36" s="228"/>
      <c r="BU36" s="228"/>
      <c r="BV36" s="228"/>
      <c r="BW36" s="228"/>
      <c r="BX36" s="228"/>
      <c r="BY36" s="228"/>
      <c r="BZ36" s="228"/>
      <c r="CA36" s="229"/>
      <c r="CB36" s="227"/>
      <c r="CC36" s="228"/>
      <c r="CD36" s="228"/>
      <c r="CE36" s="228"/>
      <c r="CF36" s="228"/>
      <c r="CG36" s="228"/>
      <c r="CH36" s="228"/>
      <c r="CI36" s="228"/>
      <c r="CJ36" s="228"/>
      <c r="CK36" s="228"/>
      <c r="CL36" s="229"/>
      <c r="CM36" s="227" t="s">
        <v>800</v>
      </c>
      <c r="CN36" s="228"/>
      <c r="CO36" s="228"/>
      <c r="CP36" s="228"/>
      <c r="CQ36" s="228"/>
      <c r="CR36" s="228"/>
      <c r="CS36" s="228"/>
      <c r="CT36" s="228"/>
      <c r="CU36" s="228"/>
      <c r="CV36" s="228"/>
      <c r="CW36" s="229"/>
      <c r="CX36" s="227"/>
      <c r="CY36" s="228"/>
      <c r="CZ36" s="228"/>
      <c r="DA36" s="228"/>
      <c r="DB36" s="228"/>
      <c r="DC36" s="228"/>
      <c r="DD36" s="228"/>
      <c r="DE36" s="228"/>
      <c r="DF36" s="228"/>
      <c r="DG36" s="228"/>
      <c r="DH36" s="229"/>
    </row>
    <row r="37" spans="1:123" ht="15.75" customHeight="1">
      <c r="A37" s="246"/>
      <c r="B37" s="240"/>
      <c r="C37" s="119"/>
      <c r="D37" s="110"/>
      <c r="E37" s="110"/>
      <c r="F37" s="110"/>
      <c r="G37" s="110"/>
      <c r="H37" s="110"/>
      <c r="I37" s="110"/>
      <c r="J37" s="110"/>
      <c r="K37" s="110"/>
      <c r="L37" s="110"/>
      <c r="M37" s="110"/>
      <c r="N37" s="110"/>
      <c r="O37" s="110"/>
      <c r="P37" s="110"/>
      <c r="Q37" s="110"/>
      <c r="R37" s="110"/>
      <c r="S37" s="110"/>
      <c r="T37" s="110"/>
      <c r="U37" s="110"/>
      <c r="V37" s="110"/>
      <c r="W37" s="110"/>
      <c r="X37" s="110"/>
      <c r="Y37" s="110" t="s">
        <v>764</v>
      </c>
      <c r="Z37" s="110">
        <v>1</v>
      </c>
      <c r="AA37" s="110">
        <v>1</v>
      </c>
      <c r="AB37" s="110">
        <v>4</v>
      </c>
      <c r="AC37" s="110">
        <v>4</v>
      </c>
      <c r="AD37" s="110">
        <v>2</v>
      </c>
      <c r="AE37" s="110">
        <v>1</v>
      </c>
      <c r="AF37" s="110">
        <v>2</v>
      </c>
      <c r="AG37" s="110">
        <v>4</v>
      </c>
      <c r="AH37" s="110">
        <v>1</v>
      </c>
      <c r="AI37" s="110">
        <v>1</v>
      </c>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t="s">
        <v>764</v>
      </c>
      <c r="CN37" s="110">
        <v>1</v>
      </c>
      <c r="CO37" s="110">
        <v>1</v>
      </c>
      <c r="CP37" s="110">
        <v>4</v>
      </c>
      <c r="CQ37" s="110">
        <v>4</v>
      </c>
      <c r="CR37" s="110">
        <v>2</v>
      </c>
      <c r="CS37" s="110">
        <v>1</v>
      </c>
      <c r="CT37" s="110">
        <v>2</v>
      </c>
      <c r="CU37" s="110">
        <v>4</v>
      </c>
      <c r="CV37" s="110">
        <v>1</v>
      </c>
      <c r="CW37" s="110">
        <v>1</v>
      </c>
      <c r="CX37" s="110"/>
      <c r="CY37" s="110"/>
      <c r="CZ37" s="110"/>
      <c r="DA37" s="110"/>
      <c r="DB37" s="110"/>
      <c r="DC37" s="110"/>
      <c r="DD37" s="110"/>
      <c r="DE37" s="110"/>
      <c r="DF37" s="110"/>
      <c r="DG37" s="110"/>
      <c r="DH37" s="110"/>
    </row>
    <row r="38" spans="1:123" ht="15.75" customHeight="1">
      <c r="A38" s="246"/>
      <c r="B38" s="240"/>
      <c r="C38" s="118">
        <f>C37</f>
        <v>0</v>
      </c>
      <c r="D38" s="224">
        <f>((3*D37)+(2*E37)+F37+G37+H37+I37+J37+K37+L37+M37)</f>
        <v>0</v>
      </c>
      <c r="E38" s="225"/>
      <c r="F38" s="225"/>
      <c r="G38" s="225"/>
      <c r="H38" s="225"/>
      <c r="I38" s="225"/>
      <c r="J38" s="225"/>
      <c r="K38" s="225"/>
      <c r="L38" s="225"/>
      <c r="M38" s="226"/>
      <c r="N38" s="114">
        <f>N37</f>
        <v>0</v>
      </c>
      <c r="O38" s="224">
        <f>((3*O37)+(2*P37)+Q37+R37+S37+T37+U37+V37+W37+X37)</f>
        <v>0</v>
      </c>
      <c r="P38" s="225"/>
      <c r="Q38" s="225"/>
      <c r="R38" s="225"/>
      <c r="S38" s="225"/>
      <c r="T38" s="225"/>
      <c r="U38" s="225"/>
      <c r="V38" s="225"/>
      <c r="W38" s="225"/>
      <c r="X38" s="226"/>
      <c r="Y38" s="114" t="str">
        <f>Y37</f>
        <v>+</v>
      </c>
      <c r="Z38" s="224">
        <f>((3*Z37)+(2*AA37)+AB37+AC37+AD37+AE37+AF37+AG37+AH37+AI37)</f>
        <v>24</v>
      </c>
      <c r="AA38" s="225"/>
      <c r="AB38" s="225"/>
      <c r="AC38" s="225"/>
      <c r="AD38" s="225"/>
      <c r="AE38" s="225"/>
      <c r="AF38" s="225"/>
      <c r="AG38" s="225"/>
      <c r="AH38" s="225"/>
      <c r="AI38" s="226"/>
      <c r="AJ38" s="114">
        <f>AJ37</f>
        <v>0</v>
      </c>
      <c r="AK38" s="224">
        <f>((3*AK37)+(2*AL37)+AM37+AN37+AO37+AP37+AQ37+AR37+AS37+AT37)</f>
        <v>0</v>
      </c>
      <c r="AL38" s="225"/>
      <c r="AM38" s="225"/>
      <c r="AN38" s="225"/>
      <c r="AO38" s="225"/>
      <c r="AP38" s="225"/>
      <c r="AQ38" s="225"/>
      <c r="AR38" s="225"/>
      <c r="AS38" s="225"/>
      <c r="AT38" s="226"/>
      <c r="AU38" s="114">
        <f>AU37</f>
        <v>0</v>
      </c>
      <c r="AV38" s="224">
        <f>((3*AV37)+(2*AW37)+AX37+AY37+AZ37+BA37+BB37+BC37+BD37+BE37)</f>
        <v>0</v>
      </c>
      <c r="AW38" s="225"/>
      <c r="AX38" s="225"/>
      <c r="AY38" s="225"/>
      <c r="AZ38" s="225"/>
      <c r="BA38" s="225"/>
      <c r="BB38" s="225"/>
      <c r="BC38" s="225"/>
      <c r="BD38" s="225"/>
      <c r="BE38" s="226"/>
      <c r="BF38" s="114">
        <f>BF37</f>
        <v>0</v>
      </c>
      <c r="BG38" s="224">
        <f>((3*BG37)+(2*BH37)+BI37+BJ37+BK37+BL37+BM37+BN37+BO37+BP37)</f>
        <v>0</v>
      </c>
      <c r="BH38" s="225"/>
      <c r="BI38" s="225"/>
      <c r="BJ38" s="225"/>
      <c r="BK38" s="225"/>
      <c r="BL38" s="225"/>
      <c r="BM38" s="225"/>
      <c r="BN38" s="225"/>
      <c r="BO38" s="225"/>
      <c r="BP38" s="226"/>
      <c r="BQ38" s="114">
        <f>BQ37</f>
        <v>0</v>
      </c>
      <c r="BR38" s="224">
        <f>((3*BR37)+(2*BS37)+BT37+BU37+BV37+BW37+BX37+BY37+BZ37+CA37)</f>
        <v>0</v>
      </c>
      <c r="BS38" s="225"/>
      <c r="BT38" s="225"/>
      <c r="BU38" s="225"/>
      <c r="BV38" s="225"/>
      <c r="BW38" s="225"/>
      <c r="BX38" s="225"/>
      <c r="BY38" s="225"/>
      <c r="BZ38" s="225"/>
      <c r="CA38" s="226"/>
      <c r="CB38" s="114">
        <f>CB37</f>
        <v>0</v>
      </c>
      <c r="CC38" s="224">
        <f>((3*CC37)+(2*CD37)+CE37+CF37+CG37+CH37+CI37+CJ37+CK37+CL37)</f>
        <v>0</v>
      </c>
      <c r="CD38" s="225"/>
      <c r="CE38" s="225"/>
      <c r="CF38" s="225"/>
      <c r="CG38" s="225"/>
      <c r="CH38" s="225"/>
      <c r="CI38" s="225"/>
      <c r="CJ38" s="225"/>
      <c r="CK38" s="225"/>
      <c r="CL38" s="226"/>
      <c r="CM38" s="114" t="str">
        <f>CM37</f>
        <v>+</v>
      </c>
      <c r="CN38" s="224">
        <f>((3*CN37)+(2*CO37)+CP37+CQ37+CR37+CS37+CT37+CU37+CV37+CW37)</f>
        <v>24</v>
      </c>
      <c r="CO38" s="225"/>
      <c r="CP38" s="225"/>
      <c r="CQ38" s="225"/>
      <c r="CR38" s="225"/>
      <c r="CS38" s="225"/>
      <c r="CT38" s="225"/>
      <c r="CU38" s="225"/>
      <c r="CV38" s="225"/>
      <c r="CW38" s="226"/>
      <c r="CX38" s="114">
        <f>CX37</f>
        <v>0</v>
      </c>
      <c r="CY38" s="224">
        <f>((3*CY37)+(2*CZ37)+DA37+DB37+DC37+DD37+DE37+DF37+DG37+DH37)</f>
        <v>0</v>
      </c>
      <c r="CZ38" s="225"/>
      <c r="DA38" s="225"/>
      <c r="DB38" s="225"/>
      <c r="DC38" s="225"/>
      <c r="DD38" s="225"/>
      <c r="DE38" s="225"/>
      <c r="DF38" s="225"/>
      <c r="DG38" s="225"/>
      <c r="DH38" s="226"/>
    </row>
    <row r="39" spans="1:123" ht="15.75" customHeight="1" thickBot="1">
      <c r="A39" s="246"/>
      <c r="B39" s="240"/>
      <c r="C39" s="224" t="str">
        <f>IF(D38&lt;25,$DS$21,IF(AND(D38&gt;=25,D38&lt;50),$DS$22,IF(AND(D38&gt;=50,D38&lt;75),$DS$23,#REF!)))</f>
        <v>Irrelevante</v>
      </c>
      <c r="D39" s="225"/>
      <c r="E39" s="225"/>
      <c r="F39" s="225"/>
      <c r="G39" s="225"/>
      <c r="H39" s="225"/>
      <c r="I39" s="225"/>
      <c r="J39" s="225"/>
      <c r="K39" s="225"/>
      <c r="L39" s="225"/>
      <c r="M39" s="226"/>
      <c r="N39" s="224" t="str">
        <f>IF(O38&lt;25,$DS$21,IF(AND(O38&gt;=25,O38&lt;50),$DS$22,IF(AND(O38&gt;=50,O38&lt;75),$DS$23,#REF!)))</f>
        <v>Irrelevante</v>
      </c>
      <c r="O39" s="225"/>
      <c r="P39" s="225"/>
      <c r="Q39" s="225"/>
      <c r="R39" s="225"/>
      <c r="S39" s="225"/>
      <c r="T39" s="225"/>
      <c r="U39" s="225"/>
      <c r="V39" s="225"/>
      <c r="W39" s="225"/>
      <c r="X39" s="226"/>
      <c r="Y39" s="224" t="s">
        <v>765</v>
      </c>
      <c r="Z39" s="225"/>
      <c r="AA39" s="225"/>
      <c r="AB39" s="225"/>
      <c r="AC39" s="225"/>
      <c r="AD39" s="225"/>
      <c r="AE39" s="225"/>
      <c r="AF39" s="225"/>
      <c r="AG39" s="225"/>
      <c r="AH39" s="225"/>
      <c r="AI39" s="226"/>
      <c r="AJ39" s="224" t="str">
        <f>IF(AK38&lt;25,$DS$21,IF(AND(AK38&gt;=25,AK38&lt;50),$DS$22,IF(AND(AK38&gt;=50,AK38&lt;75),$DS$23,#REF!)))</f>
        <v>Irrelevante</v>
      </c>
      <c r="AK39" s="225"/>
      <c r="AL39" s="225"/>
      <c r="AM39" s="225"/>
      <c r="AN39" s="225"/>
      <c r="AO39" s="225"/>
      <c r="AP39" s="225"/>
      <c r="AQ39" s="225"/>
      <c r="AR39" s="225"/>
      <c r="AS39" s="225"/>
      <c r="AT39" s="226"/>
      <c r="AU39" s="224" t="str">
        <f>IF(AV38&lt;25,$DS$21,IF(AND(AV38&gt;=25,AV38&lt;50),$DS$22,IF(AND(AV38&gt;=50,AV38&lt;75),$DS$23,#REF!)))</f>
        <v>Irrelevante</v>
      </c>
      <c r="AV39" s="225"/>
      <c r="AW39" s="225"/>
      <c r="AX39" s="225"/>
      <c r="AY39" s="225"/>
      <c r="AZ39" s="225"/>
      <c r="BA39" s="225"/>
      <c r="BB39" s="225"/>
      <c r="BC39" s="225"/>
      <c r="BD39" s="225"/>
      <c r="BE39" s="226"/>
      <c r="BF39" s="224" t="str">
        <f>IF(BG38&lt;25,$DS$21,IF(AND(BG38&gt;=25,BG38&lt;50),$DS$22,IF(AND(BG38&gt;=50,BG38&lt;75),$DS$23,#REF!)))</f>
        <v>Irrelevante</v>
      </c>
      <c r="BG39" s="225"/>
      <c r="BH39" s="225"/>
      <c r="BI39" s="225"/>
      <c r="BJ39" s="225"/>
      <c r="BK39" s="225"/>
      <c r="BL39" s="225"/>
      <c r="BM39" s="225"/>
      <c r="BN39" s="225"/>
      <c r="BO39" s="225"/>
      <c r="BP39" s="226"/>
      <c r="BQ39" s="224" t="str">
        <f>IF(BR38&lt;25,$DS$21,IF(AND(BR38&gt;=25,BR38&lt;50),$DS$22,IF(AND(BR38&gt;=50,BR38&lt;75),$DS$23,#REF!)))</f>
        <v>Irrelevante</v>
      </c>
      <c r="BR39" s="225"/>
      <c r="BS39" s="225"/>
      <c r="BT39" s="225"/>
      <c r="BU39" s="225"/>
      <c r="BV39" s="225"/>
      <c r="BW39" s="225"/>
      <c r="BX39" s="225"/>
      <c r="BY39" s="225"/>
      <c r="BZ39" s="225"/>
      <c r="CA39" s="226"/>
      <c r="CB39" s="224" t="str">
        <f>IF(CC38&lt;25,$DS$21,IF(AND(CC38&gt;=25,CC38&lt;50),$DS$22,IF(AND(CC38&gt;=50,CC38&lt;75),$DS$23,#REF!)))</f>
        <v>Irrelevante</v>
      </c>
      <c r="CC39" s="225"/>
      <c r="CD39" s="225"/>
      <c r="CE39" s="225"/>
      <c r="CF39" s="225"/>
      <c r="CG39" s="225"/>
      <c r="CH39" s="225"/>
      <c r="CI39" s="225"/>
      <c r="CJ39" s="225"/>
      <c r="CK39" s="225"/>
      <c r="CL39" s="226"/>
      <c r="CM39" s="224" t="s">
        <v>765</v>
      </c>
      <c r="CN39" s="225"/>
      <c r="CO39" s="225"/>
      <c r="CP39" s="225"/>
      <c r="CQ39" s="225"/>
      <c r="CR39" s="225"/>
      <c r="CS39" s="225"/>
      <c r="CT39" s="225"/>
      <c r="CU39" s="225"/>
      <c r="CV39" s="225"/>
      <c r="CW39" s="226"/>
      <c r="CX39" s="224" t="str">
        <f>IF(CY38&lt;25,$DS$21,IF(AND(CY38&gt;=25,CY38&lt;50),$DS$22,IF(AND(CY38&gt;=50,CY38&lt;75),$DS$23,#REF!)))</f>
        <v>Irrelevante</v>
      </c>
      <c r="CY39" s="225"/>
      <c r="CZ39" s="225"/>
      <c r="DA39" s="225"/>
      <c r="DB39" s="225"/>
      <c r="DC39" s="225"/>
      <c r="DD39" s="225"/>
      <c r="DE39" s="225"/>
      <c r="DF39" s="225"/>
      <c r="DG39" s="225"/>
      <c r="DH39" s="226"/>
    </row>
    <row r="40" spans="1:123" ht="77.25" customHeight="1">
      <c r="A40" s="246"/>
      <c r="B40" s="240"/>
      <c r="C40" s="230"/>
      <c r="D40" s="231"/>
      <c r="E40" s="231"/>
      <c r="F40" s="231"/>
      <c r="G40" s="231"/>
      <c r="H40" s="231"/>
      <c r="I40" s="231"/>
      <c r="J40" s="231"/>
      <c r="K40" s="231"/>
      <c r="L40" s="231"/>
      <c r="M40" s="232"/>
      <c r="N40" s="233"/>
      <c r="O40" s="234"/>
      <c r="P40" s="234"/>
      <c r="Q40" s="234"/>
      <c r="R40" s="234"/>
      <c r="S40" s="234"/>
      <c r="T40" s="234"/>
      <c r="U40" s="234"/>
      <c r="V40" s="234"/>
      <c r="W40" s="234"/>
      <c r="X40" s="235"/>
      <c r="Y40" s="236" t="s">
        <v>801</v>
      </c>
      <c r="Z40" s="237"/>
      <c r="AA40" s="237"/>
      <c r="AB40" s="237"/>
      <c r="AC40" s="237"/>
      <c r="AD40" s="237"/>
      <c r="AE40" s="237"/>
      <c r="AF40" s="237"/>
      <c r="AG40" s="237"/>
      <c r="AH40" s="237"/>
      <c r="AI40" s="238"/>
      <c r="AJ40" s="227"/>
      <c r="AK40" s="228"/>
      <c r="AL40" s="228"/>
      <c r="AM40" s="228"/>
      <c r="AN40" s="228"/>
      <c r="AO40" s="228"/>
      <c r="AP40" s="228"/>
      <c r="AQ40" s="228"/>
      <c r="AR40" s="228"/>
      <c r="AS40" s="228"/>
      <c r="AT40" s="229"/>
      <c r="AU40" s="236"/>
      <c r="AV40" s="237"/>
      <c r="AW40" s="237"/>
      <c r="AX40" s="237"/>
      <c r="AY40" s="237"/>
      <c r="AZ40" s="237"/>
      <c r="BA40" s="237"/>
      <c r="BB40" s="237"/>
      <c r="BC40" s="237"/>
      <c r="BD40" s="237"/>
      <c r="BE40" s="238"/>
      <c r="BF40" s="227"/>
      <c r="BG40" s="228"/>
      <c r="BH40" s="228"/>
      <c r="BI40" s="228"/>
      <c r="BJ40" s="228"/>
      <c r="BK40" s="228"/>
      <c r="BL40" s="228"/>
      <c r="BM40" s="228"/>
      <c r="BN40" s="228"/>
      <c r="BO40" s="228"/>
      <c r="BP40" s="229"/>
      <c r="BQ40" s="227"/>
      <c r="BR40" s="228"/>
      <c r="BS40" s="228"/>
      <c r="BT40" s="228"/>
      <c r="BU40" s="228"/>
      <c r="BV40" s="228"/>
      <c r="BW40" s="228"/>
      <c r="BX40" s="228"/>
      <c r="BY40" s="228"/>
      <c r="BZ40" s="228"/>
      <c r="CA40" s="229"/>
      <c r="CB40" s="227"/>
      <c r="CC40" s="228"/>
      <c r="CD40" s="228"/>
      <c r="CE40" s="228"/>
      <c r="CF40" s="228"/>
      <c r="CG40" s="228"/>
      <c r="CH40" s="228"/>
      <c r="CI40" s="228"/>
      <c r="CJ40" s="228"/>
      <c r="CK40" s="228"/>
      <c r="CL40" s="229"/>
      <c r="CM40" s="227" t="s">
        <v>802</v>
      </c>
      <c r="CN40" s="228"/>
      <c r="CO40" s="228"/>
      <c r="CP40" s="228"/>
      <c r="CQ40" s="228"/>
      <c r="CR40" s="228"/>
      <c r="CS40" s="228"/>
      <c r="CT40" s="228"/>
      <c r="CU40" s="228"/>
      <c r="CV40" s="228"/>
      <c r="CW40" s="229"/>
      <c r="CX40" s="227"/>
      <c r="CY40" s="228"/>
      <c r="CZ40" s="228"/>
      <c r="DA40" s="228"/>
      <c r="DB40" s="228"/>
      <c r="DC40" s="228"/>
      <c r="DD40" s="228"/>
      <c r="DE40" s="228"/>
      <c r="DF40" s="228"/>
      <c r="DG40" s="228"/>
      <c r="DH40" s="229"/>
      <c r="DR40" s="120"/>
      <c r="DS40" s="121"/>
    </row>
    <row r="41" spans="1:123" s="113" customFormat="1" ht="15.75" customHeight="1">
      <c r="A41" s="246"/>
      <c r="B41" s="240"/>
      <c r="C41" s="119"/>
      <c r="D41" s="110"/>
      <c r="E41" s="110"/>
      <c r="F41" s="110"/>
      <c r="G41" s="110"/>
      <c r="H41" s="110"/>
      <c r="I41" s="110"/>
      <c r="J41" s="110"/>
      <c r="K41" s="110"/>
      <c r="L41" s="110"/>
      <c r="M41" s="110"/>
      <c r="N41" s="110"/>
      <c r="O41" s="110"/>
      <c r="P41" s="110"/>
      <c r="Q41" s="110"/>
      <c r="R41" s="110"/>
      <c r="S41" s="110"/>
      <c r="T41" s="110"/>
      <c r="U41" s="110"/>
      <c r="V41" s="110"/>
      <c r="W41" s="110"/>
      <c r="X41" s="110"/>
      <c r="Y41" s="110" t="s">
        <v>763</v>
      </c>
      <c r="Z41" s="110">
        <v>1</v>
      </c>
      <c r="AA41" s="110">
        <v>1</v>
      </c>
      <c r="AB41" s="110">
        <v>4</v>
      </c>
      <c r="AC41" s="110">
        <v>1</v>
      </c>
      <c r="AD41" s="110">
        <v>1</v>
      </c>
      <c r="AE41" s="110">
        <v>2</v>
      </c>
      <c r="AF41" s="110">
        <v>1</v>
      </c>
      <c r="AG41" s="110">
        <v>4</v>
      </c>
      <c r="AH41" s="110">
        <v>2</v>
      </c>
      <c r="AI41" s="110">
        <v>4</v>
      </c>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t="s">
        <v>763</v>
      </c>
      <c r="CN41" s="110">
        <v>1</v>
      </c>
      <c r="CO41" s="110">
        <v>1</v>
      </c>
      <c r="CP41" s="110">
        <v>4</v>
      </c>
      <c r="CQ41" s="110">
        <v>2</v>
      </c>
      <c r="CR41" s="110">
        <v>2</v>
      </c>
      <c r="CS41" s="110">
        <v>1</v>
      </c>
      <c r="CT41" s="110">
        <v>2</v>
      </c>
      <c r="CU41" s="110">
        <v>4</v>
      </c>
      <c r="CV41" s="110">
        <v>2</v>
      </c>
      <c r="CW41" s="110">
        <v>4</v>
      </c>
      <c r="CX41" s="110"/>
      <c r="CY41" s="110"/>
      <c r="CZ41" s="110"/>
      <c r="DA41" s="110"/>
      <c r="DB41" s="110"/>
      <c r="DC41" s="110"/>
      <c r="DD41" s="110"/>
      <c r="DE41" s="110"/>
      <c r="DF41" s="110"/>
      <c r="DG41" s="110"/>
      <c r="DH41" s="110"/>
      <c r="DR41" s="122" t="s">
        <v>778</v>
      </c>
      <c r="DS41" s="123" t="s">
        <v>779</v>
      </c>
    </row>
    <row r="42" spans="1:123" ht="15.75" customHeight="1">
      <c r="A42" s="246"/>
      <c r="B42" s="240"/>
      <c r="C42" s="118">
        <f>C41</f>
        <v>0</v>
      </c>
      <c r="D42" s="224">
        <f>((3*D41)+(2*E41)+F41+G41+H41+I41+J41+K41+L41+M41)</f>
        <v>0</v>
      </c>
      <c r="E42" s="225"/>
      <c r="F42" s="225"/>
      <c r="G42" s="225"/>
      <c r="H42" s="225"/>
      <c r="I42" s="225"/>
      <c r="J42" s="225"/>
      <c r="K42" s="225"/>
      <c r="L42" s="225"/>
      <c r="M42" s="226"/>
      <c r="N42" s="114">
        <f>N41</f>
        <v>0</v>
      </c>
      <c r="O42" s="224">
        <f>((3*O41)+(2*P41)+Q41+R41+S41+T41+U41+V41+W41+X41)</f>
        <v>0</v>
      </c>
      <c r="P42" s="225"/>
      <c r="Q42" s="225"/>
      <c r="R42" s="225"/>
      <c r="S42" s="225"/>
      <c r="T42" s="225"/>
      <c r="U42" s="225"/>
      <c r="V42" s="225"/>
      <c r="W42" s="225"/>
      <c r="X42" s="226"/>
      <c r="Y42" s="114" t="str">
        <f>Y41</f>
        <v>-</v>
      </c>
      <c r="Z42" s="224">
        <f>((3*Z41)+(2*AA41)+AB41+AC41+AD41+AE41+AF41+AG41+AH41+AI41)</f>
        <v>24</v>
      </c>
      <c r="AA42" s="225"/>
      <c r="AB42" s="225"/>
      <c r="AC42" s="225"/>
      <c r="AD42" s="225"/>
      <c r="AE42" s="225"/>
      <c r="AF42" s="225"/>
      <c r="AG42" s="225"/>
      <c r="AH42" s="225"/>
      <c r="AI42" s="226"/>
      <c r="AJ42" s="114">
        <f>AJ41</f>
        <v>0</v>
      </c>
      <c r="AK42" s="224">
        <f>((3*AK41)+(2*AL41)+AM41+AN41+AO41+AP41+AQ41+AR41+AS41+AT41)</f>
        <v>0</v>
      </c>
      <c r="AL42" s="225"/>
      <c r="AM42" s="225"/>
      <c r="AN42" s="225"/>
      <c r="AO42" s="225"/>
      <c r="AP42" s="225"/>
      <c r="AQ42" s="225"/>
      <c r="AR42" s="225"/>
      <c r="AS42" s="225"/>
      <c r="AT42" s="226"/>
      <c r="AU42" s="114">
        <f>AU41</f>
        <v>0</v>
      </c>
      <c r="AV42" s="224">
        <f>((3*AV41)+(2*AW41)+AX41+AY41+AZ41+BA41+BB41+BC41+BD41+BE41)</f>
        <v>0</v>
      </c>
      <c r="AW42" s="225"/>
      <c r="AX42" s="225"/>
      <c r="AY42" s="225"/>
      <c r="AZ42" s="225"/>
      <c r="BA42" s="225"/>
      <c r="BB42" s="225"/>
      <c r="BC42" s="225"/>
      <c r="BD42" s="225"/>
      <c r="BE42" s="226"/>
      <c r="BF42" s="114">
        <f>BF41</f>
        <v>0</v>
      </c>
      <c r="BG42" s="224">
        <f>((3*BG41)+(2*BH41)+BI41+BJ41+BK41+BL41+BM41+BN41+BO41+BP41)</f>
        <v>0</v>
      </c>
      <c r="BH42" s="225"/>
      <c r="BI42" s="225"/>
      <c r="BJ42" s="225"/>
      <c r="BK42" s="225"/>
      <c r="BL42" s="225"/>
      <c r="BM42" s="225"/>
      <c r="BN42" s="225"/>
      <c r="BO42" s="225"/>
      <c r="BP42" s="226"/>
      <c r="BQ42" s="114">
        <f>BQ41</f>
        <v>0</v>
      </c>
      <c r="BR42" s="224">
        <f>((3*BR41)+(2*BS41)+BT41+BU41+BV41+BW41+BX41+BY41+BZ41+CA41)</f>
        <v>0</v>
      </c>
      <c r="BS42" s="225"/>
      <c r="BT42" s="225"/>
      <c r="BU42" s="225"/>
      <c r="BV42" s="225"/>
      <c r="BW42" s="225"/>
      <c r="BX42" s="225"/>
      <c r="BY42" s="225"/>
      <c r="BZ42" s="225"/>
      <c r="CA42" s="226"/>
      <c r="CB42" s="114">
        <f>CB41</f>
        <v>0</v>
      </c>
      <c r="CC42" s="224">
        <f>((3*CC41)+(2*CD41)+CE41+CF41+CG41+CH41+CI41+CJ41+CK41+CL41)</f>
        <v>0</v>
      </c>
      <c r="CD42" s="225"/>
      <c r="CE42" s="225"/>
      <c r="CF42" s="225"/>
      <c r="CG42" s="225"/>
      <c r="CH42" s="225"/>
      <c r="CI42" s="225"/>
      <c r="CJ42" s="225"/>
      <c r="CK42" s="225"/>
      <c r="CL42" s="226"/>
      <c r="CM42" s="114" t="str">
        <f>CM41</f>
        <v>-</v>
      </c>
      <c r="CN42" s="224">
        <f>((3*CN41)+(2*CO41)+CP41+CQ41+CR41+CS41+CT41+CU41+CV41+CW41)</f>
        <v>26</v>
      </c>
      <c r="CO42" s="225"/>
      <c r="CP42" s="225"/>
      <c r="CQ42" s="225"/>
      <c r="CR42" s="225"/>
      <c r="CS42" s="225"/>
      <c r="CT42" s="225"/>
      <c r="CU42" s="225"/>
      <c r="CV42" s="225"/>
      <c r="CW42" s="226"/>
      <c r="CX42" s="114">
        <f>CX41</f>
        <v>0</v>
      </c>
      <c r="CY42" s="224">
        <f>((3*CY41)+(2*CZ41)+DA41+DB41+DC41+DD41+DE41+DF41+DG41+DH41)</f>
        <v>0</v>
      </c>
      <c r="CZ42" s="225"/>
      <c r="DA42" s="225"/>
      <c r="DB42" s="225"/>
      <c r="DC42" s="225"/>
      <c r="DD42" s="225"/>
      <c r="DE42" s="225"/>
      <c r="DF42" s="225"/>
      <c r="DG42" s="225"/>
      <c r="DH42" s="226"/>
      <c r="DR42" s="122" t="s">
        <v>780</v>
      </c>
      <c r="DS42" s="123" t="s">
        <v>781</v>
      </c>
    </row>
    <row r="43" spans="1:123" ht="15.75" customHeight="1">
      <c r="A43" s="246"/>
      <c r="B43" s="241"/>
      <c r="C43" s="224" t="str">
        <f>IF(D42&lt;25,$DS$21,IF(AND(D42&gt;=25,D42&lt;50),$DS$22,IF(AND(D42&gt;=50,D42&lt;75),$DS$23,#REF!)))</f>
        <v>Irrelevante</v>
      </c>
      <c r="D43" s="225"/>
      <c r="E43" s="225"/>
      <c r="F43" s="225"/>
      <c r="G43" s="225"/>
      <c r="H43" s="225"/>
      <c r="I43" s="225"/>
      <c r="J43" s="225"/>
      <c r="K43" s="225"/>
      <c r="L43" s="225"/>
      <c r="M43" s="226"/>
      <c r="N43" s="224" t="str">
        <f>IF(O42&lt;25,$DS$21,IF(AND(O42&gt;=25,O42&lt;50),$DS$22,IF(AND(O42&gt;=50,O42&lt;75),$DS$23,#REF!)))</f>
        <v>Irrelevante</v>
      </c>
      <c r="O43" s="225"/>
      <c r="P43" s="225"/>
      <c r="Q43" s="225"/>
      <c r="R43" s="225"/>
      <c r="S43" s="225"/>
      <c r="T43" s="225"/>
      <c r="U43" s="225"/>
      <c r="V43" s="225"/>
      <c r="W43" s="225"/>
      <c r="X43" s="226"/>
      <c r="Y43" s="224" t="str">
        <f>IF(Z42&lt;25,$DS$21,IF(AND(Z42&gt;=25,Z42&lt;50),$DS$22,IF(AND(Z42&gt;=50,Z42&lt;75),$DS$23,#REF!)))</f>
        <v>Irrelevante</v>
      </c>
      <c r="Z43" s="225"/>
      <c r="AA43" s="225"/>
      <c r="AB43" s="225"/>
      <c r="AC43" s="225"/>
      <c r="AD43" s="225"/>
      <c r="AE43" s="225"/>
      <c r="AF43" s="225"/>
      <c r="AG43" s="225"/>
      <c r="AH43" s="225"/>
      <c r="AI43" s="226"/>
      <c r="AJ43" s="224" t="str">
        <f>IF(AK42&lt;25,$DS$21,IF(AND(AK42&gt;=25,AK42&lt;50),$DS$22,IF(AND(AK42&gt;=50,AK42&lt;75),$DS$23,#REF!)))</f>
        <v>Irrelevante</v>
      </c>
      <c r="AK43" s="225"/>
      <c r="AL43" s="225"/>
      <c r="AM43" s="225"/>
      <c r="AN43" s="225"/>
      <c r="AO43" s="225"/>
      <c r="AP43" s="225"/>
      <c r="AQ43" s="225"/>
      <c r="AR43" s="225"/>
      <c r="AS43" s="225"/>
      <c r="AT43" s="226"/>
      <c r="AU43" s="224" t="str">
        <f>IF(AV42&lt;25,$DS$21,IF(AND(AV42&gt;=25,AV42&lt;50),$DS$22,IF(AND(AV42&gt;=50,AV42&lt;75),$DS$23,#REF!)))</f>
        <v>Irrelevante</v>
      </c>
      <c r="AV43" s="225"/>
      <c r="AW43" s="225"/>
      <c r="AX43" s="225"/>
      <c r="AY43" s="225"/>
      <c r="AZ43" s="225"/>
      <c r="BA43" s="225"/>
      <c r="BB43" s="225"/>
      <c r="BC43" s="225"/>
      <c r="BD43" s="225"/>
      <c r="BE43" s="226"/>
      <c r="BF43" s="224" t="str">
        <f>IF(BG42&lt;25,$DS$21,IF(AND(BG42&gt;=25,BG42&lt;50),$DS$22,IF(AND(BG42&gt;=50,BG42&lt;75),$DS$23,#REF!)))</f>
        <v>Irrelevante</v>
      </c>
      <c r="BG43" s="225"/>
      <c r="BH43" s="225"/>
      <c r="BI43" s="225"/>
      <c r="BJ43" s="225"/>
      <c r="BK43" s="225"/>
      <c r="BL43" s="225"/>
      <c r="BM43" s="225"/>
      <c r="BN43" s="225"/>
      <c r="BO43" s="225"/>
      <c r="BP43" s="226"/>
      <c r="BQ43" s="224" t="str">
        <f>IF(BR42&lt;25,$DS$21,IF(AND(BR42&gt;=25,BR42&lt;50),$DS$22,IF(AND(BR42&gt;=50,BR42&lt;75),$DS$23,#REF!)))</f>
        <v>Irrelevante</v>
      </c>
      <c r="BR43" s="225"/>
      <c r="BS43" s="225"/>
      <c r="BT43" s="225"/>
      <c r="BU43" s="225"/>
      <c r="BV43" s="225"/>
      <c r="BW43" s="225"/>
      <c r="BX43" s="225"/>
      <c r="BY43" s="225"/>
      <c r="BZ43" s="225"/>
      <c r="CA43" s="226"/>
      <c r="CB43" s="224" t="str">
        <f>IF(CC42&lt;25,$DS$21,IF(AND(CC42&gt;=25,CC42&lt;50),$DS$22,IF(AND(CC42&gt;=50,CC42&lt;75),$DS$23,#REF!)))</f>
        <v>Irrelevante</v>
      </c>
      <c r="CC43" s="225"/>
      <c r="CD43" s="225"/>
      <c r="CE43" s="225"/>
      <c r="CF43" s="225"/>
      <c r="CG43" s="225"/>
      <c r="CH43" s="225"/>
      <c r="CI43" s="225"/>
      <c r="CJ43" s="225"/>
      <c r="CK43" s="225"/>
      <c r="CL43" s="226"/>
      <c r="CM43" s="224" t="str">
        <f>IF(CN42&lt;25,$DS$21,IF(AND(CN42&gt;=25,CN42&lt;50),$DS$22,IF(AND(CN42&gt;=50,CN42&lt;75),$DS$23,#REF!)))</f>
        <v>Moderado</v>
      </c>
      <c r="CN43" s="225"/>
      <c r="CO43" s="225"/>
      <c r="CP43" s="225"/>
      <c r="CQ43" s="225"/>
      <c r="CR43" s="225"/>
      <c r="CS43" s="225"/>
      <c r="CT43" s="225"/>
      <c r="CU43" s="225"/>
      <c r="CV43" s="225"/>
      <c r="CW43" s="226"/>
      <c r="CX43" s="224" t="str">
        <f>IF(CY42&lt;25,$DS$21,IF(AND(CY42&gt;=25,CY42&lt;50),$DS$22,IF(AND(CY42&gt;=50,CY42&lt;75),$DS$23,#REF!)))</f>
        <v>Irrelevante</v>
      </c>
      <c r="CY43" s="225"/>
      <c r="CZ43" s="225"/>
      <c r="DA43" s="225"/>
      <c r="DB43" s="225"/>
      <c r="DC43" s="225"/>
      <c r="DD43" s="225"/>
      <c r="DE43" s="225"/>
      <c r="DF43" s="225"/>
      <c r="DG43" s="225"/>
      <c r="DH43" s="226"/>
      <c r="DR43" s="122" t="s">
        <v>782</v>
      </c>
      <c r="DS43" s="123" t="s">
        <v>783</v>
      </c>
    </row>
    <row r="44" spans="1:123" s="109" customFormat="1" ht="126" customHeight="1">
      <c r="A44" s="246"/>
      <c r="B44" s="239" t="s">
        <v>803</v>
      </c>
      <c r="C44" s="236" t="s">
        <v>804</v>
      </c>
      <c r="D44" s="237"/>
      <c r="E44" s="237"/>
      <c r="F44" s="237"/>
      <c r="G44" s="237"/>
      <c r="H44" s="237"/>
      <c r="I44" s="237"/>
      <c r="J44" s="237"/>
      <c r="K44" s="237"/>
      <c r="L44" s="237"/>
      <c r="M44" s="238"/>
      <c r="N44" s="236" t="s">
        <v>805</v>
      </c>
      <c r="O44" s="237"/>
      <c r="P44" s="237"/>
      <c r="Q44" s="237"/>
      <c r="R44" s="237"/>
      <c r="S44" s="237"/>
      <c r="T44" s="237"/>
      <c r="U44" s="237"/>
      <c r="V44" s="237"/>
      <c r="W44" s="237"/>
      <c r="X44" s="238"/>
      <c r="Y44" s="236" t="s">
        <v>806</v>
      </c>
      <c r="Z44" s="237"/>
      <c r="AA44" s="237"/>
      <c r="AB44" s="237"/>
      <c r="AC44" s="237"/>
      <c r="AD44" s="237"/>
      <c r="AE44" s="237"/>
      <c r="AF44" s="237"/>
      <c r="AG44" s="237"/>
      <c r="AH44" s="237"/>
      <c r="AI44" s="238"/>
      <c r="AJ44" s="236"/>
      <c r="AK44" s="237"/>
      <c r="AL44" s="237"/>
      <c r="AM44" s="237"/>
      <c r="AN44" s="237"/>
      <c r="AO44" s="237"/>
      <c r="AP44" s="237"/>
      <c r="AQ44" s="237"/>
      <c r="AR44" s="237"/>
      <c r="AS44" s="237"/>
      <c r="AT44" s="237"/>
      <c r="AU44" s="236" t="s">
        <v>807</v>
      </c>
      <c r="AV44" s="237"/>
      <c r="AW44" s="237"/>
      <c r="AX44" s="237"/>
      <c r="AY44" s="237"/>
      <c r="AZ44" s="237"/>
      <c r="BA44" s="237"/>
      <c r="BB44" s="237"/>
      <c r="BC44" s="237"/>
      <c r="BD44" s="237"/>
      <c r="BE44" s="238"/>
      <c r="BF44" s="236" t="s">
        <v>808</v>
      </c>
      <c r="BG44" s="237"/>
      <c r="BH44" s="237"/>
      <c r="BI44" s="237"/>
      <c r="BJ44" s="237"/>
      <c r="BK44" s="237"/>
      <c r="BL44" s="237"/>
      <c r="BM44" s="237"/>
      <c r="BN44" s="237"/>
      <c r="BO44" s="237"/>
      <c r="BP44" s="237"/>
      <c r="BQ44" s="236"/>
      <c r="BR44" s="237"/>
      <c r="BS44" s="237"/>
      <c r="BT44" s="237"/>
      <c r="BU44" s="237"/>
      <c r="BV44" s="237"/>
      <c r="BW44" s="237"/>
      <c r="BX44" s="237"/>
      <c r="BY44" s="237"/>
      <c r="BZ44" s="237"/>
      <c r="CA44" s="238"/>
      <c r="CB44" s="269" t="s">
        <v>809</v>
      </c>
      <c r="CC44" s="270"/>
      <c r="CD44" s="270"/>
      <c r="CE44" s="270"/>
      <c r="CF44" s="270"/>
      <c r="CG44" s="270"/>
      <c r="CH44" s="270"/>
      <c r="CI44" s="270"/>
      <c r="CJ44" s="270"/>
      <c r="CK44" s="270"/>
      <c r="CL44" s="271"/>
      <c r="CM44" s="236" t="s">
        <v>810</v>
      </c>
      <c r="CN44" s="237"/>
      <c r="CO44" s="237"/>
      <c r="CP44" s="237"/>
      <c r="CQ44" s="237"/>
      <c r="CR44" s="237"/>
      <c r="CS44" s="237"/>
      <c r="CT44" s="237"/>
      <c r="CU44" s="237"/>
      <c r="CV44" s="237"/>
      <c r="CW44" s="238"/>
      <c r="CX44" s="236" t="s">
        <v>811</v>
      </c>
      <c r="CY44" s="237"/>
      <c r="CZ44" s="237"/>
      <c r="DA44" s="237"/>
      <c r="DB44" s="237"/>
      <c r="DC44" s="237"/>
      <c r="DD44" s="237"/>
      <c r="DE44" s="237"/>
      <c r="DF44" s="237"/>
      <c r="DG44" s="237"/>
      <c r="DH44" s="238"/>
    </row>
    <row r="45" spans="1:123" s="113" customFormat="1" ht="19.5" customHeight="1">
      <c r="A45" s="246"/>
      <c r="B45" s="240"/>
      <c r="C45" s="110" t="s">
        <v>763</v>
      </c>
      <c r="D45" s="110">
        <v>2</v>
      </c>
      <c r="E45" s="110">
        <v>8</v>
      </c>
      <c r="F45" s="110">
        <v>1</v>
      </c>
      <c r="G45" s="110">
        <v>2</v>
      </c>
      <c r="H45" s="110">
        <v>4</v>
      </c>
      <c r="I45" s="110">
        <v>4</v>
      </c>
      <c r="J45" s="110">
        <v>2</v>
      </c>
      <c r="K45" s="110">
        <v>1</v>
      </c>
      <c r="L45" s="110">
        <v>4</v>
      </c>
      <c r="M45" s="110">
        <v>4</v>
      </c>
      <c r="N45" s="111" t="s">
        <v>763</v>
      </c>
      <c r="O45" s="110">
        <v>1</v>
      </c>
      <c r="P45" s="110">
        <v>4</v>
      </c>
      <c r="Q45" s="110">
        <v>4</v>
      </c>
      <c r="R45" s="110">
        <v>2</v>
      </c>
      <c r="S45" s="110">
        <v>4</v>
      </c>
      <c r="T45" s="110">
        <v>2</v>
      </c>
      <c r="U45" s="110">
        <v>2</v>
      </c>
      <c r="V45" s="110">
        <v>4</v>
      </c>
      <c r="W45" s="110">
        <v>4</v>
      </c>
      <c r="X45" s="110">
        <v>4</v>
      </c>
      <c r="Y45" s="111" t="s">
        <v>763</v>
      </c>
      <c r="Z45" s="110">
        <v>1</v>
      </c>
      <c r="AA45" s="110">
        <v>1</v>
      </c>
      <c r="AB45" s="110">
        <v>1</v>
      </c>
      <c r="AC45" s="110">
        <v>4</v>
      </c>
      <c r="AD45" s="110">
        <v>4</v>
      </c>
      <c r="AE45" s="110">
        <v>4</v>
      </c>
      <c r="AF45" s="110">
        <v>4</v>
      </c>
      <c r="AG45" s="110">
        <v>4</v>
      </c>
      <c r="AH45" s="110">
        <v>4</v>
      </c>
      <c r="AI45" s="110">
        <v>4</v>
      </c>
      <c r="AJ45" s="111"/>
      <c r="AK45" s="110"/>
      <c r="AL45" s="110"/>
      <c r="AM45" s="110"/>
      <c r="AN45" s="110"/>
      <c r="AO45" s="110"/>
      <c r="AP45" s="110"/>
      <c r="AQ45" s="110"/>
      <c r="AR45" s="110"/>
      <c r="AS45" s="110"/>
      <c r="AT45" s="112"/>
      <c r="AU45" s="110" t="s">
        <v>763</v>
      </c>
      <c r="AV45" s="110">
        <v>1</v>
      </c>
      <c r="AW45" s="110">
        <v>1</v>
      </c>
      <c r="AX45" s="110">
        <v>1</v>
      </c>
      <c r="AY45" s="110">
        <v>4</v>
      </c>
      <c r="AZ45" s="110">
        <v>4</v>
      </c>
      <c r="BA45" s="110">
        <v>2</v>
      </c>
      <c r="BB45" s="110">
        <v>1</v>
      </c>
      <c r="BC45" s="110">
        <v>1</v>
      </c>
      <c r="BD45" s="110">
        <v>2</v>
      </c>
      <c r="BE45" s="110">
        <v>1</v>
      </c>
      <c r="BF45" s="110" t="s">
        <v>763</v>
      </c>
      <c r="BG45" s="110">
        <v>1</v>
      </c>
      <c r="BH45" s="110">
        <v>1</v>
      </c>
      <c r="BI45" s="110">
        <v>1</v>
      </c>
      <c r="BJ45" s="110">
        <v>4</v>
      </c>
      <c r="BK45" s="110">
        <v>4</v>
      </c>
      <c r="BL45" s="110">
        <v>2</v>
      </c>
      <c r="BM45" s="110">
        <v>1</v>
      </c>
      <c r="BN45" s="110">
        <v>1</v>
      </c>
      <c r="BO45" s="110">
        <v>2</v>
      </c>
      <c r="BP45" s="110">
        <v>1</v>
      </c>
      <c r="BQ45" s="111"/>
      <c r="BR45" s="110"/>
      <c r="BS45" s="110"/>
      <c r="BT45" s="110"/>
      <c r="BU45" s="110"/>
      <c r="BV45" s="110"/>
      <c r="BW45" s="110"/>
      <c r="BX45" s="110"/>
      <c r="BY45" s="110"/>
      <c r="BZ45" s="110"/>
      <c r="CA45" s="112"/>
      <c r="CB45" s="111" t="s">
        <v>763</v>
      </c>
      <c r="CC45" s="110">
        <v>2</v>
      </c>
      <c r="CD45" s="110">
        <v>2</v>
      </c>
      <c r="CE45" s="110">
        <v>4</v>
      </c>
      <c r="CF45" s="110">
        <v>2</v>
      </c>
      <c r="CG45" s="110">
        <v>1</v>
      </c>
      <c r="CH45" s="110">
        <v>2</v>
      </c>
      <c r="CI45" s="110">
        <v>2</v>
      </c>
      <c r="CJ45" s="110">
        <v>4</v>
      </c>
      <c r="CK45" s="110">
        <v>1</v>
      </c>
      <c r="CL45" s="110">
        <v>2</v>
      </c>
      <c r="CM45" s="111" t="s">
        <v>764</v>
      </c>
      <c r="CN45" s="110">
        <v>1</v>
      </c>
      <c r="CO45" s="110">
        <v>1</v>
      </c>
      <c r="CP45" s="110">
        <v>8</v>
      </c>
      <c r="CQ45" s="110">
        <v>4</v>
      </c>
      <c r="CR45" s="110">
        <v>4</v>
      </c>
      <c r="CS45" s="110">
        <v>1</v>
      </c>
      <c r="CT45" s="110">
        <v>2</v>
      </c>
      <c r="CU45" s="110">
        <v>4</v>
      </c>
      <c r="CV45" s="110">
        <v>1</v>
      </c>
      <c r="CW45" s="110">
        <v>1</v>
      </c>
      <c r="CX45" s="111" t="s">
        <v>764</v>
      </c>
      <c r="CY45" s="110">
        <v>1</v>
      </c>
      <c r="CZ45" s="110">
        <v>1</v>
      </c>
      <c r="DA45" s="110">
        <v>8</v>
      </c>
      <c r="DB45" s="110">
        <v>2</v>
      </c>
      <c r="DC45" s="110">
        <v>2</v>
      </c>
      <c r="DD45" s="110">
        <v>1</v>
      </c>
      <c r="DE45" s="110">
        <v>2</v>
      </c>
      <c r="DF45" s="110">
        <v>4</v>
      </c>
      <c r="DG45" s="110">
        <v>1</v>
      </c>
      <c r="DH45" s="110">
        <v>1</v>
      </c>
    </row>
    <row r="46" spans="1:123" ht="15.75" customHeight="1">
      <c r="A46" s="246"/>
      <c r="B46" s="240"/>
      <c r="C46" s="114" t="str">
        <f>C45</f>
        <v>-</v>
      </c>
      <c r="D46" s="224">
        <f>((3*D45)+(2*E45)+F45+G45+H45+I45+J45+K45+L45+M45)</f>
        <v>44</v>
      </c>
      <c r="E46" s="225"/>
      <c r="F46" s="225"/>
      <c r="G46" s="225"/>
      <c r="H46" s="225"/>
      <c r="I46" s="225"/>
      <c r="J46" s="225"/>
      <c r="K46" s="225"/>
      <c r="L46" s="225"/>
      <c r="M46" s="226"/>
      <c r="N46" s="114" t="str">
        <f>N45</f>
        <v>-</v>
      </c>
      <c r="O46" s="224">
        <f>((3*O45)+(2*P45)+Q45+R45+S45+T45+U45+V45+W45+X45)</f>
        <v>37</v>
      </c>
      <c r="P46" s="225"/>
      <c r="Q46" s="225"/>
      <c r="R46" s="225"/>
      <c r="S46" s="225"/>
      <c r="T46" s="225"/>
      <c r="U46" s="225"/>
      <c r="V46" s="225"/>
      <c r="W46" s="225"/>
      <c r="X46" s="226"/>
      <c r="Y46" s="114" t="str">
        <f>Y45</f>
        <v>-</v>
      </c>
      <c r="Z46" s="224">
        <f>((3*Z45)+(2*AA45)+AB45+AC45+AD45+AE45+AF45+AG45+AH45+AI45)</f>
        <v>34</v>
      </c>
      <c r="AA46" s="225"/>
      <c r="AB46" s="225"/>
      <c r="AC46" s="225"/>
      <c r="AD46" s="225"/>
      <c r="AE46" s="225"/>
      <c r="AF46" s="225"/>
      <c r="AG46" s="225"/>
      <c r="AH46" s="225"/>
      <c r="AI46" s="226"/>
      <c r="AJ46" s="114">
        <f>AJ45</f>
        <v>0</v>
      </c>
      <c r="AK46" s="224">
        <f>((3*AK45)+(2*AL45)+AM45+AN45+AO45+AP45+AQ45+AR45+AS45+AT45)</f>
        <v>0</v>
      </c>
      <c r="AL46" s="225"/>
      <c r="AM46" s="225"/>
      <c r="AN46" s="225"/>
      <c r="AO46" s="225"/>
      <c r="AP46" s="225"/>
      <c r="AQ46" s="225"/>
      <c r="AR46" s="225"/>
      <c r="AS46" s="225"/>
      <c r="AT46" s="226"/>
      <c r="AU46" s="114" t="str">
        <f>AU45</f>
        <v>-</v>
      </c>
      <c r="AV46" s="224">
        <f>((3*AV45)+(2*AW45)+AX45+AY45+AZ45+BA45+BB45+BC45+BD45+BE45)</f>
        <v>21</v>
      </c>
      <c r="AW46" s="225"/>
      <c r="AX46" s="225"/>
      <c r="AY46" s="225"/>
      <c r="AZ46" s="225"/>
      <c r="BA46" s="225"/>
      <c r="BB46" s="225"/>
      <c r="BC46" s="225"/>
      <c r="BD46" s="225"/>
      <c r="BE46" s="226"/>
      <c r="BF46" s="114" t="str">
        <f>BF45</f>
        <v>-</v>
      </c>
      <c r="BG46" s="224">
        <f>((3*BG45)+(2*BH45)+BI45+BJ45+BK45+BL45+BM45+BN45+BO45+BP45)</f>
        <v>21</v>
      </c>
      <c r="BH46" s="225"/>
      <c r="BI46" s="225"/>
      <c r="BJ46" s="225"/>
      <c r="BK46" s="225"/>
      <c r="BL46" s="225"/>
      <c r="BM46" s="225"/>
      <c r="BN46" s="225"/>
      <c r="BO46" s="225"/>
      <c r="BP46" s="226"/>
      <c r="BQ46" s="118">
        <f>BQ45</f>
        <v>0</v>
      </c>
      <c r="BR46" s="224">
        <f>((3*BR45)+(2*BS45)+BT45+BU45+BV45+BW45+BX45+BY45+BZ45+CA45)</f>
        <v>0</v>
      </c>
      <c r="BS46" s="225"/>
      <c r="BT46" s="225"/>
      <c r="BU46" s="225"/>
      <c r="BV46" s="225"/>
      <c r="BW46" s="225"/>
      <c r="BX46" s="225"/>
      <c r="BY46" s="225"/>
      <c r="BZ46" s="225"/>
      <c r="CA46" s="226"/>
      <c r="CB46" s="114" t="str">
        <f>CB45</f>
        <v>-</v>
      </c>
      <c r="CC46" s="224">
        <f>((3*CC45)+(2*CD45)+CE45+CF45+CG45+CH45+CI45+CJ45+CK45+CL45)</f>
        <v>28</v>
      </c>
      <c r="CD46" s="225"/>
      <c r="CE46" s="225"/>
      <c r="CF46" s="225"/>
      <c r="CG46" s="225"/>
      <c r="CH46" s="225"/>
      <c r="CI46" s="225"/>
      <c r="CJ46" s="225"/>
      <c r="CK46" s="225"/>
      <c r="CL46" s="226"/>
      <c r="CM46" s="114" t="str">
        <f>CM45</f>
        <v>+</v>
      </c>
      <c r="CN46" s="224">
        <f>((3*CN45)+(2*CO45)+CP45+CQ45+CR45+CS45+CT45+CU45+CV45+CW45)</f>
        <v>30</v>
      </c>
      <c r="CO46" s="225"/>
      <c r="CP46" s="225"/>
      <c r="CQ46" s="225"/>
      <c r="CR46" s="225"/>
      <c r="CS46" s="225"/>
      <c r="CT46" s="225"/>
      <c r="CU46" s="225"/>
      <c r="CV46" s="225"/>
      <c r="CW46" s="226"/>
      <c r="CX46" s="114" t="str">
        <f>CX45</f>
        <v>+</v>
      </c>
      <c r="CY46" s="224">
        <f>((3*CY45)+(2*CZ45)+DA45+DB45+DC45+DD45+DE45+DF45+DG45+DH45)</f>
        <v>26</v>
      </c>
      <c r="CZ46" s="225"/>
      <c r="DA46" s="225"/>
      <c r="DB46" s="225"/>
      <c r="DC46" s="225"/>
      <c r="DD46" s="225"/>
      <c r="DE46" s="225"/>
      <c r="DF46" s="225"/>
      <c r="DG46" s="225"/>
      <c r="DH46" s="226"/>
    </row>
    <row r="47" spans="1:123" ht="15.75" customHeight="1">
      <c r="A47" s="246"/>
      <c r="B47" s="241"/>
      <c r="C47" s="225" t="str">
        <f>IF(D46&lt;25,$DS$21,IF(AND(D46&gt;=25,D46&lt;50),$DS$22,IF(AND(D46&gt;=50,D46&lt;75),$DS$23,#REF!)))</f>
        <v>Moderado</v>
      </c>
      <c r="D47" s="225"/>
      <c r="E47" s="225"/>
      <c r="F47" s="225"/>
      <c r="G47" s="225"/>
      <c r="H47" s="225"/>
      <c r="I47" s="225"/>
      <c r="J47" s="225"/>
      <c r="K47" s="225"/>
      <c r="L47" s="225"/>
      <c r="M47" s="226"/>
      <c r="N47" s="225" t="str">
        <f>IF(O46&lt;25,$DS$21,IF(AND(O46&gt;=25,O46&lt;50),$DS$22,IF(AND(O46&gt;=50,O46&lt;75),$DS$23,#REF!)))</f>
        <v>Moderado</v>
      </c>
      <c r="O47" s="225"/>
      <c r="P47" s="225"/>
      <c r="Q47" s="225"/>
      <c r="R47" s="225"/>
      <c r="S47" s="225"/>
      <c r="T47" s="225"/>
      <c r="U47" s="225"/>
      <c r="V47" s="225"/>
      <c r="W47" s="225"/>
      <c r="X47" s="226"/>
      <c r="Y47" s="225" t="str">
        <f>IF(Z46&lt;25,$DS$21,IF(AND(Z46&gt;=25,Z46&lt;50),$DS$22,IF(AND(Z46&gt;=50,Z46&lt;75),$DS$23,#REF!)))</f>
        <v>Moderado</v>
      </c>
      <c r="Z47" s="225"/>
      <c r="AA47" s="225"/>
      <c r="AB47" s="225"/>
      <c r="AC47" s="225"/>
      <c r="AD47" s="225"/>
      <c r="AE47" s="225"/>
      <c r="AF47" s="225"/>
      <c r="AG47" s="225"/>
      <c r="AH47" s="225"/>
      <c r="AI47" s="226"/>
      <c r="AJ47" s="225" t="str">
        <f>IF(AK46&lt;25,$DS$21,IF(AND(AK46&gt;=25,AK46&lt;50),$DS$22,IF(AND(AK46&gt;=50,AK46&lt;75),$DS$23,#REF!)))</f>
        <v>Irrelevante</v>
      </c>
      <c r="AK47" s="225"/>
      <c r="AL47" s="225"/>
      <c r="AM47" s="225"/>
      <c r="AN47" s="225"/>
      <c r="AO47" s="225"/>
      <c r="AP47" s="225"/>
      <c r="AQ47" s="225"/>
      <c r="AR47" s="225"/>
      <c r="AS47" s="225"/>
      <c r="AT47" s="226"/>
      <c r="AU47" s="225" t="str">
        <f>IF(AV46&lt;25,$DS$21,IF(AND(AV46&gt;=25,AV46&lt;50),$DS$22,IF(AND(AV46&gt;=50,AV46&lt;75),$DS$23,#REF!)))</f>
        <v>Irrelevante</v>
      </c>
      <c r="AV47" s="225"/>
      <c r="AW47" s="225"/>
      <c r="AX47" s="225"/>
      <c r="AY47" s="225"/>
      <c r="AZ47" s="225"/>
      <c r="BA47" s="225"/>
      <c r="BB47" s="225"/>
      <c r="BC47" s="225"/>
      <c r="BD47" s="225"/>
      <c r="BE47" s="226"/>
      <c r="BF47" s="224" t="str">
        <f>IF(BG46&lt;25,$DS$21,IF(AND(BG46&gt;=25,BG46&lt;50),$DS$22,IF(AND(BG46&gt;=50,BG46&lt;75),$DS$23,#REF!)))</f>
        <v>Irrelevante</v>
      </c>
      <c r="BG47" s="225"/>
      <c r="BH47" s="225"/>
      <c r="BI47" s="225"/>
      <c r="BJ47" s="225"/>
      <c r="BK47" s="225"/>
      <c r="BL47" s="225"/>
      <c r="BM47" s="225"/>
      <c r="BN47" s="225"/>
      <c r="BO47" s="225"/>
      <c r="BP47" s="226"/>
      <c r="BQ47" s="224" t="str">
        <f>IF(BR46&lt;25,$DS$21,IF(AND(BR46&gt;=25,BR46&lt;50),$DS$22,IF(AND(BR46&gt;=50,BR46&lt;75),$DS$23,#REF!)))</f>
        <v>Irrelevante</v>
      </c>
      <c r="BR47" s="225"/>
      <c r="BS47" s="225"/>
      <c r="BT47" s="225"/>
      <c r="BU47" s="225"/>
      <c r="BV47" s="225"/>
      <c r="BW47" s="225"/>
      <c r="BX47" s="225"/>
      <c r="BY47" s="225"/>
      <c r="BZ47" s="225"/>
      <c r="CA47" s="226"/>
      <c r="CB47" s="224" t="str">
        <f>IF(CC46&lt;25,$DS$21,IF(AND(CC46&gt;=25,CC46&lt;50),$DS$22,IF(AND(CC46&gt;=50,CC46&lt;75),$DS$23,#REF!)))</f>
        <v>Moderado</v>
      </c>
      <c r="CC47" s="225"/>
      <c r="CD47" s="225"/>
      <c r="CE47" s="225"/>
      <c r="CF47" s="225"/>
      <c r="CG47" s="225"/>
      <c r="CH47" s="225"/>
      <c r="CI47" s="225"/>
      <c r="CJ47" s="225"/>
      <c r="CK47" s="225"/>
      <c r="CL47" s="226"/>
      <c r="CM47" s="224" t="s">
        <v>765</v>
      </c>
      <c r="CN47" s="225"/>
      <c r="CO47" s="225"/>
      <c r="CP47" s="225"/>
      <c r="CQ47" s="225"/>
      <c r="CR47" s="225"/>
      <c r="CS47" s="225"/>
      <c r="CT47" s="225"/>
      <c r="CU47" s="225"/>
      <c r="CV47" s="225"/>
      <c r="CW47" s="226"/>
      <c r="CX47" s="224" t="s">
        <v>765</v>
      </c>
      <c r="CY47" s="225"/>
      <c r="CZ47" s="225"/>
      <c r="DA47" s="225"/>
      <c r="DB47" s="225"/>
      <c r="DC47" s="225"/>
      <c r="DD47" s="225"/>
      <c r="DE47" s="225"/>
      <c r="DF47" s="225"/>
      <c r="DG47" s="225"/>
      <c r="DH47" s="226"/>
    </row>
    <row r="48" spans="1:123" ht="101.25" customHeight="1">
      <c r="A48" s="246" t="s">
        <v>812</v>
      </c>
      <c r="B48" s="240" t="s">
        <v>813</v>
      </c>
      <c r="C48" s="266" t="s">
        <v>814</v>
      </c>
      <c r="D48" s="267"/>
      <c r="E48" s="267"/>
      <c r="F48" s="267"/>
      <c r="G48" s="267"/>
      <c r="H48" s="267"/>
      <c r="I48" s="267"/>
      <c r="J48" s="267"/>
      <c r="K48" s="267"/>
      <c r="L48" s="267"/>
      <c r="M48" s="268"/>
      <c r="N48" s="236" t="s">
        <v>815</v>
      </c>
      <c r="O48" s="237"/>
      <c r="P48" s="237"/>
      <c r="Q48" s="237"/>
      <c r="R48" s="237"/>
      <c r="S48" s="237"/>
      <c r="T48" s="237"/>
      <c r="U48" s="237"/>
      <c r="V48" s="237"/>
      <c r="W48" s="237"/>
      <c r="X48" s="238"/>
      <c r="Y48" s="236" t="s">
        <v>816</v>
      </c>
      <c r="Z48" s="237"/>
      <c r="AA48" s="237"/>
      <c r="AB48" s="237"/>
      <c r="AC48" s="237"/>
      <c r="AD48" s="237"/>
      <c r="AE48" s="237"/>
      <c r="AF48" s="237"/>
      <c r="AG48" s="237"/>
      <c r="AH48" s="237"/>
      <c r="AI48" s="238"/>
      <c r="AJ48" s="236" t="s">
        <v>817</v>
      </c>
      <c r="AK48" s="237"/>
      <c r="AL48" s="237"/>
      <c r="AM48" s="237"/>
      <c r="AN48" s="237"/>
      <c r="AO48" s="237"/>
      <c r="AP48" s="237"/>
      <c r="AQ48" s="237"/>
      <c r="AR48" s="237"/>
      <c r="AS48" s="237"/>
      <c r="AT48" s="238"/>
      <c r="AU48" s="263" t="s">
        <v>818</v>
      </c>
      <c r="AV48" s="264"/>
      <c r="AW48" s="264"/>
      <c r="AX48" s="264"/>
      <c r="AY48" s="264"/>
      <c r="AZ48" s="264"/>
      <c r="BA48" s="264"/>
      <c r="BB48" s="264"/>
      <c r="BC48" s="264"/>
      <c r="BD48" s="264"/>
      <c r="BE48" s="265"/>
      <c r="BF48" s="263" t="s">
        <v>819</v>
      </c>
      <c r="BG48" s="264"/>
      <c r="BH48" s="264"/>
      <c r="BI48" s="264"/>
      <c r="BJ48" s="264"/>
      <c r="BK48" s="264"/>
      <c r="BL48" s="264"/>
      <c r="BM48" s="264"/>
      <c r="BN48" s="264"/>
      <c r="BO48" s="264"/>
      <c r="BP48" s="265"/>
      <c r="BQ48" s="236" t="s">
        <v>820</v>
      </c>
      <c r="BR48" s="237"/>
      <c r="BS48" s="237"/>
      <c r="BT48" s="237"/>
      <c r="BU48" s="237"/>
      <c r="BV48" s="237"/>
      <c r="BW48" s="237"/>
      <c r="BX48" s="237"/>
      <c r="BY48" s="237"/>
      <c r="BZ48" s="237"/>
      <c r="CA48" s="238"/>
      <c r="CB48" s="236" t="s">
        <v>821</v>
      </c>
      <c r="CC48" s="237"/>
      <c r="CD48" s="237"/>
      <c r="CE48" s="237"/>
      <c r="CF48" s="237"/>
      <c r="CG48" s="237"/>
      <c r="CH48" s="237"/>
      <c r="CI48" s="237"/>
      <c r="CJ48" s="237"/>
      <c r="CK48" s="237"/>
      <c r="CL48" s="238"/>
      <c r="CM48" s="269" t="s">
        <v>822</v>
      </c>
      <c r="CN48" s="270"/>
      <c r="CO48" s="270"/>
      <c r="CP48" s="270"/>
      <c r="CQ48" s="270"/>
      <c r="CR48" s="270"/>
      <c r="CS48" s="270"/>
      <c r="CT48" s="270"/>
      <c r="CU48" s="270"/>
      <c r="CV48" s="270"/>
      <c r="CW48" s="271"/>
      <c r="CX48" s="236" t="s">
        <v>823</v>
      </c>
      <c r="CY48" s="237"/>
      <c r="CZ48" s="237"/>
      <c r="DA48" s="237"/>
      <c r="DB48" s="237"/>
      <c r="DC48" s="237"/>
      <c r="DD48" s="237"/>
      <c r="DE48" s="237"/>
      <c r="DF48" s="237"/>
      <c r="DG48" s="237"/>
      <c r="DH48" s="238"/>
    </row>
    <row r="49" spans="1:112" ht="15.75" customHeight="1">
      <c r="A49" s="246"/>
      <c r="B49" s="240"/>
      <c r="C49" s="110" t="s">
        <v>763</v>
      </c>
      <c r="D49" s="110">
        <v>1</v>
      </c>
      <c r="E49" s="110">
        <v>2</v>
      </c>
      <c r="F49" s="110">
        <v>4</v>
      </c>
      <c r="G49" s="110">
        <v>1</v>
      </c>
      <c r="H49" s="110">
        <v>2</v>
      </c>
      <c r="I49" s="110">
        <v>1</v>
      </c>
      <c r="J49" s="110">
        <v>2</v>
      </c>
      <c r="K49" s="110">
        <v>1</v>
      </c>
      <c r="L49" s="110">
        <v>2</v>
      </c>
      <c r="M49" s="110">
        <v>4</v>
      </c>
      <c r="N49" s="111" t="s">
        <v>763</v>
      </c>
      <c r="O49" s="110">
        <v>1</v>
      </c>
      <c r="P49" s="110">
        <v>4</v>
      </c>
      <c r="Q49" s="110">
        <v>4</v>
      </c>
      <c r="R49" s="110">
        <v>2</v>
      </c>
      <c r="S49" s="110">
        <v>4</v>
      </c>
      <c r="T49" s="110">
        <v>2</v>
      </c>
      <c r="U49" s="110">
        <v>2</v>
      </c>
      <c r="V49" s="110">
        <v>4</v>
      </c>
      <c r="W49" s="110">
        <v>4</v>
      </c>
      <c r="X49" s="110">
        <v>4</v>
      </c>
      <c r="Y49" s="111" t="s">
        <v>763</v>
      </c>
      <c r="Z49" s="110">
        <v>1</v>
      </c>
      <c r="AA49" s="110">
        <v>1</v>
      </c>
      <c r="AB49" s="110">
        <v>2</v>
      </c>
      <c r="AC49" s="110">
        <v>4</v>
      </c>
      <c r="AD49" s="110">
        <v>1</v>
      </c>
      <c r="AE49" s="110">
        <v>1</v>
      </c>
      <c r="AF49" s="110">
        <v>1</v>
      </c>
      <c r="AG49" s="110">
        <v>1</v>
      </c>
      <c r="AH49" s="110">
        <v>4</v>
      </c>
      <c r="AI49" s="110">
        <v>4</v>
      </c>
      <c r="AJ49" s="111" t="s">
        <v>763</v>
      </c>
      <c r="AK49" s="110">
        <v>1</v>
      </c>
      <c r="AL49" s="110">
        <v>2</v>
      </c>
      <c r="AM49" s="110">
        <v>4</v>
      </c>
      <c r="AN49" s="110">
        <v>4</v>
      </c>
      <c r="AO49" s="110">
        <v>2</v>
      </c>
      <c r="AP49" s="110">
        <v>1</v>
      </c>
      <c r="AQ49" s="110">
        <v>1</v>
      </c>
      <c r="AR49" s="110">
        <v>4</v>
      </c>
      <c r="AS49" s="110">
        <v>2</v>
      </c>
      <c r="AT49" s="112">
        <v>2</v>
      </c>
      <c r="AU49" s="110" t="s">
        <v>763</v>
      </c>
      <c r="AV49" s="110">
        <v>1</v>
      </c>
      <c r="AW49" s="110">
        <v>1</v>
      </c>
      <c r="AX49" s="110">
        <v>1</v>
      </c>
      <c r="AY49" s="110">
        <v>4</v>
      </c>
      <c r="AZ49" s="110">
        <v>4</v>
      </c>
      <c r="BA49" s="110">
        <v>2</v>
      </c>
      <c r="BB49" s="110">
        <v>1</v>
      </c>
      <c r="BC49" s="110">
        <v>1</v>
      </c>
      <c r="BD49" s="110">
        <v>2</v>
      </c>
      <c r="BE49" s="110">
        <v>1</v>
      </c>
      <c r="BF49" s="110" t="s">
        <v>763</v>
      </c>
      <c r="BG49" s="110">
        <v>1</v>
      </c>
      <c r="BH49" s="110">
        <v>1</v>
      </c>
      <c r="BI49" s="110">
        <v>1</v>
      </c>
      <c r="BJ49" s="110">
        <v>4</v>
      </c>
      <c r="BK49" s="110">
        <v>4</v>
      </c>
      <c r="BL49" s="110">
        <v>2</v>
      </c>
      <c r="BM49" s="110">
        <v>1</v>
      </c>
      <c r="BN49" s="110">
        <v>1</v>
      </c>
      <c r="BO49" s="110">
        <v>2</v>
      </c>
      <c r="BP49" s="110">
        <v>1</v>
      </c>
      <c r="BQ49" s="111" t="s">
        <v>763</v>
      </c>
      <c r="BR49" s="110">
        <v>1</v>
      </c>
      <c r="BS49" s="110">
        <v>2</v>
      </c>
      <c r="BT49" s="110">
        <v>4</v>
      </c>
      <c r="BU49" s="110">
        <v>2</v>
      </c>
      <c r="BV49" s="110">
        <v>4</v>
      </c>
      <c r="BW49" s="110">
        <v>2</v>
      </c>
      <c r="BX49" s="110">
        <v>4</v>
      </c>
      <c r="BY49" s="110">
        <v>4</v>
      </c>
      <c r="BZ49" s="110">
        <v>2</v>
      </c>
      <c r="CA49" s="112">
        <v>2</v>
      </c>
      <c r="CB49" s="111" t="s">
        <v>763</v>
      </c>
      <c r="CC49" s="110">
        <v>1</v>
      </c>
      <c r="CD49" s="110">
        <v>1</v>
      </c>
      <c r="CE49" s="110">
        <v>1</v>
      </c>
      <c r="CF49" s="110">
        <v>2</v>
      </c>
      <c r="CG49" s="110">
        <v>1</v>
      </c>
      <c r="CH49" s="110">
        <v>2</v>
      </c>
      <c r="CI49" s="110">
        <v>2</v>
      </c>
      <c r="CJ49" s="110">
        <v>1</v>
      </c>
      <c r="CK49" s="110">
        <v>2</v>
      </c>
      <c r="CL49" s="110">
        <v>2</v>
      </c>
      <c r="CM49" s="111" t="s">
        <v>763</v>
      </c>
      <c r="CN49" s="110">
        <v>1</v>
      </c>
      <c r="CO49" s="110">
        <v>1</v>
      </c>
      <c r="CP49" s="110">
        <v>1</v>
      </c>
      <c r="CQ49" s="110">
        <v>2</v>
      </c>
      <c r="CR49" s="110">
        <v>4</v>
      </c>
      <c r="CS49" s="110">
        <v>1</v>
      </c>
      <c r="CT49" s="110">
        <v>2</v>
      </c>
      <c r="CU49" s="110">
        <v>4</v>
      </c>
      <c r="CV49" s="110">
        <v>2</v>
      </c>
      <c r="CW49" s="110">
        <v>2</v>
      </c>
      <c r="CX49" s="111" t="s">
        <v>764</v>
      </c>
      <c r="CY49" s="110">
        <v>1</v>
      </c>
      <c r="CZ49" s="110">
        <v>1</v>
      </c>
      <c r="DA49" s="110">
        <v>8</v>
      </c>
      <c r="DB49" s="110">
        <v>4</v>
      </c>
      <c r="DC49" s="110">
        <v>4</v>
      </c>
      <c r="DD49" s="110">
        <v>1</v>
      </c>
      <c r="DE49" s="110">
        <v>2</v>
      </c>
      <c r="DF49" s="110">
        <v>4</v>
      </c>
      <c r="DG49" s="110">
        <v>2</v>
      </c>
      <c r="DH49" s="110">
        <v>1</v>
      </c>
    </row>
    <row r="50" spans="1:112" ht="15.75" customHeight="1">
      <c r="A50" s="246"/>
      <c r="B50" s="240"/>
      <c r="C50" s="114" t="str">
        <f>C49</f>
        <v>-</v>
      </c>
      <c r="D50" s="224">
        <f>((3*D49)+(2*E49)+F49+G49+H49+I49+J49+K49+L49+M49)</f>
        <v>24</v>
      </c>
      <c r="E50" s="225"/>
      <c r="F50" s="225"/>
      <c r="G50" s="225"/>
      <c r="H50" s="225"/>
      <c r="I50" s="225"/>
      <c r="J50" s="225"/>
      <c r="K50" s="225"/>
      <c r="L50" s="225"/>
      <c r="M50" s="226"/>
      <c r="N50" s="114" t="str">
        <f>N49</f>
        <v>-</v>
      </c>
      <c r="O50" s="224">
        <f>((3*O49)+(2*P49)+Q49+R49+S49+T49+U49+V49+W49+X49)</f>
        <v>37</v>
      </c>
      <c r="P50" s="225"/>
      <c r="Q50" s="225"/>
      <c r="R50" s="225"/>
      <c r="S50" s="225"/>
      <c r="T50" s="225"/>
      <c r="U50" s="225"/>
      <c r="V50" s="225"/>
      <c r="W50" s="225"/>
      <c r="X50" s="226"/>
      <c r="Y50" s="114" t="str">
        <f>Y49</f>
        <v>-</v>
      </c>
      <c r="Z50" s="224">
        <f>((3*Z49)+(2*AA49)+AB49+AC49+AD49+AE49+AF49+AG49+AH49+AI49)</f>
        <v>23</v>
      </c>
      <c r="AA50" s="225"/>
      <c r="AB50" s="225"/>
      <c r="AC50" s="225"/>
      <c r="AD50" s="225"/>
      <c r="AE50" s="225"/>
      <c r="AF50" s="225"/>
      <c r="AG50" s="225"/>
      <c r="AH50" s="225"/>
      <c r="AI50" s="226"/>
      <c r="AJ50" s="114" t="str">
        <f>AJ49</f>
        <v>-</v>
      </c>
      <c r="AK50" s="224">
        <f>((3*AK49)+(2*AL49)+AM49+AN49+AO49+AP49+AQ49+AR49+AS49+AT49)</f>
        <v>27</v>
      </c>
      <c r="AL50" s="225"/>
      <c r="AM50" s="225"/>
      <c r="AN50" s="225"/>
      <c r="AO50" s="225"/>
      <c r="AP50" s="225"/>
      <c r="AQ50" s="225"/>
      <c r="AR50" s="225"/>
      <c r="AS50" s="225"/>
      <c r="AT50" s="226"/>
      <c r="AU50" s="114" t="str">
        <f>AU49</f>
        <v>-</v>
      </c>
      <c r="AV50" s="224">
        <f>((3*AV49)+(2*AW49)+AX49+AY49+AZ49+BA49+BB49+BC49+BD49+BE49)</f>
        <v>21</v>
      </c>
      <c r="AW50" s="225"/>
      <c r="AX50" s="225"/>
      <c r="AY50" s="225"/>
      <c r="AZ50" s="225"/>
      <c r="BA50" s="225"/>
      <c r="BB50" s="225"/>
      <c r="BC50" s="225"/>
      <c r="BD50" s="225"/>
      <c r="BE50" s="226"/>
      <c r="BF50" s="114" t="str">
        <f>BF49</f>
        <v>-</v>
      </c>
      <c r="BG50" s="224">
        <f>((3*BG49)+(2*BH49)+BI49+BJ49+BK49+BL49+BM49+BN49+BO49+BP49)</f>
        <v>21</v>
      </c>
      <c r="BH50" s="225"/>
      <c r="BI50" s="225"/>
      <c r="BJ50" s="225"/>
      <c r="BK50" s="225"/>
      <c r="BL50" s="225"/>
      <c r="BM50" s="225"/>
      <c r="BN50" s="225"/>
      <c r="BO50" s="225"/>
      <c r="BP50" s="226"/>
      <c r="BQ50" s="118" t="str">
        <f>BQ49</f>
        <v>-</v>
      </c>
      <c r="BR50" s="224">
        <f>((3*BR49)+(2*BS49)+BT49+BU49+BV49+BW49+BX49+BY49+BZ49+CA49)</f>
        <v>31</v>
      </c>
      <c r="BS50" s="225"/>
      <c r="BT50" s="225"/>
      <c r="BU50" s="225"/>
      <c r="BV50" s="225"/>
      <c r="BW50" s="225"/>
      <c r="BX50" s="225"/>
      <c r="BY50" s="225"/>
      <c r="BZ50" s="225"/>
      <c r="CA50" s="226"/>
      <c r="CB50" s="114" t="str">
        <f>CB49</f>
        <v>-</v>
      </c>
      <c r="CC50" s="224">
        <f>((3*CC49)+(2*CD49)+CE49+CF49+CG49+CH49+CI49+CJ49+CK49+CL49)</f>
        <v>18</v>
      </c>
      <c r="CD50" s="225"/>
      <c r="CE50" s="225"/>
      <c r="CF50" s="225"/>
      <c r="CG50" s="225"/>
      <c r="CH50" s="225"/>
      <c r="CI50" s="225"/>
      <c r="CJ50" s="225"/>
      <c r="CK50" s="225"/>
      <c r="CL50" s="226"/>
      <c r="CM50" s="114" t="str">
        <f>CM49</f>
        <v>-</v>
      </c>
      <c r="CN50" s="224">
        <f>((3*CN49)+(2*CO49)+CP49+CQ49+CR49+CS49+CT49+CU49+CV49+CW49)</f>
        <v>23</v>
      </c>
      <c r="CO50" s="225"/>
      <c r="CP50" s="225"/>
      <c r="CQ50" s="225"/>
      <c r="CR50" s="225"/>
      <c r="CS50" s="225"/>
      <c r="CT50" s="225"/>
      <c r="CU50" s="225"/>
      <c r="CV50" s="225"/>
      <c r="CW50" s="226"/>
      <c r="CX50" s="114" t="str">
        <f>CX49</f>
        <v>+</v>
      </c>
      <c r="CY50" s="224">
        <f>((3*CY49)+(2*CZ49)+DA49+DB49+DC49+DD49+DE49+DF49+DG49+DH49)</f>
        <v>31</v>
      </c>
      <c r="CZ50" s="225"/>
      <c r="DA50" s="225"/>
      <c r="DB50" s="225"/>
      <c r="DC50" s="225"/>
      <c r="DD50" s="225"/>
      <c r="DE50" s="225"/>
      <c r="DF50" s="225"/>
      <c r="DG50" s="225"/>
      <c r="DH50" s="226"/>
    </row>
    <row r="51" spans="1:112" ht="15.75" customHeight="1">
      <c r="A51" s="246"/>
      <c r="B51" s="240"/>
      <c r="C51" s="225" t="str">
        <f>IF(D50&lt;25,$DS$21,IF(AND(D50&gt;=25,D50&lt;50),$DS$22,IF(AND(D50&gt;=50,D50&lt;75),$DS$23,#REF!)))</f>
        <v>Irrelevante</v>
      </c>
      <c r="D51" s="225"/>
      <c r="E51" s="225"/>
      <c r="F51" s="225"/>
      <c r="G51" s="225"/>
      <c r="H51" s="225"/>
      <c r="I51" s="225"/>
      <c r="J51" s="225"/>
      <c r="K51" s="225"/>
      <c r="L51" s="225"/>
      <c r="M51" s="226"/>
      <c r="N51" s="225" t="str">
        <f>IF(O50&lt;25,$DS$21,IF(AND(O50&gt;=25,O50&lt;50),$DS$22,IF(AND(O50&gt;=50,O50&lt;75),$DS$23,#REF!)))</f>
        <v>Moderado</v>
      </c>
      <c r="O51" s="225"/>
      <c r="P51" s="225"/>
      <c r="Q51" s="225"/>
      <c r="R51" s="225"/>
      <c r="S51" s="225"/>
      <c r="T51" s="225"/>
      <c r="U51" s="225"/>
      <c r="V51" s="225"/>
      <c r="W51" s="225"/>
      <c r="X51" s="226"/>
      <c r="Y51" s="225" t="str">
        <f>IF(Z50&lt;25,$DS$21,IF(AND(Z50&gt;=25,Z50&lt;50),$DS$22,IF(AND(Z50&gt;=50,Z50&lt;75),$DS$23,#REF!)))</f>
        <v>Irrelevante</v>
      </c>
      <c r="Z51" s="225"/>
      <c r="AA51" s="225"/>
      <c r="AB51" s="225"/>
      <c r="AC51" s="225"/>
      <c r="AD51" s="225"/>
      <c r="AE51" s="225"/>
      <c r="AF51" s="225"/>
      <c r="AG51" s="225"/>
      <c r="AH51" s="225"/>
      <c r="AI51" s="226"/>
      <c r="AJ51" s="225" t="str">
        <f>IF(AK50&lt;25,$DS$21,IF(AND(AK50&gt;=25,AK50&lt;50),$DS$22,IF(AND(AK50&gt;=50,AK50&lt;75),$DS$23,#REF!)))</f>
        <v>Moderado</v>
      </c>
      <c r="AK51" s="225"/>
      <c r="AL51" s="225"/>
      <c r="AM51" s="225"/>
      <c r="AN51" s="225"/>
      <c r="AO51" s="225"/>
      <c r="AP51" s="225"/>
      <c r="AQ51" s="225"/>
      <c r="AR51" s="225"/>
      <c r="AS51" s="225"/>
      <c r="AT51" s="226"/>
      <c r="AU51" s="225" t="str">
        <f>IF(AV50&lt;25,$DS$21,IF(AND(AV50&gt;=25,AV50&lt;50),$DS$22,IF(AND(AV50&gt;=50,AV50&lt;75),$DS$23,#REF!)))</f>
        <v>Irrelevante</v>
      </c>
      <c r="AV51" s="225"/>
      <c r="AW51" s="225"/>
      <c r="AX51" s="225"/>
      <c r="AY51" s="225"/>
      <c r="AZ51" s="225"/>
      <c r="BA51" s="225"/>
      <c r="BB51" s="225"/>
      <c r="BC51" s="225"/>
      <c r="BD51" s="225"/>
      <c r="BE51" s="226"/>
      <c r="BF51" s="224" t="str">
        <f>IF(BG50&lt;25,$DS$21,IF(AND(BG50&gt;=25,BG50&lt;50),$DS$22,IF(AND(BG50&gt;=50,BG50&lt;75),$DS$23,#REF!)))</f>
        <v>Irrelevante</v>
      </c>
      <c r="BG51" s="225"/>
      <c r="BH51" s="225"/>
      <c r="BI51" s="225"/>
      <c r="BJ51" s="225"/>
      <c r="BK51" s="225"/>
      <c r="BL51" s="225"/>
      <c r="BM51" s="225"/>
      <c r="BN51" s="225"/>
      <c r="BO51" s="225"/>
      <c r="BP51" s="226"/>
      <c r="BQ51" s="224" t="str">
        <f>IF(BR50&lt;25,$DS$21,IF(AND(BR50&gt;=25,BR50&lt;50),$DS$22,IF(AND(BR50&gt;=50,BR50&lt;75),$DS$23,#REF!)))</f>
        <v>Moderado</v>
      </c>
      <c r="BR51" s="225"/>
      <c r="BS51" s="225"/>
      <c r="BT51" s="225"/>
      <c r="BU51" s="225"/>
      <c r="BV51" s="225"/>
      <c r="BW51" s="225"/>
      <c r="BX51" s="225"/>
      <c r="BY51" s="225"/>
      <c r="BZ51" s="225"/>
      <c r="CA51" s="226"/>
      <c r="CB51" s="224" t="str">
        <f>IF(CC50&lt;25,$DS$21,IF(AND(CC50&gt;=25,CC50&lt;50),$DS$22,IF(AND(CC50&gt;=50,CC50&lt;75),$DS$23,#REF!)))</f>
        <v>Irrelevante</v>
      </c>
      <c r="CC51" s="225"/>
      <c r="CD51" s="225"/>
      <c r="CE51" s="225"/>
      <c r="CF51" s="225"/>
      <c r="CG51" s="225"/>
      <c r="CH51" s="225"/>
      <c r="CI51" s="225"/>
      <c r="CJ51" s="225"/>
      <c r="CK51" s="225"/>
      <c r="CL51" s="226"/>
      <c r="CM51" s="224" t="str">
        <f>IF(CN50&lt;25,$DS$21,IF(AND(CN50&gt;=25,CN50&lt;50),$DS$22,IF(AND(CN50&gt;=50,CN50&lt;75),$DS$23,#REF!)))</f>
        <v>Irrelevante</v>
      </c>
      <c r="CN51" s="225"/>
      <c r="CO51" s="225"/>
      <c r="CP51" s="225"/>
      <c r="CQ51" s="225"/>
      <c r="CR51" s="225"/>
      <c r="CS51" s="225"/>
      <c r="CT51" s="225"/>
      <c r="CU51" s="225"/>
      <c r="CV51" s="225"/>
      <c r="CW51" s="226"/>
      <c r="CX51" s="224" t="s">
        <v>765</v>
      </c>
      <c r="CY51" s="225"/>
      <c r="CZ51" s="225"/>
      <c r="DA51" s="225"/>
      <c r="DB51" s="225"/>
      <c r="DC51" s="225"/>
      <c r="DD51" s="225"/>
      <c r="DE51" s="225"/>
      <c r="DF51" s="225"/>
      <c r="DG51" s="225"/>
      <c r="DH51" s="226"/>
    </row>
    <row r="52" spans="1:112" ht="85.9" customHeight="1">
      <c r="A52" s="246"/>
      <c r="B52" s="240"/>
      <c r="C52" s="266" t="s">
        <v>824</v>
      </c>
      <c r="D52" s="267"/>
      <c r="E52" s="267"/>
      <c r="F52" s="267"/>
      <c r="G52" s="267"/>
      <c r="H52" s="267"/>
      <c r="I52" s="267"/>
      <c r="J52" s="267"/>
      <c r="K52" s="267"/>
      <c r="L52" s="267"/>
      <c r="M52" s="268"/>
      <c r="N52" s="236"/>
      <c r="O52" s="237"/>
      <c r="P52" s="237"/>
      <c r="Q52" s="237"/>
      <c r="R52" s="237"/>
      <c r="S52" s="237"/>
      <c r="T52" s="237"/>
      <c r="U52" s="237"/>
      <c r="V52" s="237"/>
      <c r="W52" s="237"/>
      <c r="X52" s="238"/>
      <c r="Y52" s="236" t="s">
        <v>825</v>
      </c>
      <c r="Z52" s="237"/>
      <c r="AA52" s="237"/>
      <c r="AB52" s="237"/>
      <c r="AC52" s="237"/>
      <c r="AD52" s="237"/>
      <c r="AE52" s="237"/>
      <c r="AF52" s="237"/>
      <c r="AG52" s="237"/>
      <c r="AH52" s="237"/>
      <c r="AI52" s="238"/>
      <c r="AJ52" s="236"/>
      <c r="AK52" s="237"/>
      <c r="AL52" s="237"/>
      <c r="AM52" s="237"/>
      <c r="AN52" s="237"/>
      <c r="AO52" s="237"/>
      <c r="AP52" s="237"/>
      <c r="AQ52" s="237"/>
      <c r="AR52" s="237"/>
      <c r="AS52" s="237"/>
      <c r="AT52" s="238"/>
      <c r="AU52" s="263" t="s">
        <v>826</v>
      </c>
      <c r="AV52" s="264"/>
      <c r="AW52" s="264"/>
      <c r="AX52" s="264"/>
      <c r="AY52" s="264"/>
      <c r="AZ52" s="264"/>
      <c r="BA52" s="264"/>
      <c r="BB52" s="264"/>
      <c r="BC52" s="264"/>
      <c r="BD52" s="264"/>
      <c r="BE52" s="265"/>
      <c r="BF52" s="263" t="s">
        <v>827</v>
      </c>
      <c r="BG52" s="264"/>
      <c r="BH52" s="264"/>
      <c r="BI52" s="264"/>
      <c r="BJ52" s="264"/>
      <c r="BK52" s="264"/>
      <c r="BL52" s="264"/>
      <c r="BM52" s="264"/>
      <c r="BN52" s="264"/>
      <c r="BO52" s="264"/>
      <c r="BP52" s="265"/>
      <c r="BQ52" s="236"/>
      <c r="BR52" s="237"/>
      <c r="BS52" s="237"/>
      <c r="BT52" s="237"/>
      <c r="BU52" s="237"/>
      <c r="BV52" s="237"/>
      <c r="BW52" s="237"/>
      <c r="BX52" s="237"/>
      <c r="BY52" s="237"/>
      <c r="BZ52" s="237"/>
      <c r="CA52" s="238"/>
      <c r="CB52" s="236"/>
      <c r="CC52" s="237"/>
      <c r="CD52" s="237"/>
      <c r="CE52" s="237"/>
      <c r="CF52" s="237"/>
      <c r="CG52" s="237"/>
      <c r="CH52" s="237"/>
      <c r="CI52" s="237"/>
      <c r="CJ52" s="237"/>
      <c r="CK52" s="237"/>
      <c r="CL52" s="238"/>
      <c r="CM52" s="236" t="s">
        <v>828</v>
      </c>
      <c r="CN52" s="237"/>
      <c r="CO52" s="237"/>
      <c r="CP52" s="237"/>
      <c r="CQ52" s="237"/>
      <c r="CR52" s="237"/>
      <c r="CS52" s="237"/>
      <c r="CT52" s="237"/>
      <c r="CU52" s="237"/>
      <c r="CV52" s="237"/>
      <c r="CW52" s="238"/>
      <c r="CX52" s="236"/>
      <c r="CY52" s="237"/>
      <c r="CZ52" s="237"/>
      <c r="DA52" s="237"/>
      <c r="DB52" s="237"/>
      <c r="DC52" s="237"/>
      <c r="DD52" s="237"/>
      <c r="DE52" s="237"/>
      <c r="DF52" s="237"/>
      <c r="DG52" s="237"/>
      <c r="DH52" s="238"/>
    </row>
    <row r="53" spans="1:112" ht="15.75" customHeight="1">
      <c r="A53" s="246"/>
      <c r="B53" s="240"/>
      <c r="C53" s="110" t="s">
        <v>763</v>
      </c>
      <c r="D53" s="110">
        <v>1</v>
      </c>
      <c r="E53" s="110">
        <v>1</v>
      </c>
      <c r="F53" s="110">
        <v>1</v>
      </c>
      <c r="G53" s="110">
        <v>1</v>
      </c>
      <c r="H53" s="110">
        <v>2</v>
      </c>
      <c r="I53" s="110">
        <v>1</v>
      </c>
      <c r="J53" s="110">
        <v>2</v>
      </c>
      <c r="K53" s="110">
        <v>4</v>
      </c>
      <c r="L53" s="110">
        <v>1</v>
      </c>
      <c r="M53" s="110">
        <v>2</v>
      </c>
      <c r="N53" s="111"/>
      <c r="O53" s="110"/>
      <c r="P53" s="110"/>
      <c r="Q53" s="110"/>
      <c r="R53" s="110"/>
      <c r="S53" s="110"/>
      <c r="T53" s="110"/>
      <c r="U53" s="110"/>
      <c r="V53" s="110"/>
      <c r="W53" s="110"/>
      <c r="X53" s="110"/>
      <c r="Y53" s="111" t="s">
        <v>763</v>
      </c>
      <c r="Z53" s="110">
        <v>4</v>
      </c>
      <c r="AA53" s="110">
        <v>1</v>
      </c>
      <c r="AB53" s="110">
        <v>4</v>
      </c>
      <c r="AC53" s="110">
        <v>1</v>
      </c>
      <c r="AD53" s="110">
        <v>1</v>
      </c>
      <c r="AE53" s="110">
        <v>2</v>
      </c>
      <c r="AF53" s="110">
        <v>2</v>
      </c>
      <c r="AG53" s="110">
        <v>4</v>
      </c>
      <c r="AH53" s="110">
        <v>2</v>
      </c>
      <c r="AI53" s="110">
        <v>2</v>
      </c>
      <c r="AJ53" s="111"/>
      <c r="AK53" s="110"/>
      <c r="AL53" s="110"/>
      <c r="AM53" s="110"/>
      <c r="AN53" s="110"/>
      <c r="AO53" s="110"/>
      <c r="AP53" s="110"/>
      <c r="AQ53" s="110"/>
      <c r="AR53" s="110"/>
      <c r="AS53" s="110"/>
      <c r="AT53" s="112"/>
      <c r="AU53" s="110" t="s">
        <v>763</v>
      </c>
      <c r="AV53" s="110">
        <v>4</v>
      </c>
      <c r="AW53" s="110">
        <v>2</v>
      </c>
      <c r="AX53" s="110">
        <v>1</v>
      </c>
      <c r="AY53" s="110">
        <v>1</v>
      </c>
      <c r="AZ53" s="110">
        <v>1</v>
      </c>
      <c r="BA53" s="110">
        <v>2</v>
      </c>
      <c r="BB53" s="110">
        <v>2</v>
      </c>
      <c r="BC53" s="110">
        <v>4</v>
      </c>
      <c r="BD53" s="110">
        <v>2</v>
      </c>
      <c r="BE53" s="110">
        <v>2</v>
      </c>
      <c r="BF53" s="110" t="s">
        <v>763</v>
      </c>
      <c r="BG53" s="110">
        <v>4</v>
      </c>
      <c r="BH53" s="110">
        <v>2</v>
      </c>
      <c r="BI53" s="110">
        <v>1</v>
      </c>
      <c r="BJ53" s="110">
        <v>1</v>
      </c>
      <c r="BK53" s="110">
        <v>1</v>
      </c>
      <c r="BL53" s="110">
        <v>2</v>
      </c>
      <c r="BM53" s="110">
        <v>2</v>
      </c>
      <c r="BN53" s="110">
        <v>4</v>
      </c>
      <c r="BO53" s="110">
        <v>2</v>
      </c>
      <c r="BP53" s="110">
        <v>2</v>
      </c>
      <c r="BQ53" s="111"/>
      <c r="BR53" s="110"/>
      <c r="BS53" s="110"/>
      <c r="BT53" s="110"/>
      <c r="BU53" s="110"/>
      <c r="BV53" s="110"/>
      <c r="BW53" s="110"/>
      <c r="BX53" s="110"/>
      <c r="BY53" s="110"/>
      <c r="BZ53" s="110"/>
      <c r="CA53" s="112"/>
      <c r="CB53" s="111" t="s">
        <v>763</v>
      </c>
      <c r="CC53" s="110"/>
      <c r="CD53" s="110"/>
      <c r="CE53" s="110"/>
      <c r="CF53" s="110"/>
      <c r="CG53" s="110"/>
      <c r="CH53" s="110"/>
      <c r="CI53" s="110"/>
      <c r="CJ53" s="110"/>
      <c r="CK53" s="110"/>
      <c r="CL53" s="110"/>
      <c r="CM53" s="111" t="s">
        <v>763</v>
      </c>
      <c r="CN53" s="110">
        <v>1</v>
      </c>
      <c r="CO53" s="110">
        <v>1</v>
      </c>
      <c r="CP53" s="110">
        <v>1</v>
      </c>
      <c r="CQ53" s="110">
        <v>4</v>
      </c>
      <c r="CR53" s="110">
        <v>4</v>
      </c>
      <c r="CS53" s="110">
        <v>2</v>
      </c>
      <c r="CT53" s="110">
        <v>2</v>
      </c>
      <c r="CU53" s="110">
        <v>4</v>
      </c>
      <c r="CV53" s="110">
        <v>2</v>
      </c>
      <c r="CW53" s="110">
        <v>4</v>
      </c>
      <c r="CX53" s="111"/>
      <c r="CY53" s="110"/>
      <c r="CZ53" s="110"/>
      <c r="DA53" s="110"/>
      <c r="DB53" s="110"/>
      <c r="DC53" s="110"/>
      <c r="DD53" s="110"/>
      <c r="DE53" s="110"/>
      <c r="DF53" s="110"/>
      <c r="DG53" s="110"/>
      <c r="DH53" s="110"/>
    </row>
    <row r="54" spans="1:112" ht="15.75" customHeight="1">
      <c r="A54" s="246"/>
      <c r="B54" s="240"/>
      <c r="C54" s="114" t="str">
        <f>C53</f>
        <v>-</v>
      </c>
      <c r="D54" s="224">
        <f>((3*D53)+(2*E53)+F53+G53+H53+I53+J53+K53+L53+M53)</f>
        <v>19</v>
      </c>
      <c r="E54" s="225"/>
      <c r="F54" s="225"/>
      <c r="G54" s="225"/>
      <c r="H54" s="225"/>
      <c r="I54" s="225"/>
      <c r="J54" s="225"/>
      <c r="K54" s="225"/>
      <c r="L54" s="225"/>
      <c r="M54" s="226"/>
      <c r="N54" s="114">
        <f>N53</f>
        <v>0</v>
      </c>
      <c r="O54" s="224">
        <f>((3*O53)+(2*P53)+Q53+R53+S53+T53+U53+V53+W53+X53)</f>
        <v>0</v>
      </c>
      <c r="P54" s="225"/>
      <c r="Q54" s="225"/>
      <c r="R54" s="225"/>
      <c r="S54" s="225"/>
      <c r="T54" s="225"/>
      <c r="U54" s="225"/>
      <c r="V54" s="225"/>
      <c r="W54" s="225"/>
      <c r="X54" s="226"/>
      <c r="Y54" s="114" t="str">
        <f>Y53</f>
        <v>-</v>
      </c>
      <c r="Z54" s="224">
        <f>((3*Z53)+(2*AA53)+AB53+AC53+AD53+AE53+AF53+AG53+AH53+AI53)</f>
        <v>32</v>
      </c>
      <c r="AA54" s="225"/>
      <c r="AB54" s="225"/>
      <c r="AC54" s="225"/>
      <c r="AD54" s="225"/>
      <c r="AE54" s="225"/>
      <c r="AF54" s="225"/>
      <c r="AG54" s="225"/>
      <c r="AH54" s="225"/>
      <c r="AI54" s="226"/>
      <c r="AJ54" s="114">
        <f>AJ53</f>
        <v>0</v>
      </c>
      <c r="AK54" s="224">
        <f>((3*AK53)+(2*AL53)+AM53+AN53+AO53+AP53+AQ53+AR53+AS53+AT53)</f>
        <v>0</v>
      </c>
      <c r="AL54" s="225"/>
      <c r="AM54" s="225"/>
      <c r="AN54" s="225"/>
      <c r="AO54" s="225"/>
      <c r="AP54" s="225"/>
      <c r="AQ54" s="225"/>
      <c r="AR54" s="225"/>
      <c r="AS54" s="225"/>
      <c r="AT54" s="226"/>
      <c r="AU54" s="114" t="str">
        <f>AU53</f>
        <v>-</v>
      </c>
      <c r="AV54" s="224">
        <f>((3*AV53)+(2*AW53)+AX53+AY53+AZ53+BA53+BB53+BC53+BD53+BE53)</f>
        <v>31</v>
      </c>
      <c r="AW54" s="225"/>
      <c r="AX54" s="225"/>
      <c r="AY54" s="225"/>
      <c r="AZ54" s="225"/>
      <c r="BA54" s="225"/>
      <c r="BB54" s="225"/>
      <c r="BC54" s="225"/>
      <c r="BD54" s="225"/>
      <c r="BE54" s="226"/>
      <c r="BF54" s="114" t="str">
        <f>BF53</f>
        <v>-</v>
      </c>
      <c r="BG54" s="224">
        <f>((3*BG53)+(2*BH53)+BI53+BJ53+BK53+BL53+BM53+BN53+BO53+BP53)</f>
        <v>31</v>
      </c>
      <c r="BH54" s="225"/>
      <c r="BI54" s="225"/>
      <c r="BJ54" s="225"/>
      <c r="BK54" s="225"/>
      <c r="BL54" s="225"/>
      <c r="BM54" s="225"/>
      <c r="BN54" s="225"/>
      <c r="BO54" s="225"/>
      <c r="BP54" s="226"/>
      <c r="BQ54" s="118">
        <f>BQ53</f>
        <v>0</v>
      </c>
      <c r="BR54" s="224">
        <f>((3*BR53)+(2*BS53)+BT53+BU53+BV53+BW53+BX53+BY53+BZ53+CA53)</f>
        <v>0</v>
      </c>
      <c r="BS54" s="225"/>
      <c r="BT54" s="225"/>
      <c r="BU54" s="225"/>
      <c r="BV54" s="225"/>
      <c r="BW54" s="225"/>
      <c r="BX54" s="225"/>
      <c r="BY54" s="225"/>
      <c r="BZ54" s="225"/>
      <c r="CA54" s="226"/>
      <c r="CB54" s="114" t="str">
        <f>CB53</f>
        <v>-</v>
      </c>
      <c r="CC54" s="224">
        <f>((3*CC53)+(2*CD53)+CE53+CF53+CG53+CH53+CI53+CJ53+CK53+CL53)</f>
        <v>0</v>
      </c>
      <c r="CD54" s="225"/>
      <c r="CE54" s="225"/>
      <c r="CF54" s="225"/>
      <c r="CG54" s="225"/>
      <c r="CH54" s="225"/>
      <c r="CI54" s="225"/>
      <c r="CJ54" s="225"/>
      <c r="CK54" s="225"/>
      <c r="CL54" s="226"/>
      <c r="CM54" s="114" t="str">
        <f>CM53</f>
        <v>-</v>
      </c>
      <c r="CN54" s="224">
        <f>((3*CN53)+(2*CO53)+CP53+CQ53+CR53+CS53+CT53+CU53+CV53+CW53)</f>
        <v>28</v>
      </c>
      <c r="CO54" s="225"/>
      <c r="CP54" s="225"/>
      <c r="CQ54" s="225"/>
      <c r="CR54" s="225"/>
      <c r="CS54" s="225"/>
      <c r="CT54" s="225"/>
      <c r="CU54" s="225"/>
      <c r="CV54" s="225"/>
      <c r="CW54" s="226"/>
      <c r="CX54" s="114">
        <f>CX53</f>
        <v>0</v>
      </c>
      <c r="CY54" s="224">
        <f>((3*CY53)+(2*CZ53)+DA53+DB53+DC53+DD53+DE53+DF53+DG53+DH53)</f>
        <v>0</v>
      </c>
      <c r="CZ54" s="225"/>
      <c r="DA54" s="225"/>
      <c r="DB54" s="225"/>
      <c r="DC54" s="225"/>
      <c r="DD54" s="225"/>
      <c r="DE54" s="225"/>
      <c r="DF54" s="225"/>
      <c r="DG54" s="225"/>
      <c r="DH54" s="226"/>
    </row>
    <row r="55" spans="1:112" ht="15.75" customHeight="1">
      <c r="A55" s="246"/>
      <c r="B55" s="240"/>
      <c r="C55" s="225" t="str">
        <f>IF(D54&lt;25,$DS$21,IF(AND(D54&gt;=25,D54&lt;50),$DS$22,IF(AND(D54&gt;=50,D54&lt;75),$DS$23,#REF!)))</f>
        <v>Irrelevante</v>
      </c>
      <c r="D55" s="225"/>
      <c r="E55" s="225"/>
      <c r="F55" s="225"/>
      <c r="G55" s="225"/>
      <c r="H55" s="225"/>
      <c r="I55" s="225"/>
      <c r="J55" s="225"/>
      <c r="K55" s="225"/>
      <c r="L55" s="225"/>
      <c r="M55" s="226"/>
      <c r="N55" s="225" t="str">
        <f>IF(O54&lt;25,$DS$21,IF(AND(O54&gt;=25,O54&lt;50),$DS$22,IF(AND(O54&gt;=50,O54&lt;75),$DS$23,#REF!)))</f>
        <v>Irrelevante</v>
      </c>
      <c r="O55" s="225"/>
      <c r="P55" s="225"/>
      <c r="Q55" s="225"/>
      <c r="R55" s="225"/>
      <c r="S55" s="225"/>
      <c r="T55" s="225"/>
      <c r="U55" s="225"/>
      <c r="V55" s="225"/>
      <c r="W55" s="225"/>
      <c r="X55" s="226"/>
      <c r="Y55" s="225" t="str">
        <f>IF(Z54&lt;25,$DS$21,IF(AND(Z54&gt;=25,Z54&lt;50),$DS$22,IF(AND(Z54&gt;=50,Z54&lt;75),$DS$23,#REF!)))</f>
        <v>Moderado</v>
      </c>
      <c r="Z55" s="225"/>
      <c r="AA55" s="225"/>
      <c r="AB55" s="225"/>
      <c r="AC55" s="225"/>
      <c r="AD55" s="225"/>
      <c r="AE55" s="225"/>
      <c r="AF55" s="225"/>
      <c r="AG55" s="225"/>
      <c r="AH55" s="225"/>
      <c r="AI55" s="226"/>
      <c r="AJ55" s="225" t="str">
        <f>IF(AK54&lt;25,$DS$21,IF(AND(AK54&gt;=25,AK54&lt;50),$DS$22,IF(AND(AK54&gt;=50,AK54&lt;75),$DS$23,#REF!)))</f>
        <v>Irrelevante</v>
      </c>
      <c r="AK55" s="225"/>
      <c r="AL55" s="225"/>
      <c r="AM55" s="225"/>
      <c r="AN55" s="225"/>
      <c r="AO55" s="225"/>
      <c r="AP55" s="225"/>
      <c r="AQ55" s="225"/>
      <c r="AR55" s="225"/>
      <c r="AS55" s="225"/>
      <c r="AT55" s="226"/>
      <c r="AU55" s="225" t="str">
        <f>IF(AV54&lt;25,$DS$21,IF(AND(AV54&gt;=25,AV54&lt;50),$DS$22,IF(AND(AV54&gt;=50,AV54&lt;75),$DS$23,#REF!)))</f>
        <v>Moderado</v>
      </c>
      <c r="AV55" s="225"/>
      <c r="AW55" s="225"/>
      <c r="AX55" s="225"/>
      <c r="AY55" s="225"/>
      <c r="AZ55" s="225"/>
      <c r="BA55" s="225"/>
      <c r="BB55" s="225"/>
      <c r="BC55" s="225"/>
      <c r="BD55" s="225"/>
      <c r="BE55" s="226"/>
      <c r="BF55" s="224" t="str">
        <f>IF(BG54&lt;25,$DS$21,IF(AND(BG54&gt;=25,BG54&lt;50),$DS$22,IF(AND(BG54&gt;=50,BG54&lt;75),$DS$23,#REF!)))</f>
        <v>Moderado</v>
      </c>
      <c r="BG55" s="225"/>
      <c r="BH55" s="225"/>
      <c r="BI55" s="225"/>
      <c r="BJ55" s="225"/>
      <c r="BK55" s="225"/>
      <c r="BL55" s="225"/>
      <c r="BM55" s="225"/>
      <c r="BN55" s="225"/>
      <c r="BO55" s="225"/>
      <c r="BP55" s="226"/>
      <c r="BQ55" s="224" t="str">
        <f>IF(BR54&lt;25,$DS$21,IF(AND(BR54&gt;=25,BR54&lt;50),$DS$22,IF(AND(BR54&gt;=50,BR54&lt;75),$DS$23,#REF!)))</f>
        <v>Irrelevante</v>
      </c>
      <c r="BR55" s="225"/>
      <c r="BS55" s="225"/>
      <c r="BT55" s="225"/>
      <c r="BU55" s="225"/>
      <c r="BV55" s="225"/>
      <c r="BW55" s="225"/>
      <c r="BX55" s="225"/>
      <c r="BY55" s="225"/>
      <c r="BZ55" s="225"/>
      <c r="CA55" s="226"/>
      <c r="CB55" s="224" t="str">
        <f>IF(CC54&lt;25,$DS$21,IF(AND(CC54&gt;=25,CC54&lt;50),$DS$22,IF(AND(CC54&gt;=50,CC54&lt;75),$DS$23,#REF!)))</f>
        <v>Irrelevante</v>
      </c>
      <c r="CC55" s="225"/>
      <c r="CD55" s="225"/>
      <c r="CE55" s="225"/>
      <c r="CF55" s="225"/>
      <c r="CG55" s="225"/>
      <c r="CH55" s="225"/>
      <c r="CI55" s="225"/>
      <c r="CJ55" s="225"/>
      <c r="CK55" s="225"/>
      <c r="CL55" s="226"/>
      <c r="CM55" s="224" t="str">
        <f>IF(CN54&lt;25,$DS$21,IF(AND(CN54&gt;=25,CN54&lt;50),$DS$22,IF(AND(CN54&gt;=50,CN54&lt;75),$DS$23,#REF!)))</f>
        <v>Moderado</v>
      </c>
      <c r="CN55" s="225"/>
      <c r="CO55" s="225"/>
      <c r="CP55" s="225"/>
      <c r="CQ55" s="225"/>
      <c r="CR55" s="225"/>
      <c r="CS55" s="225"/>
      <c r="CT55" s="225"/>
      <c r="CU55" s="225"/>
      <c r="CV55" s="225"/>
      <c r="CW55" s="226"/>
      <c r="CX55" s="224" t="str">
        <f>IF(CY54&lt;25,$DS$21,IF(AND(CY54&gt;=25,CY54&lt;50),$DS$22,IF(AND(CY54&gt;=50,CY54&lt;75),$DS$23,#REF!)))</f>
        <v>Irrelevante</v>
      </c>
      <c r="CY55" s="225"/>
      <c r="CZ55" s="225"/>
      <c r="DA55" s="225"/>
      <c r="DB55" s="225"/>
      <c r="DC55" s="225"/>
      <c r="DD55" s="225"/>
      <c r="DE55" s="225"/>
      <c r="DF55" s="225"/>
      <c r="DG55" s="225"/>
      <c r="DH55" s="226"/>
    </row>
    <row r="56" spans="1:112" ht="61.5" customHeight="1">
      <c r="A56" s="246"/>
      <c r="B56" s="240"/>
      <c r="C56" s="266" t="s">
        <v>829</v>
      </c>
      <c r="D56" s="267"/>
      <c r="E56" s="267"/>
      <c r="F56" s="267"/>
      <c r="G56" s="267"/>
      <c r="H56" s="267"/>
      <c r="I56" s="267"/>
      <c r="J56" s="267"/>
      <c r="K56" s="267"/>
      <c r="L56" s="267"/>
      <c r="M56" s="268"/>
      <c r="N56" s="236"/>
      <c r="O56" s="237"/>
      <c r="P56" s="237"/>
      <c r="Q56" s="237"/>
      <c r="R56" s="237"/>
      <c r="S56" s="237"/>
      <c r="T56" s="237"/>
      <c r="U56" s="237"/>
      <c r="V56" s="237"/>
      <c r="W56" s="237"/>
      <c r="X56" s="238"/>
      <c r="Y56" s="236" t="s">
        <v>830</v>
      </c>
      <c r="Z56" s="237"/>
      <c r="AA56" s="237"/>
      <c r="AB56" s="237"/>
      <c r="AC56" s="237"/>
      <c r="AD56" s="237"/>
      <c r="AE56" s="237"/>
      <c r="AF56" s="237"/>
      <c r="AG56" s="237"/>
      <c r="AH56" s="237"/>
      <c r="AI56" s="238"/>
      <c r="AJ56" s="236"/>
      <c r="AK56" s="237"/>
      <c r="AL56" s="237"/>
      <c r="AM56" s="237"/>
      <c r="AN56" s="237"/>
      <c r="AO56" s="237"/>
      <c r="AP56" s="237"/>
      <c r="AQ56" s="237"/>
      <c r="AR56" s="237"/>
      <c r="AS56" s="237"/>
      <c r="AT56" s="238"/>
      <c r="AU56" s="263"/>
      <c r="AV56" s="264"/>
      <c r="AW56" s="264"/>
      <c r="AX56" s="264"/>
      <c r="AY56" s="264"/>
      <c r="AZ56" s="264"/>
      <c r="BA56" s="264"/>
      <c r="BB56" s="264"/>
      <c r="BC56" s="264"/>
      <c r="BD56" s="264"/>
      <c r="BE56" s="265"/>
      <c r="BF56" s="263"/>
      <c r="BG56" s="264"/>
      <c r="BH56" s="264"/>
      <c r="BI56" s="264"/>
      <c r="BJ56" s="264"/>
      <c r="BK56" s="264"/>
      <c r="BL56" s="264"/>
      <c r="BM56" s="264"/>
      <c r="BN56" s="264"/>
      <c r="BO56" s="264"/>
      <c r="BP56" s="265"/>
      <c r="BQ56" s="236"/>
      <c r="BR56" s="237"/>
      <c r="BS56" s="237"/>
      <c r="BT56" s="237"/>
      <c r="BU56" s="237"/>
      <c r="BV56" s="237"/>
      <c r="BW56" s="237"/>
      <c r="BX56" s="237"/>
      <c r="BY56" s="237"/>
      <c r="BZ56" s="237"/>
      <c r="CA56" s="238"/>
      <c r="CB56" s="236"/>
      <c r="CC56" s="237"/>
      <c r="CD56" s="237"/>
      <c r="CE56" s="237"/>
      <c r="CF56" s="237"/>
      <c r="CG56" s="237"/>
      <c r="CH56" s="237"/>
      <c r="CI56" s="237"/>
      <c r="CJ56" s="237"/>
      <c r="CK56" s="237"/>
      <c r="CL56" s="238"/>
      <c r="CM56" s="236"/>
      <c r="CN56" s="237"/>
      <c r="CO56" s="237"/>
      <c r="CP56" s="237"/>
      <c r="CQ56" s="237"/>
      <c r="CR56" s="237"/>
      <c r="CS56" s="237"/>
      <c r="CT56" s="237"/>
      <c r="CU56" s="237"/>
      <c r="CV56" s="237"/>
      <c r="CW56" s="238"/>
      <c r="CX56" s="236"/>
      <c r="CY56" s="237"/>
      <c r="CZ56" s="237"/>
      <c r="DA56" s="237"/>
      <c r="DB56" s="237"/>
      <c r="DC56" s="237"/>
      <c r="DD56" s="237"/>
      <c r="DE56" s="237"/>
      <c r="DF56" s="237"/>
      <c r="DG56" s="237"/>
      <c r="DH56" s="238"/>
    </row>
    <row r="57" spans="1:112" ht="15.75" customHeight="1">
      <c r="A57" s="246"/>
      <c r="B57" s="240"/>
      <c r="C57" s="110" t="s">
        <v>763</v>
      </c>
      <c r="D57" s="110">
        <v>2</v>
      </c>
      <c r="E57" s="110">
        <v>2</v>
      </c>
      <c r="F57" s="110">
        <v>1</v>
      </c>
      <c r="G57" s="110">
        <v>2</v>
      </c>
      <c r="H57" s="110">
        <v>1</v>
      </c>
      <c r="I57" s="110">
        <v>3</v>
      </c>
      <c r="J57" s="110">
        <v>1</v>
      </c>
      <c r="K57" s="110">
        <v>4</v>
      </c>
      <c r="L57" s="110">
        <v>2</v>
      </c>
      <c r="M57" s="110">
        <v>4</v>
      </c>
      <c r="N57" s="111"/>
      <c r="O57" s="110"/>
      <c r="P57" s="110"/>
      <c r="Q57" s="110"/>
      <c r="R57" s="110"/>
      <c r="S57" s="110"/>
      <c r="T57" s="110"/>
      <c r="U57" s="110"/>
      <c r="V57" s="110"/>
      <c r="W57" s="110"/>
      <c r="X57" s="110"/>
      <c r="Y57" s="110" t="s">
        <v>764</v>
      </c>
      <c r="Z57" s="110">
        <v>1</v>
      </c>
      <c r="AA57" s="110">
        <v>1</v>
      </c>
      <c r="AB57" s="110">
        <v>4</v>
      </c>
      <c r="AC57" s="110">
        <v>4</v>
      </c>
      <c r="AD57" s="110">
        <v>2</v>
      </c>
      <c r="AE57" s="110">
        <v>1</v>
      </c>
      <c r="AF57" s="110">
        <v>2</v>
      </c>
      <c r="AG57" s="110">
        <v>4</v>
      </c>
      <c r="AH57" s="110">
        <v>1</v>
      </c>
      <c r="AI57" s="110">
        <v>1</v>
      </c>
      <c r="AJ57" s="111"/>
      <c r="AK57" s="110"/>
      <c r="AL57" s="110"/>
      <c r="AM57" s="110"/>
      <c r="AN57" s="110"/>
      <c r="AO57" s="110"/>
      <c r="AP57" s="110"/>
      <c r="AQ57" s="110"/>
      <c r="AR57" s="110"/>
      <c r="AS57" s="110"/>
      <c r="AT57" s="112"/>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1"/>
      <c r="BR57" s="110"/>
      <c r="BS57" s="110"/>
      <c r="BT57" s="110"/>
      <c r="BU57" s="110"/>
      <c r="BV57" s="110"/>
      <c r="BW57" s="110"/>
      <c r="BX57" s="110"/>
      <c r="BY57" s="110"/>
      <c r="BZ57" s="110"/>
      <c r="CA57" s="112"/>
      <c r="CB57" s="111" t="s">
        <v>763</v>
      </c>
      <c r="CC57" s="110"/>
      <c r="CD57" s="110"/>
      <c r="CE57" s="110"/>
      <c r="CF57" s="110"/>
      <c r="CG57" s="110"/>
      <c r="CH57" s="110"/>
      <c r="CI57" s="110"/>
      <c r="CJ57" s="110"/>
      <c r="CK57" s="110"/>
      <c r="CL57" s="110"/>
      <c r="CM57" s="111"/>
      <c r="CN57" s="110"/>
      <c r="CO57" s="110"/>
      <c r="CP57" s="110"/>
      <c r="CQ57" s="110"/>
      <c r="CR57" s="110"/>
      <c r="CS57" s="110"/>
      <c r="CT57" s="110"/>
      <c r="CU57" s="110"/>
      <c r="CV57" s="110"/>
      <c r="CW57" s="110"/>
      <c r="CX57" s="111"/>
      <c r="CY57" s="110"/>
      <c r="CZ57" s="110"/>
      <c r="DA57" s="110"/>
      <c r="DB57" s="110"/>
      <c r="DC57" s="110"/>
      <c r="DD57" s="110"/>
      <c r="DE57" s="110"/>
      <c r="DF57" s="110"/>
      <c r="DG57" s="110"/>
      <c r="DH57" s="110"/>
    </row>
    <row r="58" spans="1:112" ht="15.75" customHeight="1">
      <c r="A58" s="246"/>
      <c r="B58" s="240"/>
      <c r="C58" s="114" t="str">
        <f>C57</f>
        <v>-</v>
      </c>
      <c r="D58" s="224">
        <f>((3*D57)+(2*E57)+F57+G57+H57+I57+J57+K57+L57+M57)</f>
        <v>28</v>
      </c>
      <c r="E58" s="225"/>
      <c r="F58" s="225"/>
      <c r="G58" s="225"/>
      <c r="H58" s="225"/>
      <c r="I58" s="225"/>
      <c r="J58" s="225"/>
      <c r="K58" s="225"/>
      <c r="L58" s="225"/>
      <c r="M58" s="226"/>
      <c r="N58" s="114">
        <f>N57</f>
        <v>0</v>
      </c>
      <c r="O58" s="224">
        <f>((3*O57)+(2*P57)+Q57+R57+S57+T57+U57+V57+W57+X57)</f>
        <v>0</v>
      </c>
      <c r="P58" s="225"/>
      <c r="Q58" s="225"/>
      <c r="R58" s="225"/>
      <c r="S58" s="225"/>
      <c r="T58" s="225"/>
      <c r="U58" s="225"/>
      <c r="V58" s="225"/>
      <c r="W58" s="225"/>
      <c r="X58" s="226"/>
      <c r="Y58" s="114" t="str">
        <f>Y57</f>
        <v>+</v>
      </c>
      <c r="Z58" s="224">
        <f>((3*Z57)+(2*AA57)+AB57+AC57+AD57+AE57+AF57+AG57+AH57+AI57)</f>
        <v>24</v>
      </c>
      <c r="AA58" s="225"/>
      <c r="AB58" s="225"/>
      <c r="AC58" s="225"/>
      <c r="AD58" s="225"/>
      <c r="AE58" s="225"/>
      <c r="AF58" s="225"/>
      <c r="AG58" s="225"/>
      <c r="AH58" s="225"/>
      <c r="AI58" s="226"/>
      <c r="AJ58" s="114">
        <f>AJ57</f>
        <v>0</v>
      </c>
      <c r="AK58" s="224">
        <f>((3*AK57)+(2*AL57)+AM57+AN57+AO57+AP57+AQ57+AR57+AS57+AT57)</f>
        <v>0</v>
      </c>
      <c r="AL58" s="225"/>
      <c r="AM58" s="225"/>
      <c r="AN58" s="225"/>
      <c r="AO58" s="225"/>
      <c r="AP58" s="225"/>
      <c r="AQ58" s="225"/>
      <c r="AR58" s="225"/>
      <c r="AS58" s="225"/>
      <c r="AT58" s="226"/>
      <c r="AU58" s="114">
        <f>AU57</f>
        <v>0</v>
      </c>
      <c r="AV58" s="224">
        <f>((3*AV57)+(2*AW57)+AX57+AY57+AZ57+BA57+BB57+BC57+BD57+BE57)</f>
        <v>0</v>
      </c>
      <c r="AW58" s="225"/>
      <c r="AX58" s="225"/>
      <c r="AY58" s="225"/>
      <c r="AZ58" s="225"/>
      <c r="BA58" s="225"/>
      <c r="BB58" s="225"/>
      <c r="BC58" s="225"/>
      <c r="BD58" s="225"/>
      <c r="BE58" s="226"/>
      <c r="BF58" s="114">
        <f>BF57</f>
        <v>0</v>
      </c>
      <c r="BG58" s="224">
        <f>((3*BG57)+(2*BH57)+BI57+BJ57+BK57+BL57+BM57+BN57+BO57+BP57)</f>
        <v>0</v>
      </c>
      <c r="BH58" s="225"/>
      <c r="BI58" s="225"/>
      <c r="BJ58" s="225"/>
      <c r="BK58" s="225"/>
      <c r="BL58" s="225"/>
      <c r="BM58" s="225"/>
      <c r="BN58" s="225"/>
      <c r="BO58" s="225"/>
      <c r="BP58" s="226"/>
      <c r="BQ58" s="118">
        <f>BQ57</f>
        <v>0</v>
      </c>
      <c r="BR58" s="224">
        <f>((3*BR57)+(2*BS57)+BT57+BU57+BV57+BW57+BX57+BY57+BZ57+CA57)</f>
        <v>0</v>
      </c>
      <c r="BS58" s="225"/>
      <c r="BT58" s="225"/>
      <c r="BU58" s="225"/>
      <c r="BV58" s="225"/>
      <c r="BW58" s="225"/>
      <c r="BX58" s="225"/>
      <c r="BY58" s="225"/>
      <c r="BZ58" s="225"/>
      <c r="CA58" s="226"/>
      <c r="CB58" s="114" t="str">
        <f>CB57</f>
        <v>-</v>
      </c>
      <c r="CC58" s="224">
        <f>((3*CC57)+(2*CD57)+CE57+CF57+CG57+CH57+CI57+CJ57+CK57+CL57)</f>
        <v>0</v>
      </c>
      <c r="CD58" s="225"/>
      <c r="CE58" s="225"/>
      <c r="CF58" s="225"/>
      <c r="CG58" s="225"/>
      <c r="CH58" s="225"/>
      <c r="CI58" s="225"/>
      <c r="CJ58" s="225"/>
      <c r="CK58" s="225"/>
      <c r="CL58" s="226"/>
      <c r="CM58" s="114">
        <f>CM57</f>
        <v>0</v>
      </c>
      <c r="CN58" s="224">
        <f>((3*CN57)+(2*CO57)+CP57+CQ57+CR57+CS57+CT57+CU57+CV57+CW57)</f>
        <v>0</v>
      </c>
      <c r="CO58" s="225"/>
      <c r="CP58" s="225"/>
      <c r="CQ58" s="225"/>
      <c r="CR58" s="225"/>
      <c r="CS58" s="225"/>
      <c r="CT58" s="225"/>
      <c r="CU58" s="225"/>
      <c r="CV58" s="225"/>
      <c r="CW58" s="226"/>
      <c r="CX58" s="114">
        <f>CX57</f>
        <v>0</v>
      </c>
      <c r="CY58" s="224">
        <f>((3*CY57)+(2*CZ57)+DA57+DB57+DC57+DD57+DE57+DF57+DG57+DH57)</f>
        <v>0</v>
      </c>
      <c r="CZ58" s="225"/>
      <c r="DA58" s="225"/>
      <c r="DB58" s="225"/>
      <c r="DC58" s="225"/>
      <c r="DD58" s="225"/>
      <c r="DE58" s="225"/>
      <c r="DF58" s="225"/>
      <c r="DG58" s="225"/>
      <c r="DH58" s="226"/>
    </row>
    <row r="59" spans="1:112" ht="15.75" customHeight="1">
      <c r="A59" s="246"/>
      <c r="B59" s="240"/>
      <c r="C59" s="225" t="str">
        <f>IF(D58&lt;25,$DS$21,IF(AND(D58&gt;=25,D58&lt;50),$DS$22,IF(AND(D58&gt;=50,D58&lt;75),$DS$23,#REF!)))</f>
        <v>Moderado</v>
      </c>
      <c r="D59" s="225"/>
      <c r="E59" s="225"/>
      <c r="F59" s="225"/>
      <c r="G59" s="225"/>
      <c r="H59" s="225"/>
      <c r="I59" s="225"/>
      <c r="J59" s="225"/>
      <c r="K59" s="225"/>
      <c r="L59" s="225"/>
      <c r="M59" s="226"/>
      <c r="N59" s="225" t="str">
        <f>IF(O58&lt;25,$DS$21,IF(AND(O58&gt;=25,O58&lt;50),$DS$22,IF(AND(O58&gt;=50,O58&lt;75),$DS$23,#REF!)))</f>
        <v>Irrelevante</v>
      </c>
      <c r="O59" s="225"/>
      <c r="P59" s="225"/>
      <c r="Q59" s="225"/>
      <c r="R59" s="225"/>
      <c r="S59" s="225"/>
      <c r="T59" s="225"/>
      <c r="U59" s="225"/>
      <c r="V59" s="225"/>
      <c r="W59" s="225"/>
      <c r="X59" s="226"/>
      <c r="Y59" s="224" t="s">
        <v>765</v>
      </c>
      <c r="Z59" s="225"/>
      <c r="AA59" s="225"/>
      <c r="AB59" s="225"/>
      <c r="AC59" s="225"/>
      <c r="AD59" s="225"/>
      <c r="AE59" s="225"/>
      <c r="AF59" s="225"/>
      <c r="AG59" s="225"/>
      <c r="AH59" s="225"/>
      <c r="AI59" s="226"/>
      <c r="AJ59" s="225" t="str">
        <f>IF(AK58&lt;25,$DS$21,IF(AND(AK58&gt;=25,AK58&lt;50),$DS$22,IF(AND(AK58&gt;=50,AK58&lt;75),$DS$23,#REF!)))</f>
        <v>Irrelevante</v>
      </c>
      <c r="AK59" s="225"/>
      <c r="AL59" s="225"/>
      <c r="AM59" s="225"/>
      <c r="AN59" s="225"/>
      <c r="AO59" s="225"/>
      <c r="AP59" s="225"/>
      <c r="AQ59" s="225"/>
      <c r="AR59" s="225"/>
      <c r="AS59" s="225"/>
      <c r="AT59" s="226"/>
      <c r="AU59" s="225" t="str">
        <f>IF(AV58&lt;25,$DS$21,IF(AND(AV58&gt;=25,AV58&lt;50),$DS$22,IF(AND(AV58&gt;=50,AV58&lt;75),$DS$23,#REF!)))</f>
        <v>Irrelevante</v>
      </c>
      <c r="AV59" s="225"/>
      <c r="AW59" s="225"/>
      <c r="AX59" s="225"/>
      <c r="AY59" s="225"/>
      <c r="AZ59" s="225"/>
      <c r="BA59" s="225"/>
      <c r="BB59" s="225"/>
      <c r="BC59" s="225"/>
      <c r="BD59" s="225"/>
      <c r="BE59" s="226"/>
      <c r="BF59" s="225" t="str">
        <f>IF(BG58&lt;25,$DS$21,IF(AND(BG58&gt;=25,BG58&lt;50),$DS$22,IF(AND(BG58&gt;=50,BG58&lt;75),$DS$23,#REF!)))</f>
        <v>Irrelevante</v>
      </c>
      <c r="BG59" s="225"/>
      <c r="BH59" s="225"/>
      <c r="BI59" s="225"/>
      <c r="BJ59" s="225"/>
      <c r="BK59" s="225"/>
      <c r="BL59" s="225"/>
      <c r="BM59" s="225"/>
      <c r="BN59" s="225"/>
      <c r="BO59" s="225"/>
      <c r="BP59" s="226"/>
      <c r="BQ59" s="224" t="str">
        <f>IF(BR58&lt;25,$DS$21,IF(AND(BR58&gt;=25,BR58&lt;50),$DS$22,IF(AND(BR58&gt;=50,BR58&lt;75),$DS$23,#REF!)))</f>
        <v>Irrelevante</v>
      </c>
      <c r="BR59" s="225"/>
      <c r="BS59" s="225"/>
      <c r="BT59" s="225"/>
      <c r="BU59" s="225"/>
      <c r="BV59" s="225"/>
      <c r="BW59" s="225"/>
      <c r="BX59" s="225"/>
      <c r="BY59" s="225"/>
      <c r="BZ59" s="225"/>
      <c r="CA59" s="226"/>
      <c r="CB59" s="224" t="str">
        <f>IF(CC58&lt;25,$DS$21,IF(AND(CC58&gt;=25,CC58&lt;50),$DS$22,IF(AND(CC58&gt;=50,CC58&lt;75),$DS$23,#REF!)))</f>
        <v>Irrelevante</v>
      </c>
      <c r="CC59" s="225"/>
      <c r="CD59" s="225"/>
      <c r="CE59" s="225"/>
      <c r="CF59" s="225"/>
      <c r="CG59" s="225"/>
      <c r="CH59" s="225"/>
      <c r="CI59" s="225"/>
      <c r="CJ59" s="225"/>
      <c r="CK59" s="225"/>
      <c r="CL59" s="226"/>
      <c r="CM59" s="224" t="str">
        <f>IF(CN58&lt;25,$DS$21,IF(AND(CN58&gt;=25,CN58&lt;50),$DS$22,IF(AND(CN58&gt;=50,CN58&lt;75),$DS$23,#REF!)))</f>
        <v>Irrelevante</v>
      </c>
      <c r="CN59" s="225"/>
      <c r="CO59" s="225"/>
      <c r="CP59" s="225"/>
      <c r="CQ59" s="225"/>
      <c r="CR59" s="225"/>
      <c r="CS59" s="225"/>
      <c r="CT59" s="225"/>
      <c r="CU59" s="225"/>
      <c r="CV59" s="225"/>
      <c r="CW59" s="226"/>
      <c r="CX59" s="224" t="str">
        <f>IF(CY58&lt;25,$DS$21,IF(AND(CY58&gt;=25,CY58&lt;50),$DS$22,IF(AND(CY58&gt;=50,CY58&lt;75),$DS$23,#REF!)))</f>
        <v>Irrelevante</v>
      </c>
      <c r="CY59" s="225"/>
      <c r="CZ59" s="225"/>
      <c r="DA59" s="225"/>
      <c r="DB59" s="225"/>
      <c r="DC59" s="225"/>
      <c r="DD59" s="225"/>
      <c r="DE59" s="225"/>
      <c r="DF59" s="225"/>
      <c r="DG59" s="225"/>
      <c r="DH59" s="226"/>
    </row>
    <row r="60" spans="1:112" ht="53.25" customHeight="1">
      <c r="A60" s="246"/>
      <c r="B60" s="240"/>
      <c r="C60" s="236"/>
      <c r="D60" s="237"/>
      <c r="E60" s="237"/>
      <c r="F60" s="237"/>
      <c r="G60" s="237"/>
      <c r="H60" s="237"/>
      <c r="I60" s="237"/>
      <c r="J60" s="237"/>
      <c r="K60" s="237"/>
      <c r="L60" s="237"/>
      <c r="M60" s="238"/>
      <c r="N60" s="236"/>
      <c r="O60" s="237"/>
      <c r="P60" s="237"/>
      <c r="Q60" s="237"/>
      <c r="R60" s="237"/>
      <c r="S60" s="237"/>
      <c r="T60" s="237"/>
      <c r="U60" s="237"/>
      <c r="V60" s="237"/>
      <c r="W60" s="237"/>
      <c r="X60" s="238"/>
      <c r="Y60" s="236"/>
      <c r="Z60" s="237"/>
      <c r="AA60" s="237"/>
      <c r="AB60" s="237"/>
      <c r="AC60" s="237"/>
      <c r="AD60" s="237"/>
      <c r="AE60" s="237"/>
      <c r="AF60" s="237"/>
      <c r="AG60" s="237"/>
      <c r="AH60" s="237"/>
      <c r="AI60" s="238"/>
      <c r="AJ60" s="236"/>
      <c r="AK60" s="237"/>
      <c r="AL60" s="237"/>
      <c r="AM60" s="237"/>
      <c r="AN60" s="237"/>
      <c r="AO60" s="237"/>
      <c r="AP60" s="237"/>
      <c r="AQ60" s="237"/>
      <c r="AR60" s="237"/>
      <c r="AS60" s="237"/>
      <c r="AT60" s="238"/>
      <c r="AU60" s="263"/>
      <c r="AV60" s="264"/>
      <c r="AW60" s="264"/>
      <c r="AX60" s="264"/>
      <c r="AY60" s="264"/>
      <c r="AZ60" s="264"/>
      <c r="BA60" s="264"/>
      <c r="BB60" s="264"/>
      <c r="BC60" s="264"/>
      <c r="BD60" s="264"/>
      <c r="BE60" s="265"/>
      <c r="BF60" s="263"/>
      <c r="BG60" s="264"/>
      <c r="BH60" s="264"/>
      <c r="BI60" s="264"/>
      <c r="BJ60" s="264"/>
      <c r="BK60" s="264"/>
      <c r="BL60" s="264"/>
      <c r="BM60" s="264"/>
      <c r="BN60" s="264"/>
      <c r="BO60" s="264"/>
      <c r="BP60" s="265"/>
      <c r="BQ60" s="236"/>
      <c r="BR60" s="237"/>
      <c r="BS60" s="237"/>
      <c r="BT60" s="237"/>
      <c r="BU60" s="237"/>
      <c r="BV60" s="237"/>
      <c r="BW60" s="237"/>
      <c r="BX60" s="237"/>
      <c r="BY60" s="237"/>
      <c r="BZ60" s="237"/>
      <c r="CA60" s="238"/>
      <c r="CB60" s="236"/>
      <c r="CC60" s="237"/>
      <c r="CD60" s="237"/>
      <c r="CE60" s="237"/>
      <c r="CF60" s="237"/>
      <c r="CG60" s="237"/>
      <c r="CH60" s="237"/>
      <c r="CI60" s="237"/>
      <c r="CJ60" s="237"/>
      <c r="CK60" s="237"/>
      <c r="CL60" s="238"/>
      <c r="CM60" s="236"/>
      <c r="CN60" s="237"/>
      <c r="CO60" s="237"/>
      <c r="CP60" s="237"/>
      <c r="CQ60" s="237"/>
      <c r="CR60" s="237"/>
      <c r="CS60" s="237"/>
      <c r="CT60" s="237"/>
      <c r="CU60" s="237"/>
      <c r="CV60" s="237"/>
      <c r="CW60" s="238"/>
      <c r="CX60" s="236"/>
      <c r="CY60" s="237"/>
      <c r="CZ60" s="237"/>
      <c r="DA60" s="237"/>
      <c r="DB60" s="237"/>
      <c r="DC60" s="237"/>
      <c r="DD60" s="237"/>
      <c r="DE60" s="237"/>
      <c r="DF60" s="237"/>
      <c r="DG60" s="237"/>
      <c r="DH60" s="238"/>
    </row>
    <row r="61" spans="1:112" ht="15.75" customHeight="1">
      <c r="A61" s="246"/>
      <c r="B61" s="240"/>
      <c r="C61" s="111"/>
      <c r="D61" s="110"/>
      <c r="E61" s="110"/>
      <c r="F61" s="110"/>
      <c r="G61" s="110"/>
      <c r="H61" s="110"/>
      <c r="I61" s="110"/>
      <c r="J61" s="110"/>
      <c r="K61" s="110"/>
      <c r="L61" s="110"/>
      <c r="M61" s="110"/>
      <c r="N61" s="111"/>
      <c r="O61" s="110"/>
      <c r="P61" s="110"/>
      <c r="Q61" s="110"/>
      <c r="R61" s="110"/>
      <c r="S61" s="110"/>
      <c r="T61" s="110"/>
      <c r="U61" s="110"/>
      <c r="V61" s="110"/>
      <c r="W61" s="110"/>
      <c r="X61" s="110"/>
      <c r="Y61" s="111"/>
      <c r="Z61" s="110"/>
      <c r="AA61" s="110"/>
      <c r="AB61" s="110"/>
      <c r="AC61" s="110"/>
      <c r="AD61" s="110"/>
      <c r="AE61" s="110"/>
      <c r="AF61" s="110"/>
      <c r="AG61" s="110"/>
      <c r="AH61" s="110"/>
      <c r="AI61" s="110"/>
      <c r="AJ61" s="111"/>
      <c r="AK61" s="110"/>
      <c r="AL61" s="110"/>
      <c r="AM61" s="110"/>
      <c r="AN61" s="110"/>
      <c r="AO61" s="110"/>
      <c r="AP61" s="110"/>
      <c r="AQ61" s="110"/>
      <c r="AR61" s="110"/>
      <c r="AS61" s="110"/>
      <c r="AT61" s="112"/>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1"/>
      <c r="BR61" s="110"/>
      <c r="BS61" s="110"/>
      <c r="BT61" s="110"/>
      <c r="BU61" s="110"/>
      <c r="BV61" s="110"/>
      <c r="BW61" s="110"/>
      <c r="BX61" s="110"/>
      <c r="BY61" s="110"/>
      <c r="BZ61" s="110"/>
      <c r="CA61" s="112"/>
      <c r="CB61" s="111" t="s">
        <v>763</v>
      </c>
      <c r="CC61" s="110"/>
      <c r="CD61" s="110"/>
      <c r="CE61" s="110"/>
      <c r="CF61" s="110"/>
      <c r="CG61" s="110"/>
      <c r="CH61" s="110"/>
      <c r="CI61" s="110"/>
      <c r="CJ61" s="110"/>
      <c r="CK61" s="110"/>
      <c r="CL61" s="110"/>
      <c r="CM61" s="111"/>
      <c r="CN61" s="110"/>
      <c r="CO61" s="110"/>
      <c r="CP61" s="110"/>
      <c r="CQ61" s="110"/>
      <c r="CR61" s="110"/>
      <c r="CS61" s="110"/>
      <c r="CT61" s="110"/>
      <c r="CU61" s="110"/>
      <c r="CV61" s="110"/>
      <c r="CW61" s="110"/>
      <c r="CX61" s="111"/>
      <c r="CY61" s="110"/>
      <c r="CZ61" s="110"/>
      <c r="DA61" s="110"/>
      <c r="DB61" s="110"/>
      <c r="DC61" s="110"/>
      <c r="DD61" s="110"/>
      <c r="DE61" s="110"/>
      <c r="DF61" s="110"/>
      <c r="DG61" s="110"/>
      <c r="DH61" s="110"/>
    </row>
    <row r="62" spans="1:112" ht="15.75" customHeight="1">
      <c r="A62" s="246"/>
      <c r="B62" s="240"/>
      <c r="C62" s="114">
        <f>C61</f>
        <v>0</v>
      </c>
      <c r="D62" s="224">
        <f>((3*D61)+(2*E61)+F61+G61+H61+I61+J61+K61+L61+M61)</f>
        <v>0</v>
      </c>
      <c r="E62" s="225"/>
      <c r="F62" s="225"/>
      <c r="G62" s="225"/>
      <c r="H62" s="225"/>
      <c r="I62" s="225"/>
      <c r="J62" s="225"/>
      <c r="K62" s="225"/>
      <c r="L62" s="225"/>
      <c r="M62" s="226"/>
      <c r="N62" s="114">
        <f>N61</f>
        <v>0</v>
      </c>
      <c r="O62" s="224">
        <f>((3*O61)+(2*P61)+Q61+R61+S61+T61+U61+V61+W61+X61)</f>
        <v>0</v>
      </c>
      <c r="P62" s="225"/>
      <c r="Q62" s="225"/>
      <c r="R62" s="225"/>
      <c r="S62" s="225"/>
      <c r="T62" s="225"/>
      <c r="U62" s="225"/>
      <c r="V62" s="225"/>
      <c r="W62" s="225"/>
      <c r="X62" s="226"/>
      <c r="Y62" s="114">
        <f>Y61</f>
        <v>0</v>
      </c>
      <c r="Z62" s="224">
        <f>((3*Z61)+(2*AA61)+AB61+AC61+AD61+AE61+AF61+AG61+AH61+AI61)</f>
        <v>0</v>
      </c>
      <c r="AA62" s="225"/>
      <c r="AB62" s="225"/>
      <c r="AC62" s="225"/>
      <c r="AD62" s="225"/>
      <c r="AE62" s="225"/>
      <c r="AF62" s="225"/>
      <c r="AG62" s="225"/>
      <c r="AH62" s="225"/>
      <c r="AI62" s="226"/>
      <c r="AJ62" s="114">
        <f>AJ61</f>
        <v>0</v>
      </c>
      <c r="AK62" s="224">
        <f>((3*AK61)+(2*AL61)+AM61+AN61+AO61+AP61+AQ61+AR61+AS61+AT61)</f>
        <v>0</v>
      </c>
      <c r="AL62" s="225"/>
      <c r="AM62" s="225"/>
      <c r="AN62" s="225"/>
      <c r="AO62" s="225"/>
      <c r="AP62" s="225"/>
      <c r="AQ62" s="225"/>
      <c r="AR62" s="225"/>
      <c r="AS62" s="225"/>
      <c r="AT62" s="226"/>
      <c r="AU62" s="114">
        <f>AU61</f>
        <v>0</v>
      </c>
      <c r="AV62" s="224">
        <f>((3*AV61)+(2*AW61)+AX61+AY61+AZ61+BA61+BB61+BC61+BD61+BE61)</f>
        <v>0</v>
      </c>
      <c r="AW62" s="225"/>
      <c r="AX62" s="225"/>
      <c r="AY62" s="225"/>
      <c r="AZ62" s="225"/>
      <c r="BA62" s="225"/>
      <c r="BB62" s="225"/>
      <c r="BC62" s="225"/>
      <c r="BD62" s="225"/>
      <c r="BE62" s="226"/>
      <c r="BF62" s="114">
        <f>BF61</f>
        <v>0</v>
      </c>
      <c r="BG62" s="224">
        <f>((3*BG61)+(2*BH61)+BI61+BJ61+BK61+BL61+BM61+BN61+BO61+BP61)</f>
        <v>0</v>
      </c>
      <c r="BH62" s="225"/>
      <c r="BI62" s="225"/>
      <c r="BJ62" s="225"/>
      <c r="BK62" s="225"/>
      <c r="BL62" s="225"/>
      <c r="BM62" s="225"/>
      <c r="BN62" s="225"/>
      <c r="BO62" s="225"/>
      <c r="BP62" s="226"/>
      <c r="BQ62" s="118">
        <f>BQ61</f>
        <v>0</v>
      </c>
      <c r="BR62" s="224">
        <f>((3*BR61)+(2*BS61)+BT61+BU61+BV61+BW61+BX61+BY61+BZ61+CA61)</f>
        <v>0</v>
      </c>
      <c r="BS62" s="225"/>
      <c r="BT62" s="225"/>
      <c r="BU62" s="225"/>
      <c r="BV62" s="225"/>
      <c r="BW62" s="225"/>
      <c r="BX62" s="225"/>
      <c r="BY62" s="225"/>
      <c r="BZ62" s="225"/>
      <c r="CA62" s="226"/>
      <c r="CB62" s="114" t="str">
        <f>CB61</f>
        <v>-</v>
      </c>
      <c r="CC62" s="224">
        <f>((3*CC61)+(2*CD61)+CE61+CF61+CG61+CH61+CI61+CJ61+CK61+CL61)</f>
        <v>0</v>
      </c>
      <c r="CD62" s="225"/>
      <c r="CE62" s="225"/>
      <c r="CF62" s="225"/>
      <c r="CG62" s="225"/>
      <c r="CH62" s="225"/>
      <c r="CI62" s="225"/>
      <c r="CJ62" s="225"/>
      <c r="CK62" s="225"/>
      <c r="CL62" s="226"/>
      <c r="CM62" s="114">
        <f>CM61</f>
        <v>0</v>
      </c>
      <c r="CN62" s="224">
        <f>((3*CN61)+(2*CO61)+CP61+CQ61+CR61+CS61+CT61+CU61+CV61+CW61)</f>
        <v>0</v>
      </c>
      <c r="CO62" s="225"/>
      <c r="CP62" s="225"/>
      <c r="CQ62" s="225"/>
      <c r="CR62" s="225"/>
      <c r="CS62" s="225"/>
      <c r="CT62" s="225"/>
      <c r="CU62" s="225"/>
      <c r="CV62" s="225"/>
      <c r="CW62" s="226"/>
      <c r="CX62" s="114">
        <f>CX61</f>
        <v>0</v>
      </c>
      <c r="CY62" s="224">
        <f>((3*CY61)+(2*CZ61)+DA61+DB61+DC61+DD61+DE61+DF61+DG61+DH61)</f>
        <v>0</v>
      </c>
      <c r="CZ62" s="225"/>
      <c r="DA62" s="225"/>
      <c r="DB62" s="225"/>
      <c r="DC62" s="225"/>
      <c r="DD62" s="225"/>
      <c r="DE62" s="225"/>
      <c r="DF62" s="225"/>
      <c r="DG62" s="225"/>
      <c r="DH62" s="226"/>
    </row>
    <row r="63" spans="1:112" ht="15.75" customHeight="1">
      <c r="A63" s="246"/>
      <c r="B63" s="241"/>
      <c r="C63" s="225" t="str">
        <f>IF(D62&lt;25,$DS$21,IF(AND(D62&gt;=25,D62&lt;50),$DS$22,IF(AND(D62&gt;=50,D62&lt;75),$DS$23,#REF!)))</f>
        <v>Irrelevante</v>
      </c>
      <c r="D63" s="225"/>
      <c r="E63" s="225"/>
      <c r="F63" s="225"/>
      <c r="G63" s="225"/>
      <c r="H63" s="225"/>
      <c r="I63" s="225"/>
      <c r="J63" s="225"/>
      <c r="K63" s="225"/>
      <c r="L63" s="225"/>
      <c r="M63" s="226"/>
      <c r="N63" s="225" t="str">
        <f>IF(O62&lt;25,$DS$21,IF(AND(O62&gt;=25,O62&lt;50),$DS$22,IF(AND(O62&gt;=50,O62&lt;75),$DS$23,#REF!)))</f>
        <v>Irrelevante</v>
      </c>
      <c r="O63" s="225"/>
      <c r="P63" s="225"/>
      <c r="Q63" s="225"/>
      <c r="R63" s="225"/>
      <c r="S63" s="225"/>
      <c r="T63" s="225"/>
      <c r="U63" s="225"/>
      <c r="V63" s="225"/>
      <c r="W63" s="225"/>
      <c r="X63" s="226"/>
      <c r="Y63" s="225" t="str">
        <f>IF(Z62&lt;25,$DS$21,IF(AND(Z62&gt;=25,Z62&lt;50),$DS$22,IF(AND(Z62&gt;=50,Z62&lt;75),$DS$23,#REF!)))</f>
        <v>Irrelevante</v>
      </c>
      <c r="Z63" s="225"/>
      <c r="AA63" s="225"/>
      <c r="AB63" s="225"/>
      <c r="AC63" s="225"/>
      <c r="AD63" s="225"/>
      <c r="AE63" s="225"/>
      <c r="AF63" s="225"/>
      <c r="AG63" s="225"/>
      <c r="AH63" s="225"/>
      <c r="AI63" s="226"/>
      <c r="AJ63" s="225" t="str">
        <f>IF(AK62&lt;25,$DS$21,IF(AND(AK62&gt;=25,AK62&lt;50),$DS$22,IF(AND(AK62&gt;=50,AK62&lt;75),$DS$23,#REF!)))</f>
        <v>Irrelevante</v>
      </c>
      <c r="AK63" s="225"/>
      <c r="AL63" s="225"/>
      <c r="AM63" s="225"/>
      <c r="AN63" s="225"/>
      <c r="AO63" s="225"/>
      <c r="AP63" s="225"/>
      <c r="AQ63" s="225"/>
      <c r="AR63" s="225"/>
      <c r="AS63" s="225"/>
      <c r="AT63" s="226"/>
      <c r="AU63" s="225" t="str">
        <f>IF(AV62&lt;25,$DS$21,IF(AND(AV62&gt;=25,AV62&lt;50),$DS$22,IF(AND(AV62&gt;=50,AV62&lt;75),$DS$23,#REF!)))</f>
        <v>Irrelevante</v>
      </c>
      <c r="AV63" s="225"/>
      <c r="AW63" s="225"/>
      <c r="AX63" s="225"/>
      <c r="AY63" s="225"/>
      <c r="AZ63" s="225"/>
      <c r="BA63" s="225"/>
      <c r="BB63" s="225"/>
      <c r="BC63" s="225"/>
      <c r="BD63" s="225"/>
      <c r="BE63" s="226"/>
      <c r="BF63" s="224" t="str">
        <f>IF(BG62&lt;25,$DS$21,IF(AND(BG62&gt;=25,BG62&lt;50),$DS$22,IF(AND(BG62&gt;=50,BG62&lt;75),$DS$23,#REF!)))</f>
        <v>Irrelevante</v>
      </c>
      <c r="BG63" s="225"/>
      <c r="BH63" s="225"/>
      <c r="BI63" s="225"/>
      <c r="BJ63" s="225"/>
      <c r="BK63" s="225"/>
      <c r="BL63" s="225"/>
      <c r="BM63" s="225"/>
      <c r="BN63" s="225"/>
      <c r="BO63" s="225"/>
      <c r="BP63" s="226"/>
      <c r="BQ63" s="224" t="str">
        <f>IF(BR62&lt;25,$DS$21,IF(AND(BR62&gt;=25,BR62&lt;50),$DS$22,IF(AND(BR62&gt;=50,BR62&lt;75),$DS$23,#REF!)))</f>
        <v>Irrelevante</v>
      </c>
      <c r="BR63" s="225"/>
      <c r="BS63" s="225"/>
      <c r="BT63" s="225"/>
      <c r="BU63" s="225"/>
      <c r="BV63" s="225"/>
      <c r="BW63" s="225"/>
      <c r="BX63" s="225"/>
      <c r="BY63" s="225"/>
      <c r="BZ63" s="225"/>
      <c r="CA63" s="226"/>
      <c r="CB63" s="224" t="str">
        <f>IF(CC62&lt;25,$DS$21,IF(AND(CC62&gt;=25,CC62&lt;50),$DS$22,IF(AND(CC62&gt;=50,CC62&lt;75),$DS$23,#REF!)))</f>
        <v>Irrelevante</v>
      </c>
      <c r="CC63" s="225"/>
      <c r="CD63" s="225"/>
      <c r="CE63" s="225"/>
      <c r="CF63" s="225"/>
      <c r="CG63" s="225"/>
      <c r="CH63" s="225"/>
      <c r="CI63" s="225"/>
      <c r="CJ63" s="225"/>
      <c r="CK63" s="225"/>
      <c r="CL63" s="226"/>
      <c r="CM63" s="224" t="str">
        <f>IF(CN62&lt;25,$DS$21,IF(AND(CN62&gt;=25,CN62&lt;50),$DS$22,IF(AND(CN62&gt;=50,CN62&lt;75),$DS$23,#REF!)))</f>
        <v>Irrelevante</v>
      </c>
      <c r="CN63" s="225"/>
      <c r="CO63" s="225"/>
      <c r="CP63" s="225"/>
      <c r="CQ63" s="225"/>
      <c r="CR63" s="225"/>
      <c r="CS63" s="225"/>
      <c r="CT63" s="225"/>
      <c r="CU63" s="225"/>
      <c r="CV63" s="225"/>
      <c r="CW63" s="226"/>
      <c r="CX63" s="224" t="str">
        <f>IF(CY62&lt;25,$DS$21,IF(AND(CY62&gt;=25,CY62&lt;50),$DS$22,IF(AND(CY62&gt;=50,CY62&lt;75),$DS$23,#REF!)))</f>
        <v>Irrelevante</v>
      </c>
      <c r="CY63" s="225"/>
      <c r="CZ63" s="225"/>
      <c r="DA63" s="225"/>
      <c r="DB63" s="225"/>
      <c r="DC63" s="225"/>
      <c r="DD63" s="225"/>
      <c r="DE63" s="225"/>
      <c r="DF63" s="225"/>
      <c r="DG63" s="225"/>
      <c r="DH63" s="226"/>
    </row>
    <row r="64" spans="1:112" ht="103.15" customHeight="1">
      <c r="A64" s="246"/>
      <c r="B64" s="239" t="s">
        <v>831</v>
      </c>
      <c r="C64" s="266" t="s">
        <v>832</v>
      </c>
      <c r="D64" s="267"/>
      <c r="E64" s="267"/>
      <c r="F64" s="267"/>
      <c r="G64" s="267"/>
      <c r="H64" s="267"/>
      <c r="I64" s="267"/>
      <c r="J64" s="267"/>
      <c r="K64" s="267"/>
      <c r="L64" s="267"/>
      <c r="M64" s="268"/>
      <c r="N64" s="236" t="s">
        <v>833</v>
      </c>
      <c r="O64" s="237"/>
      <c r="P64" s="237"/>
      <c r="Q64" s="237"/>
      <c r="R64" s="237"/>
      <c r="S64" s="237"/>
      <c r="T64" s="237"/>
      <c r="U64" s="237"/>
      <c r="V64" s="237"/>
      <c r="W64" s="237"/>
      <c r="X64" s="238"/>
      <c r="Y64" s="236" t="s">
        <v>834</v>
      </c>
      <c r="Z64" s="237"/>
      <c r="AA64" s="237"/>
      <c r="AB64" s="237"/>
      <c r="AC64" s="237"/>
      <c r="AD64" s="237"/>
      <c r="AE64" s="237"/>
      <c r="AF64" s="237"/>
      <c r="AG64" s="237"/>
      <c r="AH64" s="237"/>
      <c r="AI64" s="238"/>
      <c r="AJ64" s="236" t="s">
        <v>835</v>
      </c>
      <c r="AK64" s="237"/>
      <c r="AL64" s="237"/>
      <c r="AM64" s="237"/>
      <c r="AN64" s="237"/>
      <c r="AO64" s="237"/>
      <c r="AP64" s="237"/>
      <c r="AQ64" s="237"/>
      <c r="AR64" s="237"/>
      <c r="AS64" s="237"/>
      <c r="AT64" s="238"/>
      <c r="AU64" s="263" t="s">
        <v>836</v>
      </c>
      <c r="AV64" s="264"/>
      <c r="AW64" s="264"/>
      <c r="AX64" s="264"/>
      <c r="AY64" s="264"/>
      <c r="AZ64" s="264"/>
      <c r="BA64" s="264"/>
      <c r="BB64" s="264"/>
      <c r="BC64" s="264"/>
      <c r="BD64" s="264"/>
      <c r="BE64" s="265"/>
      <c r="BF64" s="263" t="s">
        <v>837</v>
      </c>
      <c r="BG64" s="264"/>
      <c r="BH64" s="264"/>
      <c r="BI64" s="264"/>
      <c r="BJ64" s="264"/>
      <c r="BK64" s="264"/>
      <c r="BL64" s="264"/>
      <c r="BM64" s="264"/>
      <c r="BN64" s="264"/>
      <c r="BO64" s="264"/>
      <c r="BP64" s="265"/>
      <c r="BQ64" s="236"/>
      <c r="BR64" s="237"/>
      <c r="BS64" s="237"/>
      <c r="BT64" s="237"/>
      <c r="BU64" s="237"/>
      <c r="BV64" s="237"/>
      <c r="BW64" s="237"/>
      <c r="BX64" s="237"/>
      <c r="BY64" s="237"/>
      <c r="BZ64" s="237"/>
      <c r="CA64" s="238"/>
      <c r="CB64" s="236" t="s">
        <v>838</v>
      </c>
      <c r="CC64" s="237"/>
      <c r="CD64" s="237"/>
      <c r="CE64" s="237"/>
      <c r="CF64" s="237"/>
      <c r="CG64" s="237"/>
      <c r="CH64" s="237"/>
      <c r="CI64" s="237"/>
      <c r="CJ64" s="237"/>
      <c r="CK64" s="237"/>
      <c r="CL64" s="238"/>
      <c r="CM64" s="236" t="s">
        <v>839</v>
      </c>
      <c r="CN64" s="237"/>
      <c r="CO64" s="237"/>
      <c r="CP64" s="237"/>
      <c r="CQ64" s="237"/>
      <c r="CR64" s="237"/>
      <c r="CS64" s="237"/>
      <c r="CT64" s="237"/>
      <c r="CU64" s="237"/>
      <c r="CV64" s="237"/>
      <c r="CW64" s="238"/>
      <c r="CX64" s="236" t="s">
        <v>840</v>
      </c>
      <c r="CY64" s="237"/>
      <c r="CZ64" s="237"/>
      <c r="DA64" s="237"/>
      <c r="DB64" s="237"/>
      <c r="DC64" s="237"/>
      <c r="DD64" s="237"/>
      <c r="DE64" s="237"/>
      <c r="DF64" s="237"/>
      <c r="DG64" s="237"/>
      <c r="DH64" s="238"/>
    </row>
    <row r="65" spans="1:112" ht="15.75" customHeight="1">
      <c r="A65" s="246"/>
      <c r="B65" s="240"/>
      <c r="C65" s="110" t="s">
        <v>763</v>
      </c>
      <c r="D65" s="110">
        <v>1</v>
      </c>
      <c r="E65" s="110">
        <v>2</v>
      </c>
      <c r="F65" s="110">
        <v>4</v>
      </c>
      <c r="G65" s="110">
        <v>1</v>
      </c>
      <c r="H65" s="110">
        <v>2</v>
      </c>
      <c r="I65" s="110">
        <v>2</v>
      </c>
      <c r="J65" s="110">
        <v>1</v>
      </c>
      <c r="K65" s="110">
        <v>4</v>
      </c>
      <c r="L65" s="110">
        <v>2</v>
      </c>
      <c r="M65" s="110">
        <v>4</v>
      </c>
      <c r="N65" s="111" t="s">
        <v>763</v>
      </c>
      <c r="O65" s="110">
        <v>1</v>
      </c>
      <c r="P65" s="110">
        <v>4</v>
      </c>
      <c r="Q65" s="110">
        <v>4</v>
      </c>
      <c r="R65" s="110">
        <v>2</v>
      </c>
      <c r="S65" s="110">
        <v>4</v>
      </c>
      <c r="T65" s="110">
        <v>2</v>
      </c>
      <c r="U65" s="110">
        <v>2</v>
      </c>
      <c r="V65" s="110">
        <v>4</v>
      </c>
      <c r="W65" s="110">
        <v>4</v>
      </c>
      <c r="X65" s="110">
        <v>4</v>
      </c>
      <c r="Y65" s="111" t="s">
        <v>763</v>
      </c>
      <c r="Z65" s="110">
        <v>1</v>
      </c>
      <c r="AA65" s="110">
        <v>2</v>
      </c>
      <c r="AB65" s="110">
        <v>4</v>
      </c>
      <c r="AC65" s="110">
        <v>1</v>
      </c>
      <c r="AD65" s="110">
        <v>1</v>
      </c>
      <c r="AE65" s="110">
        <v>2</v>
      </c>
      <c r="AF65" s="110">
        <v>2</v>
      </c>
      <c r="AG65" s="110">
        <v>4</v>
      </c>
      <c r="AH65" s="110">
        <v>2</v>
      </c>
      <c r="AI65" s="110">
        <v>4</v>
      </c>
      <c r="AJ65" s="111" t="s">
        <v>763</v>
      </c>
      <c r="AK65" s="110">
        <v>2</v>
      </c>
      <c r="AL65" s="110">
        <v>2</v>
      </c>
      <c r="AM65" s="110">
        <v>4</v>
      </c>
      <c r="AN65" s="110">
        <v>1</v>
      </c>
      <c r="AO65" s="110">
        <v>1</v>
      </c>
      <c r="AP65" s="110">
        <v>4</v>
      </c>
      <c r="AQ65" s="110">
        <v>2</v>
      </c>
      <c r="AR65" s="110">
        <v>4</v>
      </c>
      <c r="AS65" s="110">
        <v>2</v>
      </c>
      <c r="AT65" s="112">
        <v>1</v>
      </c>
      <c r="AU65" s="111" t="s">
        <v>763</v>
      </c>
      <c r="AV65" s="110">
        <v>2</v>
      </c>
      <c r="AW65" s="110">
        <v>2</v>
      </c>
      <c r="AX65" s="110">
        <v>4</v>
      </c>
      <c r="AY65" s="110">
        <v>1</v>
      </c>
      <c r="AZ65" s="110">
        <v>1</v>
      </c>
      <c r="BA65" s="110">
        <v>4</v>
      </c>
      <c r="BB65" s="110">
        <v>2</v>
      </c>
      <c r="BC65" s="110">
        <v>4</v>
      </c>
      <c r="BD65" s="110">
        <v>2</v>
      </c>
      <c r="BE65" s="112">
        <v>1</v>
      </c>
      <c r="BF65" s="111" t="s">
        <v>763</v>
      </c>
      <c r="BG65" s="110">
        <v>2</v>
      </c>
      <c r="BH65" s="110">
        <v>2</v>
      </c>
      <c r="BI65" s="110">
        <v>4</v>
      </c>
      <c r="BJ65" s="110">
        <v>1</v>
      </c>
      <c r="BK65" s="110">
        <v>1</v>
      </c>
      <c r="BL65" s="110">
        <v>4</v>
      </c>
      <c r="BM65" s="110">
        <v>2</v>
      </c>
      <c r="BN65" s="110">
        <v>4</v>
      </c>
      <c r="BO65" s="110">
        <v>2</v>
      </c>
      <c r="BP65" s="112">
        <v>1</v>
      </c>
      <c r="BQ65" s="111"/>
      <c r="BR65" s="110"/>
      <c r="BS65" s="110"/>
      <c r="BT65" s="110"/>
      <c r="BU65" s="110"/>
      <c r="BV65" s="110"/>
      <c r="BW65" s="110"/>
      <c r="BX65" s="110"/>
      <c r="BY65" s="110"/>
      <c r="BZ65" s="110"/>
      <c r="CA65" s="112"/>
      <c r="CB65" s="111" t="s">
        <v>763</v>
      </c>
      <c r="CC65" s="110">
        <v>1</v>
      </c>
      <c r="CD65" s="110">
        <v>1</v>
      </c>
      <c r="CE65" s="110">
        <v>1</v>
      </c>
      <c r="CF65" s="110">
        <v>4</v>
      </c>
      <c r="CG65" s="110">
        <v>4</v>
      </c>
      <c r="CH65" s="110">
        <v>1</v>
      </c>
      <c r="CI65" s="110">
        <v>2</v>
      </c>
      <c r="CJ65" s="110">
        <v>4</v>
      </c>
      <c r="CK65" s="110">
        <v>4</v>
      </c>
      <c r="CL65" s="110">
        <v>4</v>
      </c>
      <c r="CM65" s="111" t="s">
        <v>764</v>
      </c>
      <c r="CN65" s="110">
        <v>1</v>
      </c>
      <c r="CO65" s="110">
        <v>1</v>
      </c>
      <c r="CP65" s="110">
        <v>4</v>
      </c>
      <c r="CQ65" s="110">
        <v>1</v>
      </c>
      <c r="CR65" s="110">
        <v>2</v>
      </c>
      <c r="CS65" s="110">
        <v>1</v>
      </c>
      <c r="CT65" s="110">
        <v>1</v>
      </c>
      <c r="CU65" s="110">
        <v>4</v>
      </c>
      <c r="CV65" s="110">
        <v>1</v>
      </c>
      <c r="CW65" s="110">
        <v>1</v>
      </c>
      <c r="CX65" s="111" t="s">
        <v>764</v>
      </c>
      <c r="CY65" s="110">
        <v>1</v>
      </c>
      <c r="CZ65" s="110">
        <v>1</v>
      </c>
      <c r="DA65" s="110">
        <v>4</v>
      </c>
      <c r="DB65" s="110">
        <v>1</v>
      </c>
      <c r="DC65" s="110">
        <v>2</v>
      </c>
      <c r="DD65" s="110">
        <v>2</v>
      </c>
      <c r="DE65" s="110">
        <v>2</v>
      </c>
      <c r="DF65" s="110">
        <v>4</v>
      </c>
      <c r="DG65" s="110">
        <v>1</v>
      </c>
      <c r="DH65" s="110">
        <v>1</v>
      </c>
    </row>
    <row r="66" spans="1:112" ht="15.75" customHeight="1">
      <c r="A66" s="246"/>
      <c r="B66" s="240"/>
      <c r="C66" s="114" t="str">
        <f>C65</f>
        <v>-</v>
      </c>
      <c r="D66" s="224">
        <f>((3*D65)+(2*E65)+F65+G65+H65+I65+J65+K65+L65+M65)</f>
        <v>27</v>
      </c>
      <c r="E66" s="225"/>
      <c r="F66" s="225"/>
      <c r="G66" s="225"/>
      <c r="H66" s="225"/>
      <c r="I66" s="225"/>
      <c r="J66" s="225"/>
      <c r="K66" s="225"/>
      <c r="L66" s="225"/>
      <c r="M66" s="226"/>
      <c r="N66" s="114" t="str">
        <f>N65</f>
        <v>-</v>
      </c>
      <c r="O66" s="224">
        <f>((3*O65)+(2*P65)+Q65+R65+S65+T65+U65+V65+W65+X65)</f>
        <v>37</v>
      </c>
      <c r="P66" s="225"/>
      <c r="Q66" s="225"/>
      <c r="R66" s="225"/>
      <c r="S66" s="225"/>
      <c r="T66" s="225"/>
      <c r="U66" s="225"/>
      <c r="V66" s="225"/>
      <c r="W66" s="225"/>
      <c r="X66" s="226"/>
      <c r="Y66" s="114" t="str">
        <f>Y65</f>
        <v>-</v>
      </c>
      <c r="Z66" s="224">
        <f>((3*Z65)+(2*AA65)+AB65+AC65+AD65+AE65+AF65+AG65+AH65+AI65)</f>
        <v>27</v>
      </c>
      <c r="AA66" s="225"/>
      <c r="AB66" s="225"/>
      <c r="AC66" s="225"/>
      <c r="AD66" s="225"/>
      <c r="AE66" s="225"/>
      <c r="AF66" s="225"/>
      <c r="AG66" s="225"/>
      <c r="AH66" s="225"/>
      <c r="AI66" s="226"/>
      <c r="AJ66" s="114" t="str">
        <f>AJ65</f>
        <v>-</v>
      </c>
      <c r="AK66" s="224">
        <f>((3*AK65)+(2*AL65)+AM65+AN65+AO65+AP65+AQ65+AR65+AS65+AT65)</f>
        <v>29</v>
      </c>
      <c r="AL66" s="225"/>
      <c r="AM66" s="225"/>
      <c r="AN66" s="225"/>
      <c r="AO66" s="225"/>
      <c r="AP66" s="225"/>
      <c r="AQ66" s="225"/>
      <c r="AR66" s="225"/>
      <c r="AS66" s="225"/>
      <c r="AT66" s="226"/>
      <c r="AU66" s="114" t="str">
        <f>AU65</f>
        <v>-</v>
      </c>
      <c r="AV66" s="224">
        <f>((3*AV65)+(2*AW65)+AX65+AY65+AZ65+BA65+BB65+BC65+BD65+BE65)</f>
        <v>29</v>
      </c>
      <c r="AW66" s="225"/>
      <c r="AX66" s="225"/>
      <c r="AY66" s="225"/>
      <c r="AZ66" s="225"/>
      <c r="BA66" s="225"/>
      <c r="BB66" s="225"/>
      <c r="BC66" s="225"/>
      <c r="BD66" s="225"/>
      <c r="BE66" s="226"/>
      <c r="BF66" s="114" t="str">
        <f>BF65</f>
        <v>-</v>
      </c>
      <c r="BG66" s="224">
        <f>((3*BG65)+(2*BH65)+BI65+BJ65+BK65+BL65+BM65+BN65+BO65+BP65)</f>
        <v>29</v>
      </c>
      <c r="BH66" s="225"/>
      <c r="BI66" s="225"/>
      <c r="BJ66" s="225"/>
      <c r="BK66" s="225"/>
      <c r="BL66" s="225"/>
      <c r="BM66" s="225"/>
      <c r="BN66" s="225"/>
      <c r="BO66" s="225"/>
      <c r="BP66" s="226"/>
      <c r="BQ66" s="118">
        <f>BQ65</f>
        <v>0</v>
      </c>
      <c r="BR66" s="224">
        <f>((3*BR65)+(2*BS65)+BT65+BU65+BV65+BW65+BX65+BY65+BZ65+CA65)</f>
        <v>0</v>
      </c>
      <c r="BS66" s="225"/>
      <c r="BT66" s="225"/>
      <c r="BU66" s="225"/>
      <c r="BV66" s="225"/>
      <c r="BW66" s="225"/>
      <c r="BX66" s="225"/>
      <c r="BY66" s="225"/>
      <c r="BZ66" s="225"/>
      <c r="CA66" s="226"/>
      <c r="CB66" s="114" t="str">
        <f>CB65</f>
        <v>-</v>
      </c>
      <c r="CC66" s="224">
        <f>((3*CC65)+(2*CD65)+CE65+CF65+CG65+CH65+CI65+CJ65+CK65+CL65)</f>
        <v>29</v>
      </c>
      <c r="CD66" s="225"/>
      <c r="CE66" s="225"/>
      <c r="CF66" s="225"/>
      <c r="CG66" s="225"/>
      <c r="CH66" s="225"/>
      <c r="CI66" s="225"/>
      <c r="CJ66" s="225"/>
      <c r="CK66" s="225"/>
      <c r="CL66" s="226"/>
      <c r="CM66" s="114" t="str">
        <f>CM65</f>
        <v>+</v>
      </c>
      <c r="CN66" s="224">
        <f>((3*CN65)+(2*CO65)+CP65+CQ65+CR65+CS65+CT65+CU65+CV65+CW65)</f>
        <v>20</v>
      </c>
      <c r="CO66" s="225"/>
      <c r="CP66" s="225"/>
      <c r="CQ66" s="225"/>
      <c r="CR66" s="225"/>
      <c r="CS66" s="225"/>
      <c r="CT66" s="225"/>
      <c r="CU66" s="225"/>
      <c r="CV66" s="225"/>
      <c r="CW66" s="226"/>
      <c r="CX66" s="114" t="str">
        <f>CX65</f>
        <v>+</v>
      </c>
      <c r="CY66" s="224">
        <f>((3*CY65)+(2*CZ65)+DA65+DB65+DC65+DD65+DE65+DF65+DG65+DH65)</f>
        <v>22</v>
      </c>
      <c r="CZ66" s="225"/>
      <c r="DA66" s="225"/>
      <c r="DB66" s="225"/>
      <c r="DC66" s="225"/>
      <c r="DD66" s="225"/>
      <c r="DE66" s="225"/>
      <c r="DF66" s="225"/>
      <c r="DG66" s="225"/>
      <c r="DH66" s="226"/>
    </row>
    <row r="67" spans="1:112" ht="15.75" customHeight="1">
      <c r="A67" s="246"/>
      <c r="B67" s="240"/>
      <c r="C67" s="225" t="str">
        <f>IF(D66&lt;25,$DS$21,IF(AND(D66&gt;=25,D66&lt;50),$DS$22,IF(AND(D66&gt;=50,D66&lt;75),$DS$23,#REF!)))</f>
        <v>Moderado</v>
      </c>
      <c r="D67" s="225"/>
      <c r="E67" s="225"/>
      <c r="F67" s="225"/>
      <c r="G67" s="225"/>
      <c r="H67" s="225"/>
      <c r="I67" s="225"/>
      <c r="J67" s="225"/>
      <c r="K67" s="225"/>
      <c r="L67" s="225"/>
      <c r="M67" s="226"/>
      <c r="N67" s="225" t="str">
        <f>IF(O66&lt;25,$DS$21,IF(AND(O66&gt;=25,O66&lt;50),$DS$22,IF(AND(O66&gt;=50,O66&lt;75),$DS$23,#REF!)))</f>
        <v>Moderado</v>
      </c>
      <c r="O67" s="225"/>
      <c r="P67" s="225"/>
      <c r="Q67" s="225"/>
      <c r="R67" s="225"/>
      <c r="S67" s="225"/>
      <c r="T67" s="225"/>
      <c r="U67" s="225"/>
      <c r="V67" s="225"/>
      <c r="W67" s="225"/>
      <c r="X67" s="226"/>
      <c r="Y67" s="225" t="str">
        <f>IF(Z66&lt;25,$DS$21,IF(AND(Z66&gt;=25,Z66&lt;50),$DS$22,IF(AND(Z66&gt;=50,Z66&lt;75),$DS$23,#REF!)))</f>
        <v>Moderado</v>
      </c>
      <c r="Z67" s="225"/>
      <c r="AA67" s="225"/>
      <c r="AB67" s="225"/>
      <c r="AC67" s="225"/>
      <c r="AD67" s="225"/>
      <c r="AE67" s="225"/>
      <c r="AF67" s="225"/>
      <c r="AG67" s="225"/>
      <c r="AH67" s="225"/>
      <c r="AI67" s="226"/>
      <c r="AJ67" s="225" t="str">
        <f>IF(AK66&lt;25,$DS$21,IF(AND(AK66&gt;=25,AK66&lt;50),$DS$22,IF(AND(AK66&gt;=50,AK66&lt;75),$DS$23,#REF!)))</f>
        <v>Moderado</v>
      </c>
      <c r="AK67" s="225"/>
      <c r="AL67" s="225"/>
      <c r="AM67" s="225"/>
      <c r="AN67" s="225"/>
      <c r="AO67" s="225"/>
      <c r="AP67" s="225"/>
      <c r="AQ67" s="225"/>
      <c r="AR67" s="225"/>
      <c r="AS67" s="225"/>
      <c r="AT67" s="226"/>
      <c r="AU67" s="225" t="str">
        <f>IF(AV66&lt;25,$DS$21,IF(AND(AV66&gt;=25,AV66&lt;50),$DS$22,IF(AND(AV66&gt;=50,AV66&lt;75),$DS$23,#REF!)))</f>
        <v>Moderado</v>
      </c>
      <c r="AV67" s="225"/>
      <c r="AW67" s="225"/>
      <c r="AX67" s="225"/>
      <c r="AY67" s="225"/>
      <c r="AZ67" s="225"/>
      <c r="BA67" s="225"/>
      <c r="BB67" s="225"/>
      <c r="BC67" s="225"/>
      <c r="BD67" s="225"/>
      <c r="BE67" s="226"/>
      <c r="BF67" s="224" t="str">
        <f>IF(BG66&lt;25,$DS$21,IF(AND(BG66&gt;=25,BG66&lt;50),$DS$22,IF(AND(BG66&gt;=50,BG66&lt;75),$DS$23,#REF!)))</f>
        <v>Moderado</v>
      </c>
      <c r="BG67" s="225"/>
      <c r="BH67" s="225"/>
      <c r="BI67" s="225"/>
      <c r="BJ67" s="225"/>
      <c r="BK67" s="225"/>
      <c r="BL67" s="225"/>
      <c r="BM67" s="225"/>
      <c r="BN67" s="225"/>
      <c r="BO67" s="225"/>
      <c r="BP67" s="226"/>
      <c r="BQ67" s="224" t="str">
        <f>IF(BR66&lt;25,$DS$21,IF(AND(BR66&gt;=25,BR66&lt;50),$DS$22,IF(AND(BR66&gt;=50,BR66&lt;75),$DS$23,#REF!)))</f>
        <v>Irrelevante</v>
      </c>
      <c r="BR67" s="225"/>
      <c r="BS67" s="225"/>
      <c r="BT67" s="225"/>
      <c r="BU67" s="225"/>
      <c r="BV67" s="225"/>
      <c r="BW67" s="225"/>
      <c r="BX67" s="225"/>
      <c r="BY67" s="225"/>
      <c r="BZ67" s="225"/>
      <c r="CA67" s="226"/>
      <c r="CB67" s="224" t="str">
        <f>IF(CC66&lt;25,$DS$21,IF(AND(CC66&gt;=25,CC66&lt;50),$DS$22,IF(AND(CC66&gt;=50,CC66&lt;75),$DS$23,#REF!)))</f>
        <v>Moderado</v>
      </c>
      <c r="CC67" s="225"/>
      <c r="CD67" s="225"/>
      <c r="CE67" s="225"/>
      <c r="CF67" s="225"/>
      <c r="CG67" s="225"/>
      <c r="CH67" s="225"/>
      <c r="CI67" s="225"/>
      <c r="CJ67" s="225"/>
      <c r="CK67" s="225"/>
      <c r="CL67" s="226"/>
      <c r="CM67" s="224" t="s">
        <v>765</v>
      </c>
      <c r="CN67" s="225"/>
      <c r="CO67" s="225"/>
      <c r="CP67" s="225"/>
      <c r="CQ67" s="225"/>
      <c r="CR67" s="225"/>
      <c r="CS67" s="225"/>
      <c r="CT67" s="225"/>
      <c r="CU67" s="225"/>
      <c r="CV67" s="225"/>
      <c r="CW67" s="226"/>
      <c r="CX67" s="224" t="s">
        <v>765</v>
      </c>
      <c r="CY67" s="225"/>
      <c r="CZ67" s="225"/>
      <c r="DA67" s="225"/>
      <c r="DB67" s="225"/>
      <c r="DC67" s="225"/>
      <c r="DD67" s="225"/>
      <c r="DE67" s="225"/>
      <c r="DF67" s="225"/>
      <c r="DG67" s="225"/>
      <c r="DH67" s="226"/>
    </row>
    <row r="68" spans="1:112" ht="48.75" customHeight="1">
      <c r="A68" s="246"/>
      <c r="B68" s="240"/>
      <c r="C68" s="266" t="s">
        <v>841</v>
      </c>
      <c r="D68" s="267"/>
      <c r="E68" s="267"/>
      <c r="F68" s="267"/>
      <c r="G68" s="267"/>
      <c r="H68" s="267"/>
      <c r="I68" s="267"/>
      <c r="J68" s="267"/>
      <c r="K68" s="267"/>
      <c r="L68" s="267"/>
      <c r="M68" s="268"/>
      <c r="N68" s="236"/>
      <c r="O68" s="237"/>
      <c r="P68" s="237"/>
      <c r="Q68" s="237"/>
      <c r="R68" s="237"/>
      <c r="S68" s="237"/>
      <c r="T68" s="237"/>
      <c r="U68" s="237"/>
      <c r="V68" s="237"/>
      <c r="W68" s="237"/>
      <c r="X68" s="238"/>
      <c r="Y68" s="236"/>
      <c r="Z68" s="237"/>
      <c r="AA68" s="237"/>
      <c r="AB68" s="237"/>
      <c r="AC68" s="237"/>
      <c r="AD68" s="237"/>
      <c r="AE68" s="237"/>
      <c r="AF68" s="237"/>
      <c r="AG68" s="237"/>
      <c r="AH68" s="237"/>
      <c r="AI68" s="238"/>
      <c r="AJ68" s="236" t="s">
        <v>842</v>
      </c>
      <c r="AK68" s="237"/>
      <c r="AL68" s="237"/>
      <c r="AM68" s="237"/>
      <c r="AN68" s="237"/>
      <c r="AO68" s="237"/>
      <c r="AP68" s="237"/>
      <c r="AQ68" s="237"/>
      <c r="AR68" s="237"/>
      <c r="AS68" s="237"/>
      <c r="AT68" s="238"/>
      <c r="AU68" s="236" t="s">
        <v>843</v>
      </c>
      <c r="AV68" s="237"/>
      <c r="AW68" s="237"/>
      <c r="AX68" s="237"/>
      <c r="AY68" s="237"/>
      <c r="AZ68" s="237"/>
      <c r="BA68" s="237"/>
      <c r="BB68" s="237"/>
      <c r="BC68" s="237"/>
      <c r="BD68" s="237"/>
      <c r="BE68" s="238"/>
      <c r="BF68" s="236" t="s">
        <v>844</v>
      </c>
      <c r="BG68" s="237"/>
      <c r="BH68" s="237"/>
      <c r="BI68" s="237"/>
      <c r="BJ68" s="237"/>
      <c r="BK68" s="237"/>
      <c r="BL68" s="237"/>
      <c r="BM68" s="237"/>
      <c r="BN68" s="237"/>
      <c r="BO68" s="237"/>
      <c r="BP68" s="238"/>
      <c r="BQ68" s="236"/>
      <c r="BR68" s="237"/>
      <c r="BS68" s="237"/>
      <c r="BT68" s="237"/>
      <c r="BU68" s="237"/>
      <c r="BV68" s="237"/>
      <c r="BW68" s="237"/>
      <c r="BX68" s="237"/>
      <c r="BY68" s="237"/>
      <c r="BZ68" s="237"/>
      <c r="CA68" s="238"/>
      <c r="CB68" s="236"/>
      <c r="CC68" s="237"/>
      <c r="CD68" s="237"/>
      <c r="CE68" s="237"/>
      <c r="CF68" s="237"/>
      <c r="CG68" s="237"/>
      <c r="CH68" s="237"/>
      <c r="CI68" s="237"/>
      <c r="CJ68" s="237"/>
      <c r="CK68" s="237"/>
      <c r="CL68" s="238"/>
      <c r="CM68" s="236"/>
      <c r="CN68" s="237"/>
      <c r="CO68" s="237"/>
      <c r="CP68" s="237"/>
      <c r="CQ68" s="237"/>
      <c r="CR68" s="237"/>
      <c r="CS68" s="237"/>
      <c r="CT68" s="237"/>
      <c r="CU68" s="237"/>
      <c r="CV68" s="237"/>
      <c r="CW68" s="238"/>
      <c r="CX68" s="236"/>
      <c r="CY68" s="237"/>
      <c r="CZ68" s="237"/>
      <c r="DA68" s="237"/>
      <c r="DB68" s="237"/>
      <c r="DC68" s="237"/>
      <c r="DD68" s="237"/>
      <c r="DE68" s="237"/>
      <c r="DF68" s="237"/>
      <c r="DG68" s="237"/>
      <c r="DH68" s="238"/>
    </row>
    <row r="69" spans="1:112" ht="15.75" customHeight="1">
      <c r="A69" s="246"/>
      <c r="B69" s="240"/>
      <c r="C69" s="110" t="s">
        <v>763</v>
      </c>
      <c r="D69" s="110">
        <v>2</v>
      </c>
      <c r="E69" s="110">
        <v>2</v>
      </c>
      <c r="F69" s="110">
        <v>1</v>
      </c>
      <c r="G69" s="110">
        <v>2</v>
      </c>
      <c r="H69" s="110">
        <v>1</v>
      </c>
      <c r="I69" s="110">
        <v>3</v>
      </c>
      <c r="J69" s="110">
        <v>1</v>
      </c>
      <c r="K69" s="110">
        <v>4</v>
      </c>
      <c r="L69" s="110">
        <v>2</v>
      </c>
      <c r="M69" s="110">
        <v>4</v>
      </c>
      <c r="N69" s="111"/>
      <c r="O69" s="110"/>
      <c r="P69" s="110"/>
      <c r="Q69" s="110"/>
      <c r="R69" s="110"/>
      <c r="S69" s="110"/>
      <c r="T69" s="110"/>
      <c r="U69" s="110"/>
      <c r="V69" s="110"/>
      <c r="W69" s="110"/>
      <c r="X69" s="110"/>
      <c r="Y69" s="111"/>
      <c r="Z69" s="110"/>
      <c r="AA69" s="110"/>
      <c r="AB69" s="110"/>
      <c r="AC69" s="110"/>
      <c r="AD69" s="110"/>
      <c r="AE69" s="110"/>
      <c r="AF69" s="110"/>
      <c r="AG69" s="110"/>
      <c r="AH69" s="110"/>
      <c r="AI69" s="110"/>
      <c r="AJ69" s="111" t="s">
        <v>763</v>
      </c>
      <c r="AK69" s="110">
        <v>1</v>
      </c>
      <c r="AL69" s="110">
        <v>1</v>
      </c>
      <c r="AM69" s="110">
        <v>4</v>
      </c>
      <c r="AN69" s="110">
        <v>1</v>
      </c>
      <c r="AO69" s="110">
        <v>1</v>
      </c>
      <c r="AP69" s="110">
        <v>4</v>
      </c>
      <c r="AQ69" s="110">
        <v>2</v>
      </c>
      <c r="AR69" s="110">
        <v>1</v>
      </c>
      <c r="AS69" s="110">
        <v>1</v>
      </c>
      <c r="AT69" s="112">
        <v>1</v>
      </c>
      <c r="AU69" s="111" t="s">
        <v>763</v>
      </c>
      <c r="AV69" s="110">
        <v>1</v>
      </c>
      <c r="AW69" s="110">
        <v>1</v>
      </c>
      <c r="AX69" s="110">
        <v>4</v>
      </c>
      <c r="AY69" s="110">
        <v>1</v>
      </c>
      <c r="AZ69" s="110">
        <v>1</v>
      </c>
      <c r="BA69" s="110">
        <v>4</v>
      </c>
      <c r="BB69" s="110">
        <v>2</v>
      </c>
      <c r="BC69" s="110">
        <v>1</v>
      </c>
      <c r="BD69" s="110">
        <v>1</v>
      </c>
      <c r="BE69" s="112">
        <v>1</v>
      </c>
      <c r="BF69" s="111" t="s">
        <v>763</v>
      </c>
      <c r="BG69" s="110">
        <v>1</v>
      </c>
      <c r="BH69" s="110">
        <v>1</v>
      </c>
      <c r="BI69" s="110">
        <v>4</v>
      </c>
      <c r="BJ69" s="110">
        <v>1</v>
      </c>
      <c r="BK69" s="110">
        <v>1</v>
      </c>
      <c r="BL69" s="110">
        <v>4</v>
      </c>
      <c r="BM69" s="110">
        <v>2</v>
      </c>
      <c r="BN69" s="110">
        <v>1</v>
      </c>
      <c r="BO69" s="110">
        <v>1</v>
      </c>
      <c r="BP69" s="112">
        <v>1</v>
      </c>
      <c r="BQ69" s="111"/>
      <c r="BR69" s="110"/>
      <c r="BS69" s="110"/>
      <c r="BT69" s="110"/>
      <c r="BU69" s="110"/>
      <c r="BV69" s="110"/>
      <c r="BW69" s="110"/>
      <c r="BX69" s="110"/>
      <c r="BY69" s="110"/>
      <c r="BZ69" s="110"/>
      <c r="CA69" s="112"/>
      <c r="CB69" s="111"/>
      <c r="CC69" s="110"/>
      <c r="CD69" s="110"/>
      <c r="CE69" s="110"/>
      <c r="CF69" s="110"/>
      <c r="CG69" s="110"/>
      <c r="CH69" s="110"/>
      <c r="CI69" s="110"/>
      <c r="CJ69" s="110"/>
      <c r="CK69" s="110"/>
      <c r="CL69" s="110"/>
      <c r="CM69" s="111"/>
      <c r="CN69" s="110"/>
      <c r="CO69" s="110"/>
      <c r="CP69" s="110"/>
      <c r="CQ69" s="110"/>
      <c r="CR69" s="110"/>
      <c r="CS69" s="110"/>
      <c r="CT69" s="110"/>
      <c r="CU69" s="110"/>
      <c r="CV69" s="110"/>
      <c r="CW69" s="110"/>
      <c r="CX69" s="111"/>
      <c r="CY69" s="110"/>
      <c r="CZ69" s="110"/>
      <c r="DA69" s="110"/>
      <c r="DB69" s="110"/>
      <c r="DC69" s="110"/>
      <c r="DD69" s="110"/>
      <c r="DE69" s="110"/>
      <c r="DF69" s="110"/>
      <c r="DG69" s="110"/>
      <c r="DH69" s="110"/>
    </row>
    <row r="70" spans="1:112" ht="15.75" customHeight="1">
      <c r="A70" s="246"/>
      <c r="B70" s="240"/>
      <c r="C70" s="114" t="str">
        <f>C69</f>
        <v>-</v>
      </c>
      <c r="D70" s="224">
        <f>((3*D69)+(2*E69)+F69+G69+H69+I69+J69+K69+L69+M69)</f>
        <v>28</v>
      </c>
      <c r="E70" s="225"/>
      <c r="F70" s="225"/>
      <c r="G70" s="225"/>
      <c r="H70" s="225"/>
      <c r="I70" s="225"/>
      <c r="J70" s="225"/>
      <c r="K70" s="225"/>
      <c r="L70" s="225"/>
      <c r="M70" s="226"/>
      <c r="N70" s="114">
        <f>N69</f>
        <v>0</v>
      </c>
      <c r="O70" s="224">
        <f>((3*O69)+(2*P69)+Q69+R69+S69+T69+U69+V69+W69+X69)</f>
        <v>0</v>
      </c>
      <c r="P70" s="225"/>
      <c r="Q70" s="225"/>
      <c r="R70" s="225"/>
      <c r="S70" s="225"/>
      <c r="T70" s="225"/>
      <c r="U70" s="225"/>
      <c r="V70" s="225"/>
      <c r="W70" s="225"/>
      <c r="X70" s="226"/>
      <c r="Y70" s="114">
        <f>Y69</f>
        <v>0</v>
      </c>
      <c r="Z70" s="224">
        <f>((3*Z69)+(2*AA69)+AB69+AC69+AD69+AE69+AF69+AG69+AH69+AI69)</f>
        <v>0</v>
      </c>
      <c r="AA70" s="225"/>
      <c r="AB70" s="225"/>
      <c r="AC70" s="225"/>
      <c r="AD70" s="225"/>
      <c r="AE70" s="225"/>
      <c r="AF70" s="225"/>
      <c r="AG70" s="225"/>
      <c r="AH70" s="225"/>
      <c r="AI70" s="226"/>
      <c r="AJ70" s="114" t="str">
        <f>AJ69</f>
        <v>-</v>
      </c>
      <c r="AK70" s="224">
        <f>((3*AK69)+(2*AL69)+AM69+AN69+AO69+AP69+AQ69+AR69+AS69+AT69)</f>
        <v>20</v>
      </c>
      <c r="AL70" s="225"/>
      <c r="AM70" s="225"/>
      <c r="AN70" s="225"/>
      <c r="AO70" s="225"/>
      <c r="AP70" s="225"/>
      <c r="AQ70" s="225"/>
      <c r="AR70" s="225"/>
      <c r="AS70" s="225"/>
      <c r="AT70" s="226"/>
      <c r="AU70" s="114" t="str">
        <f>AU69</f>
        <v>-</v>
      </c>
      <c r="AV70" s="224">
        <f>((3*AV69)+(2*AW69)+AX69+AY69+AZ69+BA69+BB69+BC69+BD69+BE69)</f>
        <v>20</v>
      </c>
      <c r="AW70" s="225"/>
      <c r="AX70" s="225"/>
      <c r="AY70" s="225"/>
      <c r="AZ70" s="225"/>
      <c r="BA70" s="225"/>
      <c r="BB70" s="225"/>
      <c r="BC70" s="225"/>
      <c r="BD70" s="225"/>
      <c r="BE70" s="226"/>
      <c r="BF70" s="114" t="str">
        <f>BF69</f>
        <v>-</v>
      </c>
      <c r="BG70" s="224">
        <f>((3*BG69)+(2*BH69)+BI69+BJ69+BK69+BL69+BM69+BN69+BO69+BP69)</f>
        <v>20</v>
      </c>
      <c r="BH70" s="225"/>
      <c r="BI70" s="225"/>
      <c r="BJ70" s="225"/>
      <c r="BK70" s="225"/>
      <c r="BL70" s="225"/>
      <c r="BM70" s="225"/>
      <c r="BN70" s="225"/>
      <c r="BO70" s="225"/>
      <c r="BP70" s="226"/>
      <c r="BQ70" s="118">
        <f>BQ69</f>
        <v>0</v>
      </c>
      <c r="BR70" s="224">
        <f>((3*BR69)+(2*BS69)+BT69+BU69+BV69+BW69+BX69+BY69+BZ69+CA69)</f>
        <v>0</v>
      </c>
      <c r="BS70" s="225"/>
      <c r="BT70" s="225"/>
      <c r="BU70" s="225"/>
      <c r="BV70" s="225"/>
      <c r="BW70" s="225"/>
      <c r="BX70" s="225"/>
      <c r="BY70" s="225"/>
      <c r="BZ70" s="225"/>
      <c r="CA70" s="226"/>
      <c r="CB70" s="114">
        <f>CB69</f>
        <v>0</v>
      </c>
      <c r="CC70" s="224">
        <f>((3*CC69)+(2*CD69)+CE69+CF69+CG69+CH69+CI69+CJ69+CK69+CL69)</f>
        <v>0</v>
      </c>
      <c r="CD70" s="225"/>
      <c r="CE70" s="225"/>
      <c r="CF70" s="225"/>
      <c r="CG70" s="225"/>
      <c r="CH70" s="225"/>
      <c r="CI70" s="225"/>
      <c r="CJ70" s="225"/>
      <c r="CK70" s="225"/>
      <c r="CL70" s="226"/>
      <c r="CM70" s="114">
        <f>CM69</f>
        <v>0</v>
      </c>
      <c r="CN70" s="224">
        <f>((3*CN69)+(2*CO69)+CP69+CQ69+CR69+CS69+CT69+CU69+CV69+CW69)</f>
        <v>0</v>
      </c>
      <c r="CO70" s="225"/>
      <c r="CP70" s="225"/>
      <c r="CQ70" s="225"/>
      <c r="CR70" s="225"/>
      <c r="CS70" s="225"/>
      <c r="CT70" s="225"/>
      <c r="CU70" s="225"/>
      <c r="CV70" s="225"/>
      <c r="CW70" s="226"/>
      <c r="CX70" s="114">
        <f>CX69</f>
        <v>0</v>
      </c>
      <c r="CY70" s="224">
        <f>((3*CY69)+(2*CZ69)+DA69+DB69+DC69+DD69+DE69+DF69+DG69+DH69)</f>
        <v>0</v>
      </c>
      <c r="CZ70" s="225"/>
      <c r="DA70" s="225"/>
      <c r="DB70" s="225"/>
      <c r="DC70" s="225"/>
      <c r="DD70" s="225"/>
      <c r="DE70" s="225"/>
      <c r="DF70" s="225"/>
      <c r="DG70" s="225"/>
      <c r="DH70" s="226"/>
    </row>
    <row r="71" spans="1:112" ht="15.75" customHeight="1">
      <c r="A71" s="246"/>
      <c r="B71" s="241"/>
      <c r="C71" s="225" t="str">
        <f>IF(D70&lt;25,$DS$21,IF(AND(D70&gt;=25,D70&lt;50),$DS$22,IF(AND(D70&gt;=50,D70&lt;75),$DS$23,#REF!)))</f>
        <v>Moderado</v>
      </c>
      <c r="D71" s="225"/>
      <c r="E71" s="225"/>
      <c r="F71" s="225"/>
      <c r="G71" s="225"/>
      <c r="H71" s="225"/>
      <c r="I71" s="225"/>
      <c r="J71" s="225"/>
      <c r="K71" s="225"/>
      <c r="L71" s="225"/>
      <c r="M71" s="226"/>
      <c r="N71" s="225" t="str">
        <f>IF(O70&lt;25,$DS$21,IF(AND(O70&gt;=25,O70&lt;50),$DS$22,IF(AND(O70&gt;=50,O70&lt;75),$DS$23,#REF!)))</f>
        <v>Irrelevante</v>
      </c>
      <c r="O71" s="225"/>
      <c r="P71" s="225"/>
      <c r="Q71" s="225"/>
      <c r="R71" s="225"/>
      <c r="S71" s="225"/>
      <c r="T71" s="225"/>
      <c r="U71" s="225"/>
      <c r="V71" s="225"/>
      <c r="W71" s="225"/>
      <c r="X71" s="226"/>
      <c r="Y71" s="225" t="str">
        <f>IF(Z70&lt;25,$DS$21,IF(AND(Z70&gt;=25,Z70&lt;50),$DS$22,IF(AND(Z70&gt;=50,Z70&lt;75),$DS$23,#REF!)))</f>
        <v>Irrelevante</v>
      </c>
      <c r="Z71" s="225"/>
      <c r="AA71" s="225"/>
      <c r="AB71" s="225"/>
      <c r="AC71" s="225"/>
      <c r="AD71" s="225"/>
      <c r="AE71" s="225"/>
      <c r="AF71" s="225"/>
      <c r="AG71" s="225"/>
      <c r="AH71" s="225"/>
      <c r="AI71" s="226"/>
      <c r="AJ71" s="225" t="str">
        <f>IF(AK70&lt;25,$DS$21,IF(AND(AK70&gt;=25,AK70&lt;50),$DS$22,IF(AND(AK70&gt;=50,AK70&lt;75),$DS$23,#REF!)))</f>
        <v>Irrelevante</v>
      </c>
      <c r="AK71" s="225"/>
      <c r="AL71" s="225"/>
      <c r="AM71" s="225"/>
      <c r="AN71" s="225"/>
      <c r="AO71" s="225"/>
      <c r="AP71" s="225"/>
      <c r="AQ71" s="225"/>
      <c r="AR71" s="225"/>
      <c r="AS71" s="225"/>
      <c r="AT71" s="226"/>
      <c r="AU71" s="225" t="str">
        <f>IF(AV70&lt;25,$DS$21,IF(AND(AV70&gt;=25,AV70&lt;50),$DS$22,IF(AND(AV70&gt;=50,AV70&lt;75),$DS$23,#REF!)))</f>
        <v>Irrelevante</v>
      </c>
      <c r="AV71" s="225"/>
      <c r="AW71" s="225"/>
      <c r="AX71" s="225"/>
      <c r="AY71" s="225"/>
      <c r="AZ71" s="225"/>
      <c r="BA71" s="225"/>
      <c r="BB71" s="225"/>
      <c r="BC71" s="225"/>
      <c r="BD71" s="225"/>
      <c r="BE71" s="226"/>
      <c r="BF71" s="224" t="str">
        <f>IF(BG70&lt;25,$DS$21,IF(AND(BG70&gt;=25,BG70&lt;50),$DS$22,IF(AND(BG70&gt;=50,BG70&lt;75),$DS$23,#REF!)))</f>
        <v>Irrelevante</v>
      </c>
      <c r="BG71" s="225"/>
      <c r="BH71" s="225"/>
      <c r="BI71" s="225"/>
      <c r="BJ71" s="225"/>
      <c r="BK71" s="225"/>
      <c r="BL71" s="225"/>
      <c r="BM71" s="225"/>
      <c r="BN71" s="225"/>
      <c r="BO71" s="225"/>
      <c r="BP71" s="226"/>
      <c r="BQ71" s="224" t="str">
        <f>IF(BR70&lt;25,$DS$21,IF(AND(BR70&gt;=25,BR70&lt;50),$DS$22,IF(AND(BR70&gt;=50,BR70&lt;75),$DS$23,#REF!)))</f>
        <v>Irrelevante</v>
      </c>
      <c r="BR71" s="225"/>
      <c r="BS71" s="225"/>
      <c r="BT71" s="225"/>
      <c r="BU71" s="225"/>
      <c r="BV71" s="225"/>
      <c r="BW71" s="225"/>
      <c r="BX71" s="225"/>
      <c r="BY71" s="225"/>
      <c r="BZ71" s="225"/>
      <c r="CA71" s="226"/>
      <c r="CB71" s="224" t="str">
        <f>IF(CC70&lt;25,$DS$21,IF(AND(CC70&gt;=25,CC70&lt;50),$DS$22,IF(AND(CC70&gt;=50,CC70&lt;75),$DS$23,#REF!)))</f>
        <v>Irrelevante</v>
      </c>
      <c r="CC71" s="225"/>
      <c r="CD71" s="225"/>
      <c r="CE71" s="225"/>
      <c r="CF71" s="225"/>
      <c r="CG71" s="225"/>
      <c r="CH71" s="225"/>
      <c r="CI71" s="225"/>
      <c r="CJ71" s="225"/>
      <c r="CK71" s="225"/>
      <c r="CL71" s="226"/>
      <c r="CM71" s="224" t="str">
        <f>IF(CN70&lt;25,$DS$21,IF(AND(CN70&gt;=25,CN70&lt;50),$DS$22,IF(AND(CN70&gt;=50,CN70&lt;75),$DS$23,#REF!)))</f>
        <v>Irrelevante</v>
      </c>
      <c r="CN71" s="225"/>
      <c r="CO71" s="225"/>
      <c r="CP71" s="225"/>
      <c r="CQ71" s="225"/>
      <c r="CR71" s="225"/>
      <c r="CS71" s="225"/>
      <c r="CT71" s="225"/>
      <c r="CU71" s="225"/>
      <c r="CV71" s="225"/>
      <c r="CW71" s="226"/>
      <c r="CX71" s="224" t="str">
        <f>IF(CY70&lt;25,$DS$21,IF(AND(CY70&gt;=25,CY70&lt;50),$DS$22,IF(AND(CY70&gt;=50,CY70&lt;75),$DS$23,#REF!)))</f>
        <v>Irrelevante</v>
      </c>
      <c r="CY71" s="225"/>
      <c r="CZ71" s="225"/>
      <c r="DA71" s="225"/>
      <c r="DB71" s="225"/>
      <c r="DC71" s="225"/>
      <c r="DD71" s="225"/>
      <c r="DE71" s="225"/>
      <c r="DF71" s="225"/>
      <c r="DG71" s="225"/>
      <c r="DH71" s="226"/>
    </row>
    <row r="72" spans="1:112" ht="75.75" customHeight="1">
      <c r="A72" s="246"/>
      <c r="B72" s="239" t="s">
        <v>845</v>
      </c>
      <c r="C72" s="266" t="s">
        <v>846</v>
      </c>
      <c r="D72" s="267"/>
      <c r="E72" s="267"/>
      <c r="F72" s="267"/>
      <c r="G72" s="267"/>
      <c r="H72" s="267"/>
      <c r="I72" s="267"/>
      <c r="J72" s="267"/>
      <c r="K72" s="267"/>
      <c r="L72" s="267"/>
      <c r="M72" s="268"/>
      <c r="N72" s="236" t="s">
        <v>847</v>
      </c>
      <c r="O72" s="237"/>
      <c r="P72" s="237"/>
      <c r="Q72" s="237"/>
      <c r="R72" s="237"/>
      <c r="S72" s="237"/>
      <c r="T72" s="237"/>
      <c r="U72" s="237"/>
      <c r="V72" s="237"/>
      <c r="W72" s="237"/>
      <c r="X72" s="238"/>
      <c r="Y72" s="236" t="s">
        <v>848</v>
      </c>
      <c r="Z72" s="237"/>
      <c r="AA72" s="237"/>
      <c r="AB72" s="237"/>
      <c r="AC72" s="237"/>
      <c r="AD72" s="237"/>
      <c r="AE72" s="237"/>
      <c r="AF72" s="237"/>
      <c r="AG72" s="237"/>
      <c r="AH72" s="237"/>
      <c r="AI72" s="238"/>
      <c r="AJ72" s="236" t="s">
        <v>849</v>
      </c>
      <c r="AK72" s="237"/>
      <c r="AL72" s="237"/>
      <c r="AM72" s="237"/>
      <c r="AN72" s="237"/>
      <c r="AO72" s="237"/>
      <c r="AP72" s="237"/>
      <c r="AQ72" s="237"/>
      <c r="AR72" s="237"/>
      <c r="AS72" s="237"/>
      <c r="AT72" s="238"/>
      <c r="AU72" s="263" t="s">
        <v>850</v>
      </c>
      <c r="AV72" s="264"/>
      <c r="AW72" s="264"/>
      <c r="AX72" s="264"/>
      <c r="AY72" s="264"/>
      <c r="AZ72" s="264"/>
      <c r="BA72" s="264"/>
      <c r="BB72" s="264"/>
      <c r="BC72" s="264"/>
      <c r="BD72" s="264"/>
      <c r="BE72" s="265"/>
      <c r="BF72" s="263" t="s">
        <v>851</v>
      </c>
      <c r="BG72" s="264"/>
      <c r="BH72" s="264"/>
      <c r="BI72" s="264"/>
      <c r="BJ72" s="264"/>
      <c r="BK72" s="264"/>
      <c r="BL72" s="264"/>
      <c r="BM72" s="264"/>
      <c r="BN72" s="264"/>
      <c r="BO72" s="264"/>
      <c r="BP72" s="265"/>
      <c r="BQ72" s="236" t="s">
        <v>852</v>
      </c>
      <c r="BR72" s="237"/>
      <c r="BS72" s="237"/>
      <c r="BT72" s="237"/>
      <c r="BU72" s="237"/>
      <c r="BV72" s="237"/>
      <c r="BW72" s="237"/>
      <c r="BX72" s="237"/>
      <c r="BY72" s="237"/>
      <c r="BZ72" s="237"/>
      <c r="CA72" s="238"/>
      <c r="CB72" s="236" t="s">
        <v>853</v>
      </c>
      <c r="CC72" s="237"/>
      <c r="CD72" s="237"/>
      <c r="CE72" s="237"/>
      <c r="CF72" s="237"/>
      <c r="CG72" s="237"/>
      <c r="CH72" s="237"/>
      <c r="CI72" s="237"/>
      <c r="CJ72" s="237"/>
      <c r="CK72" s="237"/>
      <c r="CL72" s="238"/>
      <c r="CM72" s="236" t="s">
        <v>854</v>
      </c>
      <c r="CN72" s="237"/>
      <c r="CO72" s="237"/>
      <c r="CP72" s="237"/>
      <c r="CQ72" s="237"/>
      <c r="CR72" s="237"/>
      <c r="CS72" s="237"/>
      <c r="CT72" s="237"/>
      <c r="CU72" s="237"/>
      <c r="CV72" s="237"/>
      <c r="CW72" s="238"/>
      <c r="CX72" s="236" t="s">
        <v>855</v>
      </c>
      <c r="CY72" s="237"/>
      <c r="CZ72" s="237"/>
      <c r="DA72" s="237"/>
      <c r="DB72" s="237"/>
      <c r="DC72" s="237"/>
      <c r="DD72" s="237"/>
      <c r="DE72" s="237"/>
      <c r="DF72" s="237"/>
      <c r="DG72" s="237"/>
      <c r="DH72" s="238"/>
    </row>
    <row r="73" spans="1:112" ht="15.75" customHeight="1">
      <c r="A73" s="246"/>
      <c r="B73" s="240"/>
      <c r="C73" s="110" t="s">
        <v>763</v>
      </c>
      <c r="D73" s="110">
        <v>2</v>
      </c>
      <c r="E73" s="110">
        <v>2</v>
      </c>
      <c r="F73" s="110">
        <v>8</v>
      </c>
      <c r="G73" s="110">
        <v>1</v>
      </c>
      <c r="H73" s="110">
        <v>4</v>
      </c>
      <c r="I73" s="110">
        <v>2</v>
      </c>
      <c r="J73" s="110">
        <v>2</v>
      </c>
      <c r="K73" s="110">
        <v>1</v>
      </c>
      <c r="L73" s="110">
        <v>1</v>
      </c>
      <c r="M73" s="110">
        <v>2</v>
      </c>
      <c r="N73" s="111" t="s">
        <v>763</v>
      </c>
      <c r="O73" s="110">
        <v>1</v>
      </c>
      <c r="P73" s="110">
        <v>2</v>
      </c>
      <c r="Q73" s="110">
        <v>4</v>
      </c>
      <c r="R73" s="110">
        <v>1</v>
      </c>
      <c r="S73" s="110">
        <v>1</v>
      </c>
      <c r="T73" s="110">
        <v>2</v>
      </c>
      <c r="U73" s="110">
        <v>2</v>
      </c>
      <c r="V73" s="110">
        <v>4</v>
      </c>
      <c r="W73" s="110">
        <v>1</v>
      </c>
      <c r="X73" s="110">
        <v>1</v>
      </c>
      <c r="Y73" s="111" t="s">
        <v>763</v>
      </c>
      <c r="Z73" s="110">
        <v>1</v>
      </c>
      <c r="AA73" s="110">
        <v>3</v>
      </c>
      <c r="AB73" s="110">
        <v>1</v>
      </c>
      <c r="AC73" s="110">
        <v>4</v>
      </c>
      <c r="AD73" s="110">
        <v>4</v>
      </c>
      <c r="AE73" s="110">
        <v>4</v>
      </c>
      <c r="AF73" s="110">
        <v>2</v>
      </c>
      <c r="AG73" s="110">
        <v>4</v>
      </c>
      <c r="AH73" s="110">
        <v>4</v>
      </c>
      <c r="AI73" s="110">
        <v>4</v>
      </c>
      <c r="AJ73" s="111" t="s">
        <v>763</v>
      </c>
      <c r="AK73" s="110">
        <v>3</v>
      </c>
      <c r="AL73" s="110">
        <v>1</v>
      </c>
      <c r="AM73" s="110">
        <v>4</v>
      </c>
      <c r="AN73" s="110">
        <v>1</v>
      </c>
      <c r="AO73" s="110">
        <v>1</v>
      </c>
      <c r="AP73" s="110">
        <v>4</v>
      </c>
      <c r="AQ73" s="110">
        <v>2</v>
      </c>
      <c r="AR73" s="110">
        <v>4</v>
      </c>
      <c r="AS73" s="110">
        <v>2</v>
      </c>
      <c r="AT73" s="112">
        <v>4</v>
      </c>
      <c r="AU73" s="110" t="s">
        <v>763</v>
      </c>
      <c r="AV73" s="110">
        <v>3</v>
      </c>
      <c r="AW73" s="110">
        <v>1</v>
      </c>
      <c r="AX73" s="110">
        <v>4</v>
      </c>
      <c r="AY73" s="110">
        <v>1</v>
      </c>
      <c r="AZ73" s="110">
        <v>1</v>
      </c>
      <c r="BA73" s="110">
        <v>4</v>
      </c>
      <c r="BB73" s="110">
        <v>2</v>
      </c>
      <c r="BC73" s="110">
        <v>4</v>
      </c>
      <c r="BD73" s="110">
        <v>2</v>
      </c>
      <c r="BE73" s="112">
        <v>4</v>
      </c>
      <c r="BF73" s="110" t="s">
        <v>763</v>
      </c>
      <c r="BG73" s="110">
        <v>3</v>
      </c>
      <c r="BH73" s="110">
        <v>1</v>
      </c>
      <c r="BI73" s="110">
        <v>4</v>
      </c>
      <c r="BJ73" s="110">
        <v>1</v>
      </c>
      <c r="BK73" s="110">
        <v>1</v>
      </c>
      <c r="BL73" s="110">
        <v>4</v>
      </c>
      <c r="BM73" s="110">
        <v>2</v>
      </c>
      <c r="BN73" s="110">
        <v>4</v>
      </c>
      <c r="BO73" s="110">
        <v>2</v>
      </c>
      <c r="BP73" s="112">
        <v>4</v>
      </c>
      <c r="BQ73" s="111" t="s">
        <v>763</v>
      </c>
      <c r="BR73" s="110">
        <v>1</v>
      </c>
      <c r="BS73" s="110">
        <v>2</v>
      </c>
      <c r="BT73" s="110">
        <v>1</v>
      </c>
      <c r="BU73" s="110">
        <v>4</v>
      </c>
      <c r="BV73" s="110">
        <v>4</v>
      </c>
      <c r="BW73" s="110">
        <v>1</v>
      </c>
      <c r="BX73" s="110">
        <v>2</v>
      </c>
      <c r="BY73" s="110">
        <v>1</v>
      </c>
      <c r="BZ73" s="110">
        <v>1</v>
      </c>
      <c r="CA73" s="112">
        <v>1</v>
      </c>
      <c r="CB73" s="111" t="s">
        <v>763</v>
      </c>
      <c r="CC73" s="110">
        <v>1</v>
      </c>
      <c r="CD73" s="110">
        <v>1</v>
      </c>
      <c r="CE73" s="110">
        <v>1</v>
      </c>
      <c r="CF73" s="110">
        <v>2</v>
      </c>
      <c r="CG73" s="110">
        <v>2</v>
      </c>
      <c r="CH73" s="110">
        <v>2</v>
      </c>
      <c r="CI73" s="110">
        <v>2</v>
      </c>
      <c r="CJ73" s="110">
        <v>1</v>
      </c>
      <c r="CK73" s="110">
        <v>1</v>
      </c>
      <c r="CL73" s="110">
        <v>4</v>
      </c>
      <c r="CM73" s="111" t="s">
        <v>764</v>
      </c>
      <c r="CN73" s="110">
        <v>1</v>
      </c>
      <c r="CO73" s="110">
        <v>1</v>
      </c>
      <c r="CP73" s="110">
        <v>1</v>
      </c>
      <c r="CQ73" s="110">
        <v>4</v>
      </c>
      <c r="CR73" s="110">
        <v>4</v>
      </c>
      <c r="CS73" s="110">
        <v>2</v>
      </c>
      <c r="CT73" s="110">
        <v>2</v>
      </c>
      <c r="CU73" s="110">
        <v>4</v>
      </c>
      <c r="CV73" s="110">
        <v>1</v>
      </c>
      <c r="CW73" s="110">
        <v>1</v>
      </c>
      <c r="CX73" s="111" t="s">
        <v>764</v>
      </c>
      <c r="CY73" s="110">
        <v>1</v>
      </c>
      <c r="CZ73" s="110">
        <v>1</v>
      </c>
      <c r="DA73" s="110">
        <v>1</v>
      </c>
      <c r="DB73" s="110">
        <v>4</v>
      </c>
      <c r="DC73" s="110">
        <v>4</v>
      </c>
      <c r="DD73" s="110">
        <v>2</v>
      </c>
      <c r="DE73" s="110">
        <v>2</v>
      </c>
      <c r="DF73" s="110">
        <v>4</v>
      </c>
      <c r="DG73" s="110">
        <v>1</v>
      </c>
      <c r="DH73" s="110">
        <v>1</v>
      </c>
    </row>
    <row r="74" spans="1:112" ht="15.75" customHeight="1">
      <c r="A74" s="246"/>
      <c r="B74" s="240"/>
      <c r="C74" s="114" t="str">
        <f>C73</f>
        <v>-</v>
      </c>
      <c r="D74" s="224">
        <f>((3*D73)+(2*E73)+F73+G73+H73+I73+J73+K73+L73+M73)</f>
        <v>31</v>
      </c>
      <c r="E74" s="225"/>
      <c r="F74" s="225"/>
      <c r="G74" s="225"/>
      <c r="H74" s="225"/>
      <c r="I74" s="225"/>
      <c r="J74" s="225"/>
      <c r="K74" s="225"/>
      <c r="L74" s="225"/>
      <c r="M74" s="226"/>
      <c r="N74" s="114" t="str">
        <f>N73</f>
        <v>-</v>
      </c>
      <c r="O74" s="224">
        <f>((3*O73)+(2*P73)+Q73+R73+S73+T73+U73+V73+W73+X73)</f>
        <v>23</v>
      </c>
      <c r="P74" s="225"/>
      <c r="Q74" s="225"/>
      <c r="R74" s="225"/>
      <c r="S74" s="225"/>
      <c r="T74" s="225"/>
      <c r="U74" s="225"/>
      <c r="V74" s="225"/>
      <c r="W74" s="225"/>
      <c r="X74" s="226"/>
      <c r="Y74" s="114" t="str">
        <f>Y73</f>
        <v>-</v>
      </c>
      <c r="Z74" s="224">
        <f>((3*Z73)+(2*AA73)+AB73+AC73+AD73+AE73+AF73+AG73+AH73+AI73)</f>
        <v>36</v>
      </c>
      <c r="AA74" s="225"/>
      <c r="AB74" s="225"/>
      <c r="AC74" s="225"/>
      <c r="AD74" s="225"/>
      <c r="AE74" s="225"/>
      <c r="AF74" s="225"/>
      <c r="AG74" s="225"/>
      <c r="AH74" s="225"/>
      <c r="AI74" s="226"/>
      <c r="AJ74" s="114" t="str">
        <f>AJ73</f>
        <v>-</v>
      </c>
      <c r="AK74" s="224">
        <f>((3*AK73)+(2*AL73)+AM73+AN73+AO73+AP73+AQ73+AR73+AS73+AT73)</f>
        <v>33</v>
      </c>
      <c r="AL74" s="225"/>
      <c r="AM74" s="225"/>
      <c r="AN74" s="225"/>
      <c r="AO74" s="225"/>
      <c r="AP74" s="225"/>
      <c r="AQ74" s="225"/>
      <c r="AR74" s="225"/>
      <c r="AS74" s="225"/>
      <c r="AT74" s="226"/>
      <c r="AU74" s="114" t="str">
        <f>AU73</f>
        <v>-</v>
      </c>
      <c r="AV74" s="224">
        <f>((3*AV73)+(2*AW73)+AX73+AY73+AZ73+BA73+BB73+BC73+BD73+BE73)</f>
        <v>33</v>
      </c>
      <c r="AW74" s="225"/>
      <c r="AX74" s="225"/>
      <c r="AY74" s="225"/>
      <c r="AZ74" s="225"/>
      <c r="BA74" s="225"/>
      <c r="BB74" s="225"/>
      <c r="BC74" s="225"/>
      <c r="BD74" s="225"/>
      <c r="BE74" s="226"/>
      <c r="BF74" s="114" t="str">
        <f>BF73</f>
        <v>-</v>
      </c>
      <c r="BG74" s="224">
        <f>((3*BG73)+(2*BH73)+BI73+BJ73+BK73+BL73+BM73+BN73+BO73+BP73)</f>
        <v>33</v>
      </c>
      <c r="BH74" s="225"/>
      <c r="BI74" s="225"/>
      <c r="BJ74" s="225"/>
      <c r="BK74" s="225"/>
      <c r="BL74" s="225"/>
      <c r="BM74" s="225"/>
      <c r="BN74" s="225"/>
      <c r="BO74" s="225"/>
      <c r="BP74" s="226"/>
      <c r="BQ74" s="118" t="str">
        <f>BQ73</f>
        <v>-</v>
      </c>
      <c r="BR74" s="224">
        <f>((3*BR73)+(2*BS73)+BT73+BU73+BV73+BW73+BX73+BY73+BZ73+CA73)</f>
        <v>22</v>
      </c>
      <c r="BS74" s="225"/>
      <c r="BT74" s="225"/>
      <c r="BU74" s="225"/>
      <c r="BV74" s="225"/>
      <c r="BW74" s="225"/>
      <c r="BX74" s="225"/>
      <c r="BY74" s="225"/>
      <c r="BZ74" s="225"/>
      <c r="CA74" s="226"/>
      <c r="CB74" s="114" t="str">
        <f>CB73</f>
        <v>-</v>
      </c>
      <c r="CC74" s="224">
        <f>((3*CC73)+(2*CD73)+CE73+CF73+CG73+CH73+CI73+CJ73+CK73+CL73)</f>
        <v>20</v>
      </c>
      <c r="CD74" s="225"/>
      <c r="CE74" s="225"/>
      <c r="CF74" s="225"/>
      <c r="CG74" s="225"/>
      <c r="CH74" s="225"/>
      <c r="CI74" s="225"/>
      <c r="CJ74" s="225"/>
      <c r="CK74" s="225"/>
      <c r="CL74" s="226"/>
      <c r="CM74" s="114" t="str">
        <f>CM73</f>
        <v>+</v>
      </c>
      <c r="CN74" s="224">
        <f>((3*CN73)+(2*CO73)+CP73+CQ73+CR73+CS73+CT73+CU73+CV73+CW73)</f>
        <v>24</v>
      </c>
      <c r="CO74" s="225"/>
      <c r="CP74" s="225"/>
      <c r="CQ74" s="225"/>
      <c r="CR74" s="225"/>
      <c r="CS74" s="225"/>
      <c r="CT74" s="225"/>
      <c r="CU74" s="225"/>
      <c r="CV74" s="225"/>
      <c r="CW74" s="226"/>
      <c r="CX74" s="114" t="str">
        <f>CX73</f>
        <v>+</v>
      </c>
      <c r="CY74" s="224">
        <f>((3*CY73)+(2*CZ73)+DA73+DB73+DC73+DD73+DE73+DF73+DG73+DH73)</f>
        <v>24</v>
      </c>
      <c r="CZ74" s="225"/>
      <c r="DA74" s="225"/>
      <c r="DB74" s="225"/>
      <c r="DC74" s="225"/>
      <c r="DD74" s="225"/>
      <c r="DE74" s="225"/>
      <c r="DF74" s="225"/>
      <c r="DG74" s="225"/>
      <c r="DH74" s="226"/>
    </row>
    <row r="75" spans="1:112" ht="15.75" customHeight="1">
      <c r="A75" s="246"/>
      <c r="B75" s="240"/>
      <c r="C75" s="225" t="str">
        <f>IF(D74&lt;25,$DS$21,IF(AND(D74&gt;=25,D74&lt;50),$DS$22,IF(AND(D74&gt;=50,D74&lt;75),$DS$23,#REF!)))</f>
        <v>Moderado</v>
      </c>
      <c r="D75" s="225"/>
      <c r="E75" s="225"/>
      <c r="F75" s="225"/>
      <c r="G75" s="225"/>
      <c r="H75" s="225"/>
      <c r="I75" s="225"/>
      <c r="J75" s="225"/>
      <c r="K75" s="225"/>
      <c r="L75" s="225"/>
      <c r="M75" s="226"/>
      <c r="N75" s="225" t="str">
        <f>IF(O74&lt;25,$DS$21,IF(AND(O74&gt;=25,O74&lt;50),$DS$22,IF(AND(O74&gt;=50,O74&lt;75),$DS$23,#REF!)))</f>
        <v>Irrelevante</v>
      </c>
      <c r="O75" s="225"/>
      <c r="P75" s="225"/>
      <c r="Q75" s="225"/>
      <c r="R75" s="225"/>
      <c r="S75" s="225"/>
      <c r="T75" s="225"/>
      <c r="U75" s="225"/>
      <c r="V75" s="225"/>
      <c r="W75" s="225"/>
      <c r="X75" s="226"/>
      <c r="Y75" s="225" t="str">
        <f>IF(Z74&lt;25,$DS$21,IF(AND(Z74&gt;=25,Z74&lt;50),$DS$22,IF(AND(Z74&gt;=50,Z74&lt;75),$DS$23,#REF!)))</f>
        <v>Moderado</v>
      </c>
      <c r="Z75" s="225"/>
      <c r="AA75" s="225"/>
      <c r="AB75" s="225"/>
      <c r="AC75" s="225"/>
      <c r="AD75" s="225"/>
      <c r="AE75" s="225"/>
      <c r="AF75" s="225"/>
      <c r="AG75" s="225"/>
      <c r="AH75" s="225"/>
      <c r="AI75" s="226"/>
      <c r="AJ75" s="225" t="str">
        <f>IF(AK74&lt;25,$DS$21,IF(AND(AK74&gt;=25,AK74&lt;50),$DS$22,IF(AND(AK74&gt;=50,AK74&lt;75),$DS$23,#REF!)))</f>
        <v>Moderado</v>
      </c>
      <c r="AK75" s="225"/>
      <c r="AL75" s="225"/>
      <c r="AM75" s="225"/>
      <c r="AN75" s="225"/>
      <c r="AO75" s="225"/>
      <c r="AP75" s="225"/>
      <c r="AQ75" s="225"/>
      <c r="AR75" s="225"/>
      <c r="AS75" s="225"/>
      <c r="AT75" s="226"/>
      <c r="AU75" s="225" t="str">
        <f>IF(AV74&lt;25,$DS$21,IF(AND(AV74&gt;=25,AV74&lt;50),$DS$22,IF(AND(AV74&gt;=50,AV74&lt;75),$DS$23,#REF!)))</f>
        <v>Moderado</v>
      </c>
      <c r="AV75" s="225"/>
      <c r="AW75" s="225"/>
      <c r="AX75" s="225"/>
      <c r="AY75" s="225"/>
      <c r="AZ75" s="225"/>
      <c r="BA75" s="225"/>
      <c r="BB75" s="225"/>
      <c r="BC75" s="225"/>
      <c r="BD75" s="225"/>
      <c r="BE75" s="226"/>
      <c r="BF75" s="224" t="str">
        <f>IF(BG74&lt;25,$DS$21,IF(AND(BG74&gt;=25,BG74&lt;50),$DS$22,IF(AND(BG74&gt;=50,BG74&lt;75),$DS$23,#REF!)))</f>
        <v>Moderado</v>
      </c>
      <c r="BG75" s="225"/>
      <c r="BH75" s="225"/>
      <c r="BI75" s="225"/>
      <c r="BJ75" s="225"/>
      <c r="BK75" s="225"/>
      <c r="BL75" s="225"/>
      <c r="BM75" s="225"/>
      <c r="BN75" s="225"/>
      <c r="BO75" s="225"/>
      <c r="BP75" s="226"/>
      <c r="BQ75" s="224" t="str">
        <f>IF(BR74&lt;25,$DS$21,IF(AND(BR74&gt;=25,BR74&lt;50),$DS$22,IF(AND(BR74&gt;=50,BR74&lt;75),$DS$23,#REF!)))</f>
        <v>Irrelevante</v>
      </c>
      <c r="BR75" s="225"/>
      <c r="BS75" s="225"/>
      <c r="BT75" s="225"/>
      <c r="BU75" s="225"/>
      <c r="BV75" s="225"/>
      <c r="BW75" s="225"/>
      <c r="BX75" s="225"/>
      <c r="BY75" s="225"/>
      <c r="BZ75" s="225"/>
      <c r="CA75" s="226"/>
      <c r="CB75" s="224" t="str">
        <f>IF(CC74&lt;25,$DS$21,IF(AND(CC74&gt;=25,CC74&lt;50),$DS$22,IF(AND(CC74&gt;=50,CC74&lt;75),$DS$23,#REF!)))</f>
        <v>Irrelevante</v>
      </c>
      <c r="CC75" s="225"/>
      <c r="CD75" s="225"/>
      <c r="CE75" s="225"/>
      <c r="CF75" s="225"/>
      <c r="CG75" s="225"/>
      <c r="CH75" s="225"/>
      <c r="CI75" s="225"/>
      <c r="CJ75" s="225"/>
      <c r="CK75" s="225"/>
      <c r="CL75" s="226"/>
      <c r="CM75" s="224" t="s">
        <v>765</v>
      </c>
      <c r="CN75" s="225"/>
      <c r="CO75" s="225"/>
      <c r="CP75" s="225"/>
      <c r="CQ75" s="225"/>
      <c r="CR75" s="225"/>
      <c r="CS75" s="225"/>
      <c r="CT75" s="225"/>
      <c r="CU75" s="225"/>
      <c r="CV75" s="225"/>
      <c r="CW75" s="226"/>
      <c r="CX75" s="224" t="s">
        <v>765</v>
      </c>
      <c r="CY75" s="225"/>
      <c r="CZ75" s="225"/>
      <c r="DA75" s="225"/>
      <c r="DB75" s="225"/>
      <c r="DC75" s="225"/>
      <c r="DD75" s="225"/>
      <c r="DE75" s="225"/>
      <c r="DF75" s="225"/>
      <c r="DG75" s="225"/>
      <c r="DH75" s="226"/>
    </row>
    <row r="76" spans="1:112" ht="85.5" customHeight="1">
      <c r="A76" s="246"/>
      <c r="B76" s="240"/>
      <c r="C76" s="266"/>
      <c r="D76" s="267"/>
      <c r="E76" s="267"/>
      <c r="F76" s="267"/>
      <c r="G76" s="267"/>
      <c r="H76" s="267"/>
      <c r="I76" s="267"/>
      <c r="J76" s="267"/>
      <c r="K76" s="267"/>
      <c r="L76" s="267"/>
      <c r="M76" s="268"/>
      <c r="N76" s="236" t="s">
        <v>856</v>
      </c>
      <c r="O76" s="237"/>
      <c r="P76" s="237"/>
      <c r="Q76" s="237"/>
      <c r="R76" s="237"/>
      <c r="S76" s="237"/>
      <c r="T76" s="237"/>
      <c r="U76" s="237"/>
      <c r="V76" s="237"/>
      <c r="W76" s="237"/>
      <c r="X76" s="238"/>
      <c r="Y76" s="236" t="s">
        <v>857</v>
      </c>
      <c r="Z76" s="237"/>
      <c r="AA76" s="237"/>
      <c r="AB76" s="237"/>
      <c r="AC76" s="237"/>
      <c r="AD76" s="237"/>
      <c r="AE76" s="237"/>
      <c r="AF76" s="237"/>
      <c r="AG76" s="237"/>
      <c r="AH76" s="237"/>
      <c r="AI76" s="238"/>
      <c r="AJ76" s="236" t="s">
        <v>858</v>
      </c>
      <c r="AK76" s="237"/>
      <c r="AL76" s="237"/>
      <c r="AM76" s="237"/>
      <c r="AN76" s="237"/>
      <c r="AO76" s="237"/>
      <c r="AP76" s="237"/>
      <c r="AQ76" s="237"/>
      <c r="AR76" s="237"/>
      <c r="AS76" s="237"/>
      <c r="AT76" s="238"/>
      <c r="AU76" s="263" t="s">
        <v>859</v>
      </c>
      <c r="AV76" s="264"/>
      <c r="AW76" s="264"/>
      <c r="AX76" s="264"/>
      <c r="AY76" s="264"/>
      <c r="AZ76" s="264"/>
      <c r="BA76" s="264"/>
      <c r="BB76" s="264"/>
      <c r="BC76" s="264"/>
      <c r="BD76" s="264"/>
      <c r="BE76" s="265"/>
      <c r="BF76" s="263" t="s">
        <v>860</v>
      </c>
      <c r="BG76" s="264"/>
      <c r="BH76" s="264"/>
      <c r="BI76" s="264"/>
      <c r="BJ76" s="264"/>
      <c r="BK76" s="264"/>
      <c r="BL76" s="264"/>
      <c r="BM76" s="264"/>
      <c r="BN76" s="264"/>
      <c r="BO76" s="264"/>
      <c r="BP76" s="265"/>
      <c r="BQ76" s="236"/>
      <c r="BR76" s="237"/>
      <c r="BS76" s="237"/>
      <c r="BT76" s="237"/>
      <c r="BU76" s="237"/>
      <c r="BV76" s="237"/>
      <c r="BW76" s="237"/>
      <c r="BX76" s="237"/>
      <c r="BY76" s="237"/>
      <c r="BZ76" s="237"/>
      <c r="CA76" s="238"/>
      <c r="CB76" s="236"/>
      <c r="CC76" s="237"/>
      <c r="CD76" s="237"/>
      <c r="CE76" s="237"/>
      <c r="CF76" s="237"/>
      <c r="CG76" s="237"/>
      <c r="CH76" s="237"/>
      <c r="CI76" s="237"/>
      <c r="CJ76" s="237"/>
      <c r="CK76" s="237"/>
      <c r="CL76" s="238"/>
      <c r="CM76" s="236" t="s">
        <v>861</v>
      </c>
      <c r="CN76" s="237"/>
      <c r="CO76" s="237"/>
      <c r="CP76" s="237"/>
      <c r="CQ76" s="237"/>
      <c r="CR76" s="237"/>
      <c r="CS76" s="237"/>
      <c r="CT76" s="237"/>
      <c r="CU76" s="237"/>
      <c r="CV76" s="237"/>
      <c r="CW76" s="238"/>
      <c r="CX76" s="236" t="s">
        <v>862</v>
      </c>
      <c r="CY76" s="237"/>
      <c r="CZ76" s="237"/>
      <c r="DA76" s="237"/>
      <c r="DB76" s="237"/>
      <c r="DC76" s="237"/>
      <c r="DD76" s="237"/>
      <c r="DE76" s="237"/>
      <c r="DF76" s="237"/>
      <c r="DG76" s="237"/>
      <c r="DH76" s="238"/>
    </row>
    <row r="77" spans="1:112" ht="15.75" customHeight="1">
      <c r="A77" s="246"/>
      <c r="B77" s="240"/>
      <c r="C77" s="110"/>
      <c r="D77" s="110"/>
      <c r="E77" s="110"/>
      <c r="F77" s="110"/>
      <c r="G77" s="110"/>
      <c r="H77" s="110"/>
      <c r="I77" s="110"/>
      <c r="J77" s="110"/>
      <c r="K77" s="110"/>
      <c r="L77" s="110"/>
      <c r="M77" s="110"/>
      <c r="N77" s="111" t="s">
        <v>763</v>
      </c>
      <c r="O77" s="110">
        <v>3</v>
      </c>
      <c r="P77" s="110">
        <v>2</v>
      </c>
      <c r="Q77" s="110">
        <v>4</v>
      </c>
      <c r="R77" s="110">
        <v>1</v>
      </c>
      <c r="S77" s="110">
        <v>1</v>
      </c>
      <c r="T77" s="110">
        <v>1</v>
      </c>
      <c r="U77" s="110">
        <v>2</v>
      </c>
      <c r="V77" s="110">
        <v>4</v>
      </c>
      <c r="W77" s="110">
        <v>2</v>
      </c>
      <c r="X77" s="110">
        <v>4</v>
      </c>
      <c r="Y77" s="111" t="s">
        <v>763</v>
      </c>
      <c r="Z77" s="110">
        <v>1</v>
      </c>
      <c r="AA77" s="110">
        <v>1</v>
      </c>
      <c r="AB77" s="110">
        <v>4</v>
      </c>
      <c r="AC77" s="110">
        <v>1</v>
      </c>
      <c r="AD77" s="110">
        <v>2</v>
      </c>
      <c r="AE77" s="110">
        <v>2</v>
      </c>
      <c r="AF77" s="110">
        <v>2</v>
      </c>
      <c r="AG77" s="110">
        <v>4</v>
      </c>
      <c r="AH77" s="110">
        <v>2</v>
      </c>
      <c r="AI77" s="110">
        <v>1</v>
      </c>
      <c r="AJ77" s="111" t="s">
        <v>763</v>
      </c>
      <c r="AK77" s="110">
        <v>1</v>
      </c>
      <c r="AL77" s="110">
        <v>3</v>
      </c>
      <c r="AM77" s="110">
        <v>1</v>
      </c>
      <c r="AN77" s="110">
        <v>4</v>
      </c>
      <c r="AO77" s="110">
        <v>4</v>
      </c>
      <c r="AP77" s="110">
        <v>4</v>
      </c>
      <c r="AQ77" s="110">
        <v>2</v>
      </c>
      <c r="AR77" s="110">
        <v>4</v>
      </c>
      <c r="AS77" s="110">
        <v>4</v>
      </c>
      <c r="AT77" s="110">
        <v>4</v>
      </c>
      <c r="AU77" s="111" t="s">
        <v>763</v>
      </c>
      <c r="AV77" s="110">
        <v>1</v>
      </c>
      <c r="AW77" s="110">
        <v>3</v>
      </c>
      <c r="AX77" s="110">
        <v>1</v>
      </c>
      <c r="AY77" s="110">
        <v>4</v>
      </c>
      <c r="AZ77" s="110">
        <v>4</v>
      </c>
      <c r="BA77" s="110">
        <v>4</v>
      </c>
      <c r="BB77" s="110">
        <v>2</v>
      </c>
      <c r="BC77" s="110">
        <v>4</v>
      </c>
      <c r="BD77" s="110">
        <v>4</v>
      </c>
      <c r="BE77" s="110">
        <v>4</v>
      </c>
      <c r="BF77" s="111" t="s">
        <v>763</v>
      </c>
      <c r="BG77" s="110">
        <v>1</v>
      </c>
      <c r="BH77" s="110">
        <v>3</v>
      </c>
      <c r="BI77" s="110">
        <v>1</v>
      </c>
      <c r="BJ77" s="110">
        <v>4</v>
      </c>
      <c r="BK77" s="110">
        <v>4</v>
      </c>
      <c r="BL77" s="110">
        <v>4</v>
      </c>
      <c r="BM77" s="110">
        <v>2</v>
      </c>
      <c r="BN77" s="110">
        <v>4</v>
      </c>
      <c r="BO77" s="110">
        <v>4</v>
      </c>
      <c r="BP77" s="110">
        <v>4</v>
      </c>
      <c r="BQ77" s="111"/>
      <c r="BR77" s="110"/>
      <c r="BS77" s="110"/>
      <c r="BT77" s="110"/>
      <c r="BU77" s="110"/>
      <c r="BV77" s="110"/>
      <c r="BW77" s="110"/>
      <c r="BX77" s="110"/>
      <c r="BY77" s="110"/>
      <c r="BZ77" s="110"/>
      <c r="CA77" s="112"/>
      <c r="CB77" s="111" t="s">
        <v>763</v>
      </c>
      <c r="CC77" s="110"/>
      <c r="CD77" s="110"/>
      <c r="CE77" s="110"/>
      <c r="CF77" s="110"/>
      <c r="CG77" s="110"/>
      <c r="CH77" s="110"/>
      <c r="CI77" s="110"/>
      <c r="CJ77" s="110"/>
      <c r="CK77" s="110"/>
      <c r="CL77" s="110"/>
      <c r="CM77" s="111" t="s">
        <v>764</v>
      </c>
      <c r="CN77" s="110">
        <v>1</v>
      </c>
      <c r="CO77" s="110">
        <v>1</v>
      </c>
      <c r="CP77" s="110">
        <v>1</v>
      </c>
      <c r="CQ77" s="110">
        <v>4</v>
      </c>
      <c r="CR77" s="110">
        <v>4</v>
      </c>
      <c r="CS77" s="110">
        <v>2</v>
      </c>
      <c r="CT77" s="110">
        <v>2</v>
      </c>
      <c r="CU77" s="110">
        <v>4</v>
      </c>
      <c r="CV77" s="110">
        <v>1</v>
      </c>
      <c r="CW77" s="110">
        <v>1</v>
      </c>
      <c r="CX77" s="111" t="s">
        <v>764</v>
      </c>
      <c r="CY77" s="110">
        <v>1</v>
      </c>
      <c r="CZ77" s="110">
        <v>1</v>
      </c>
      <c r="DA77" s="110">
        <v>1</v>
      </c>
      <c r="DB77" s="110">
        <v>4</v>
      </c>
      <c r="DC77" s="110">
        <v>4</v>
      </c>
      <c r="DD77" s="110">
        <v>2</v>
      </c>
      <c r="DE77" s="110">
        <v>2</v>
      </c>
      <c r="DF77" s="110">
        <v>4</v>
      </c>
      <c r="DG77" s="110">
        <v>1</v>
      </c>
      <c r="DH77" s="110">
        <v>1</v>
      </c>
    </row>
    <row r="78" spans="1:112" ht="15.75" customHeight="1">
      <c r="A78" s="246"/>
      <c r="B78" s="240"/>
      <c r="C78" s="114">
        <f>C77</f>
        <v>0</v>
      </c>
      <c r="D78" s="224">
        <f>((3*D77)+(2*E77)+F77+G77+H77+I77+J77+K77+L77+M77)</f>
        <v>0</v>
      </c>
      <c r="E78" s="225"/>
      <c r="F78" s="225"/>
      <c r="G78" s="225"/>
      <c r="H78" s="225"/>
      <c r="I78" s="225"/>
      <c r="J78" s="225"/>
      <c r="K78" s="225"/>
      <c r="L78" s="225"/>
      <c r="M78" s="226"/>
      <c r="N78" s="114" t="str">
        <f>N77</f>
        <v>-</v>
      </c>
      <c r="O78" s="224">
        <f>((3*O77)+(2*P77)+Q77+R77+S77+T77+U77+V77+W77+X77)</f>
        <v>32</v>
      </c>
      <c r="P78" s="225"/>
      <c r="Q78" s="225"/>
      <c r="R78" s="225"/>
      <c r="S78" s="225"/>
      <c r="T78" s="225"/>
      <c r="U78" s="225"/>
      <c r="V78" s="225"/>
      <c r="W78" s="225"/>
      <c r="X78" s="226"/>
      <c r="Y78" s="114" t="str">
        <f>Y77</f>
        <v>-</v>
      </c>
      <c r="Z78" s="224">
        <f>((3*Z77)+(2*AA77)+AB77+AC77+AD77+AE77+AF77+AG77+AH77+AI77)</f>
        <v>23</v>
      </c>
      <c r="AA78" s="225"/>
      <c r="AB78" s="225"/>
      <c r="AC78" s="225"/>
      <c r="AD78" s="225"/>
      <c r="AE78" s="225"/>
      <c r="AF78" s="225"/>
      <c r="AG78" s="225"/>
      <c r="AH78" s="225"/>
      <c r="AI78" s="226"/>
      <c r="AJ78" s="114" t="str">
        <f>AJ77</f>
        <v>-</v>
      </c>
      <c r="AK78" s="224">
        <f>((3*AK77)+(2*AL77)+AM77+AN77+AO77+AP77+AQ77+AR77+AS77+AT77)</f>
        <v>36</v>
      </c>
      <c r="AL78" s="225"/>
      <c r="AM78" s="225"/>
      <c r="AN78" s="225"/>
      <c r="AO78" s="225"/>
      <c r="AP78" s="225"/>
      <c r="AQ78" s="225"/>
      <c r="AR78" s="225"/>
      <c r="AS78" s="225"/>
      <c r="AT78" s="226"/>
      <c r="AU78" s="114" t="str">
        <f>AU77</f>
        <v>-</v>
      </c>
      <c r="AV78" s="224">
        <f>((3*AV77)+(2*AW77)+AX77+AY77+AZ77+BA77+BB77+BC77+BD77+BE77)</f>
        <v>36</v>
      </c>
      <c r="AW78" s="225"/>
      <c r="AX78" s="225"/>
      <c r="AY78" s="225"/>
      <c r="AZ78" s="225"/>
      <c r="BA78" s="225"/>
      <c r="BB78" s="225"/>
      <c r="BC78" s="225"/>
      <c r="BD78" s="225"/>
      <c r="BE78" s="226"/>
      <c r="BF78" s="114" t="str">
        <f>BF77</f>
        <v>-</v>
      </c>
      <c r="BG78" s="224">
        <f>((3*BG77)+(2*BH77)+BI77+BJ77+BK77+BL77+BM77+BN77+BO77+BP77)</f>
        <v>36</v>
      </c>
      <c r="BH78" s="225"/>
      <c r="BI78" s="225"/>
      <c r="BJ78" s="225"/>
      <c r="BK78" s="225"/>
      <c r="BL78" s="225"/>
      <c r="BM78" s="225"/>
      <c r="BN78" s="225"/>
      <c r="BO78" s="225"/>
      <c r="BP78" s="226"/>
      <c r="BQ78" s="118">
        <f>BQ77</f>
        <v>0</v>
      </c>
      <c r="BR78" s="224">
        <f>((3*BR77)+(2*BS77)+BT77+BU77+BV77+BW77+BX77+BY77+BZ77+CA77)</f>
        <v>0</v>
      </c>
      <c r="BS78" s="225"/>
      <c r="BT78" s="225"/>
      <c r="BU78" s="225"/>
      <c r="BV78" s="225"/>
      <c r="BW78" s="225"/>
      <c r="BX78" s="225"/>
      <c r="BY78" s="225"/>
      <c r="BZ78" s="225"/>
      <c r="CA78" s="226"/>
      <c r="CB78" s="114" t="str">
        <f>CB77</f>
        <v>-</v>
      </c>
      <c r="CC78" s="224">
        <f>((3*CC77)+(2*CD77)+CE77+CF77+CG77+CH77+CI77+CJ77+CK77+CL77)</f>
        <v>0</v>
      </c>
      <c r="CD78" s="225"/>
      <c r="CE78" s="225"/>
      <c r="CF78" s="225"/>
      <c r="CG78" s="225"/>
      <c r="CH78" s="225"/>
      <c r="CI78" s="225"/>
      <c r="CJ78" s="225"/>
      <c r="CK78" s="225"/>
      <c r="CL78" s="226"/>
      <c r="CM78" s="114" t="str">
        <f>CM77</f>
        <v>+</v>
      </c>
      <c r="CN78" s="224">
        <f>((3*CN77)+(2*CO77)+CP77+CQ77+CR77+CS77+CT77+CU77+CV77+CW77)</f>
        <v>24</v>
      </c>
      <c r="CO78" s="225"/>
      <c r="CP78" s="225"/>
      <c r="CQ78" s="225"/>
      <c r="CR78" s="225"/>
      <c r="CS78" s="225"/>
      <c r="CT78" s="225"/>
      <c r="CU78" s="225"/>
      <c r="CV78" s="225"/>
      <c r="CW78" s="226"/>
      <c r="CX78" s="114" t="str">
        <f>CX77</f>
        <v>+</v>
      </c>
      <c r="CY78" s="224">
        <f>((3*CY77)+(2*CZ77)+DA77+DB77+DC77+DD77+DE77+DF77+DG77+DH77)</f>
        <v>24</v>
      </c>
      <c r="CZ78" s="225"/>
      <c r="DA78" s="225"/>
      <c r="DB78" s="225"/>
      <c r="DC78" s="225"/>
      <c r="DD78" s="225"/>
      <c r="DE78" s="225"/>
      <c r="DF78" s="225"/>
      <c r="DG78" s="225"/>
      <c r="DH78" s="226"/>
    </row>
    <row r="79" spans="1:112" ht="15.75" customHeight="1">
      <c r="A79" s="247"/>
      <c r="B79" s="241"/>
      <c r="C79" s="225" t="str">
        <f>IF(D78&lt;25,$DS$21,IF(AND(D78&gt;=25,D78&lt;50),$DS$22,IF(AND(D78&gt;=50,D78&lt;75),$DS$23,#REF!)))</f>
        <v>Irrelevante</v>
      </c>
      <c r="D79" s="225"/>
      <c r="E79" s="225"/>
      <c r="F79" s="225"/>
      <c r="G79" s="225"/>
      <c r="H79" s="225"/>
      <c r="I79" s="225"/>
      <c r="J79" s="225"/>
      <c r="K79" s="225"/>
      <c r="L79" s="225"/>
      <c r="M79" s="226"/>
      <c r="N79" s="225" t="str">
        <f>IF(O78&lt;25,$DS$21,IF(AND(O78&gt;=25,O78&lt;50),$DS$22,IF(AND(O78&gt;=50,O78&lt;75),$DS$23,#REF!)))</f>
        <v>Moderado</v>
      </c>
      <c r="O79" s="225"/>
      <c r="P79" s="225"/>
      <c r="Q79" s="225"/>
      <c r="R79" s="225"/>
      <c r="S79" s="225"/>
      <c r="T79" s="225"/>
      <c r="U79" s="225"/>
      <c r="V79" s="225"/>
      <c r="W79" s="225"/>
      <c r="X79" s="226"/>
      <c r="Y79" s="225" t="str">
        <f>IF(Z78&lt;25,$DS$21,IF(AND(Z78&gt;=25,Z78&lt;50),$DS$22,IF(AND(Z78&gt;=50,Z78&lt;75),$DS$23,#REF!)))</f>
        <v>Irrelevante</v>
      </c>
      <c r="Z79" s="225"/>
      <c r="AA79" s="225"/>
      <c r="AB79" s="225"/>
      <c r="AC79" s="225"/>
      <c r="AD79" s="225"/>
      <c r="AE79" s="225"/>
      <c r="AF79" s="225"/>
      <c r="AG79" s="225"/>
      <c r="AH79" s="225"/>
      <c r="AI79" s="226"/>
      <c r="AJ79" s="225" t="str">
        <f>IF(AK78&lt;25,$DS$21,IF(AND(AK78&gt;=25,AK78&lt;50),$DS$22,IF(AND(AK78&gt;=50,AK78&lt;75),$DS$23,#REF!)))</f>
        <v>Moderado</v>
      </c>
      <c r="AK79" s="225"/>
      <c r="AL79" s="225"/>
      <c r="AM79" s="225"/>
      <c r="AN79" s="225"/>
      <c r="AO79" s="225"/>
      <c r="AP79" s="225"/>
      <c r="AQ79" s="225"/>
      <c r="AR79" s="225"/>
      <c r="AS79" s="225"/>
      <c r="AT79" s="226"/>
      <c r="AU79" s="225" t="str">
        <f>IF(AV78&lt;25,$DS$21,IF(AND(AV78&gt;=25,AV78&lt;50),$DS$22,IF(AND(AV78&gt;=50,AV78&lt;75),$DS$23,#REF!)))</f>
        <v>Moderado</v>
      </c>
      <c r="AV79" s="225"/>
      <c r="AW79" s="225"/>
      <c r="AX79" s="225"/>
      <c r="AY79" s="225"/>
      <c r="AZ79" s="225"/>
      <c r="BA79" s="225"/>
      <c r="BB79" s="225"/>
      <c r="BC79" s="225"/>
      <c r="BD79" s="225"/>
      <c r="BE79" s="226"/>
      <c r="BF79" s="224" t="str">
        <f>IF(BG78&lt;25,$DS$21,IF(AND(BG78&gt;=25,BG78&lt;50),$DS$22,IF(AND(BG78&gt;=50,BG78&lt;75),$DS$23,#REF!)))</f>
        <v>Moderado</v>
      </c>
      <c r="BG79" s="225"/>
      <c r="BH79" s="225"/>
      <c r="BI79" s="225"/>
      <c r="BJ79" s="225"/>
      <c r="BK79" s="225"/>
      <c r="BL79" s="225"/>
      <c r="BM79" s="225"/>
      <c r="BN79" s="225"/>
      <c r="BO79" s="225"/>
      <c r="BP79" s="226"/>
      <c r="BQ79" s="224" t="str">
        <f>IF(BR78&lt;25,$DS$21,IF(AND(BR78&gt;=25,BR78&lt;50),$DS$22,IF(AND(BR78&gt;=50,BR78&lt;75),$DS$23,#REF!)))</f>
        <v>Irrelevante</v>
      </c>
      <c r="BR79" s="225"/>
      <c r="BS79" s="225"/>
      <c r="BT79" s="225"/>
      <c r="BU79" s="225"/>
      <c r="BV79" s="225"/>
      <c r="BW79" s="225"/>
      <c r="BX79" s="225"/>
      <c r="BY79" s="225"/>
      <c r="BZ79" s="225"/>
      <c r="CA79" s="226"/>
      <c r="CB79" s="224" t="str">
        <f>IF(CC78&lt;25,$DS$21,IF(AND(CC78&gt;=25,CC78&lt;50),$DS$22,IF(AND(CC78&gt;=50,CC78&lt;75),$DS$23,#REF!)))</f>
        <v>Irrelevante</v>
      </c>
      <c r="CC79" s="225"/>
      <c r="CD79" s="225"/>
      <c r="CE79" s="225"/>
      <c r="CF79" s="225"/>
      <c r="CG79" s="225"/>
      <c r="CH79" s="225"/>
      <c r="CI79" s="225"/>
      <c r="CJ79" s="225"/>
      <c r="CK79" s="225"/>
      <c r="CL79" s="226"/>
      <c r="CM79" s="224" t="s">
        <v>765</v>
      </c>
      <c r="CN79" s="225"/>
      <c r="CO79" s="225"/>
      <c r="CP79" s="225"/>
      <c r="CQ79" s="225"/>
      <c r="CR79" s="225"/>
      <c r="CS79" s="225"/>
      <c r="CT79" s="225"/>
      <c r="CU79" s="225"/>
      <c r="CV79" s="225"/>
      <c r="CW79" s="226"/>
      <c r="CX79" s="224" t="s">
        <v>765</v>
      </c>
      <c r="CY79" s="225"/>
      <c r="CZ79" s="225"/>
      <c r="DA79" s="225"/>
      <c r="DB79" s="225"/>
      <c r="DC79" s="225"/>
      <c r="DD79" s="225"/>
      <c r="DE79" s="225"/>
      <c r="DF79" s="225"/>
      <c r="DG79" s="225"/>
      <c r="DH79" s="226"/>
    </row>
    <row r="80" spans="1:112" ht="88.5" customHeight="1">
      <c r="A80" s="245" t="s">
        <v>478</v>
      </c>
      <c r="B80" s="239" t="s">
        <v>863</v>
      </c>
      <c r="C80" s="266" t="s">
        <v>864</v>
      </c>
      <c r="D80" s="267"/>
      <c r="E80" s="267"/>
      <c r="F80" s="267"/>
      <c r="G80" s="267"/>
      <c r="H80" s="267"/>
      <c r="I80" s="267"/>
      <c r="J80" s="267"/>
      <c r="K80" s="267"/>
      <c r="L80" s="267"/>
      <c r="M80" s="268"/>
      <c r="N80" s="236" t="s">
        <v>865</v>
      </c>
      <c r="O80" s="237"/>
      <c r="P80" s="237"/>
      <c r="Q80" s="237"/>
      <c r="R80" s="237"/>
      <c r="S80" s="237"/>
      <c r="T80" s="237"/>
      <c r="U80" s="237"/>
      <c r="V80" s="237"/>
      <c r="W80" s="237"/>
      <c r="X80" s="238"/>
      <c r="Y80" s="236" t="s">
        <v>866</v>
      </c>
      <c r="Z80" s="237"/>
      <c r="AA80" s="237"/>
      <c r="AB80" s="237"/>
      <c r="AC80" s="237"/>
      <c r="AD80" s="237"/>
      <c r="AE80" s="237"/>
      <c r="AF80" s="237"/>
      <c r="AG80" s="237"/>
      <c r="AH80" s="237"/>
      <c r="AI80" s="238"/>
      <c r="AJ80" s="236" t="s">
        <v>867</v>
      </c>
      <c r="AK80" s="237"/>
      <c r="AL80" s="237"/>
      <c r="AM80" s="237"/>
      <c r="AN80" s="237"/>
      <c r="AO80" s="237"/>
      <c r="AP80" s="237"/>
      <c r="AQ80" s="237"/>
      <c r="AR80" s="237"/>
      <c r="AS80" s="237"/>
      <c r="AT80" s="238"/>
      <c r="AU80" s="263" t="s">
        <v>868</v>
      </c>
      <c r="AV80" s="264"/>
      <c r="AW80" s="264"/>
      <c r="AX80" s="264"/>
      <c r="AY80" s="264"/>
      <c r="AZ80" s="264"/>
      <c r="BA80" s="264"/>
      <c r="BB80" s="264"/>
      <c r="BC80" s="264"/>
      <c r="BD80" s="264"/>
      <c r="BE80" s="265"/>
      <c r="BF80" s="263" t="s">
        <v>869</v>
      </c>
      <c r="BG80" s="264"/>
      <c r="BH80" s="264"/>
      <c r="BI80" s="264"/>
      <c r="BJ80" s="264"/>
      <c r="BK80" s="264"/>
      <c r="BL80" s="264"/>
      <c r="BM80" s="264"/>
      <c r="BN80" s="264"/>
      <c r="BO80" s="264"/>
      <c r="BP80" s="265"/>
      <c r="BQ80" s="236" t="s">
        <v>870</v>
      </c>
      <c r="BR80" s="237"/>
      <c r="BS80" s="237"/>
      <c r="BT80" s="237"/>
      <c r="BU80" s="237"/>
      <c r="BV80" s="237"/>
      <c r="BW80" s="237"/>
      <c r="BX80" s="237"/>
      <c r="BY80" s="237"/>
      <c r="BZ80" s="237"/>
      <c r="CA80" s="238"/>
      <c r="CB80" s="236" t="s">
        <v>871</v>
      </c>
      <c r="CC80" s="237"/>
      <c r="CD80" s="237"/>
      <c r="CE80" s="237"/>
      <c r="CF80" s="237"/>
      <c r="CG80" s="237"/>
      <c r="CH80" s="237"/>
      <c r="CI80" s="237"/>
      <c r="CJ80" s="237"/>
      <c r="CK80" s="237"/>
      <c r="CL80" s="238"/>
      <c r="CM80" s="236" t="s">
        <v>872</v>
      </c>
      <c r="CN80" s="237"/>
      <c r="CO80" s="237"/>
      <c r="CP80" s="237"/>
      <c r="CQ80" s="237"/>
      <c r="CR80" s="237"/>
      <c r="CS80" s="237"/>
      <c r="CT80" s="237"/>
      <c r="CU80" s="237"/>
      <c r="CV80" s="237"/>
      <c r="CW80" s="238"/>
      <c r="CX80" s="236" t="s">
        <v>873</v>
      </c>
      <c r="CY80" s="237"/>
      <c r="CZ80" s="237"/>
      <c r="DA80" s="237"/>
      <c r="DB80" s="237"/>
      <c r="DC80" s="237"/>
      <c r="DD80" s="237"/>
      <c r="DE80" s="237"/>
      <c r="DF80" s="237"/>
      <c r="DG80" s="237"/>
      <c r="DH80" s="238"/>
    </row>
    <row r="81" spans="1:222" ht="15.75" customHeight="1">
      <c r="A81" s="246"/>
      <c r="B81" s="240"/>
      <c r="C81" s="110" t="s">
        <v>763</v>
      </c>
      <c r="D81" s="110">
        <v>1</v>
      </c>
      <c r="E81" s="110">
        <v>2</v>
      </c>
      <c r="F81" s="110">
        <v>4</v>
      </c>
      <c r="G81" s="110">
        <v>1</v>
      </c>
      <c r="H81" s="110">
        <v>2</v>
      </c>
      <c r="I81" s="110">
        <v>2</v>
      </c>
      <c r="J81" s="110">
        <v>2</v>
      </c>
      <c r="K81" s="110">
        <v>4</v>
      </c>
      <c r="L81" s="110">
        <v>1</v>
      </c>
      <c r="M81" s="110">
        <v>1</v>
      </c>
      <c r="N81" s="111" t="s">
        <v>763</v>
      </c>
      <c r="O81" s="110">
        <v>1</v>
      </c>
      <c r="P81" s="110">
        <v>2</v>
      </c>
      <c r="Q81" s="110">
        <v>4</v>
      </c>
      <c r="R81" s="110">
        <v>4</v>
      </c>
      <c r="S81" s="110">
        <v>4</v>
      </c>
      <c r="T81" s="110">
        <v>1</v>
      </c>
      <c r="U81" s="110">
        <v>2</v>
      </c>
      <c r="V81" s="110">
        <v>4</v>
      </c>
      <c r="W81" s="110">
        <v>2</v>
      </c>
      <c r="X81" s="110">
        <v>4</v>
      </c>
      <c r="Y81" s="111" t="s">
        <v>763</v>
      </c>
      <c r="Z81" s="110">
        <v>1</v>
      </c>
      <c r="AA81" s="110">
        <v>2</v>
      </c>
      <c r="AB81" s="110">
        <v>4</v>
      </c>
      <c r="AC81" s="110">
        <v>4</v>
      </c>
      <c r="AD81" s="110">
        <v>2</v>
      </c>
      <c r="AE81" s="110">
        <v>1</v>
      </c>
      <c r="AF81" s="110">
        <v>2</v>
      </c>
      <c r="AG81" s="110">
        <v>4</v>
      </c>
      <c r="AH81" s="110">
        <v>2</v>
      </c>
      <c r="AI81" s="110">
        <v>4</v>
      </c>
      <c r="AJ81" s="111" t="s">
        <v>763</v>
      </c>
      <c r="AK81" s="110">
        <v>1</v>
      </c>
      <c r="AL81" s="110">
        <v>2</v>
      </c>
      <c r="AM81" s="110">
        <v>4</v>
      </c>
      <c r="AN81" s="110">
        <v>4</v>
      </c>
      <c r="AO81" s="110">
        <v>1</v>
      </c>
      <c r="AP81" s="110">
        <v>1</v>
      </c>
      <c r="AQ81" s="110">
        <v>1</v>
      </c>
      <c r="AR81" s="110">
        <v>4</v>
      </c>
      <c r="AS81" s="110">
        <v>1</v>
      </c>
      <c r="AT81" s="112">
        <v>1</v>
      </c>
      <c r="AU81" s="110" t="s">
        <v>763</v>
      </c>
      <c r="AV81" s="110">
        <v>1</v>
      </c>
      <c r="AW81" s="110">
        <v>1</v>
      </c>
      <c r="AX81" s="110">
        <v>4</v>
      </c>
      <c r="AY81" s="110">
        <v>4</v>
      </c>
      <c r="AZ81" s="110">
        <v>1</v>
      </c>
      <c r="BA81" s="110">
        <v>1</v>
      </c>
      <c r="BB81" s="110">
        <v>2</v>
      </c>
      <c r="BC81" s="110">
        <v>4</v>
      </c>
      <c r="BD81" s="110">
        <v>1</v>
      </c>
      <c r="BE81" s="110">
        <v>1</v>
      </c>
      <c r="BF81" s="110" t="s">
        <v>763</v>
      </c>
      <c r="BG81" s="110">
        <v>1</v>
      </c>
      <c r="BH81" s="110">
        <v>1</v>
      </c>
      <c r="BI81" s="110">
        <v>4</v>
      </c>
      <c r="BJ81" s="110">
        <v>4</v>
      </c>
      <c r="BK81" s="110">
        <v>1</v>
      </c>
      <c r="BL81" s="110">
        <v>1</v>
      </c>
      <c r="BM81" s="110">
        <v>2</v>
      </c>
      <c r="BN81" s="110">
        <v>4</v>
      </c>
      <c r="BO81" s="110">
        <v>1</v>
      </c>
      <c r="BP81" s="110">
        <v>1</v>
      </c>
      <c r="BQ81" s="111" t="s">
        <v>763</v>
      </c>
      <c r="BR81" s="110">
        <v>1</v>
      </c>
      <c r="BS81" s="110">
        <v>1</v>
      </c>
      <c r="BT81" s="110">
        <v>1</v>
      </c>
      <c r="BU81" s="110">
        <v>4</v>
      </c>
      <c r="BV81" s="110">
        <v>1</v>
      </c>
      <c r="BW81" s="110">
        <v>1</v>
      </c>
      <c r="BX81" s="110">
        <v>2</v>
      </c>
      <c r="BY81" s="110">
        <v>4</v>
      </c>
      <c r="BZ81" s="110">
        <v>1</v>
      </c>
      <c r="CA81" s="112">
        <v>1</v>
      </c>
      <c r="CB81" s="111" t="s">
        <v>763</v>
      </c>
      <c r="CC81" s="110">
        <v>1</v>
      </c>
      <c r="CD81" s="110">
        <v>1</v>
      </c>
      <c r="CE81" s="110">
        <v>4</v>
      </c>
      <c r="CF81" s="110">
        <v>2</v>
      </c>
      <c r="CG81" s="110">
        <v>1</v>
      </c>
      <c r="CH81" s="110">
        <v>1</v>
      </c>
      <c r="CI81" s="110">
        <v>1</v>
      </c>
      <c r="CJ81" s="110">
        <v>4</v>
      </c>
      <c r="CK81" s="110">
        <v>4</v>
      </c>
      <c r="CL81" s="110">
        <v>4</v>
      </c>
      <c r="CM81" s="111" t="s">
        <v>764</v>
      </c>
      <c r="CN81" s="110">
        <v>1</v>
      </c>
      <c r="CO81" s="110">
        <v>1</v>
      </c>
      <c r="CP81" s="110">
        <v>1</v>
      </c>
      <c r="CQ81" s="110">
        <v>4</v>
      </c>
      <c r="CR81" s="110">
        <v>4</v>
      </c>
      <c r="CS81" s="110">
        <v>2</v>
      </c>
      <c r="CT81" s="110">
        <v>2</v>
      </c>
      <c r="CU81" s="110">
        <v>4</v>
      </c>
      <c r="CV81" s="110">
        <v>1</v>
      </c>
      <c r="CW81" s="110">
        <v>1</v>
      </c>
      <c r="CX81" s="111" t="s">
        <v>764</v>
      </c>
      <c r="CY81" s="110">
        <v>1</v>
      </c>
      <c r="CZ81" s="110">
        <v>1</v>
      </c>
      <c r="DA81" s="110">
        <v>4</v>
      </c>
      <c r="DB81" s="110">
        <v>1</v>
      </c>
      <c r="DC81" s="110">
        <v>2</v>
      </c>
      <c r="DD81" s="110">
        <v>2</v>
      </c>
      <c r="DE81" s="110">
        <v>2</v>
      </c>
      <c r="DF81" s="110">
        <v>4</v>
      </c>
      <c r="DG81" s="110">
        <v>1</v>
      </c>
      <c r="DH81" s="110">
        <v>1</v>
      </c>
    </row>
    <row r="82" spans="1:222" ht="15.75" customHeight="1">
      <c r="A82" s="246"/>
      <c r="B82" s="240"/>
      <c r="C82" s="114" t="str">
        <f>C81</f>
        <v>-</v>
      </c>
      <c r="D82" s="224">
        <f>((3*D81)+(2*E81)+F81+G81+H81+I81+J81+K81+L81+M81)</f>
        <v>24</v>
      </c>
      <c r="E82" s="225"/>
      <c r="F82" s="225"/>
      <c r="G82" s="225"/>
      <c r="H82" s="225"/>
      <c r="I82" s="225"/>
      <c r="J82" s="225"/>
      <c r="K82" s="225"/>
      <c r="L82" s="225"/>
      <c r="M82" s="226"/>
      <c r="N82" s="114" t="str">
        <f>N81</f>
        <v>-</v>
      </c>
      <c r="O82" s="224">
        <f>((3*O81)+(2*P81)+Q81+R81+S81+T81+U81+V81+W81+X81)</f>
        <v>32</v>
      </c>
      <c r="P82" s="225"/>
      <c r="Q82" s="225"/>
      <c r="R82" s="225"/>
      <c r="S82" s="225"/>
      <c r="T82" s="225"/>
      <c r="U82" s="225"/>
      <c r="V82" s="225"/>
      <c r="W82" s="225"/>
      <c r="X82" s="226"/>
      <c r="Y82" s="114" t="str">
        <f>Y81</f>
        <v>-</v>
      </c>
      <c r="Z82" s="224">
        <f>((3*Z81)+(2*AA81)+AB81+AC81+AD81+AE81+AF81+AG81+AH81+AI81)</f>
        <v>30</v>
      </c>
      <c r="AA82" s="225"/>
      <c r="AB82" s="225"/>
      <c r="AC82" s="225"/>
      <c r="AD82" s="225"/>
      <c r="AE82" s="225"/>
      <c r="AF82" s="225"/>
      <c r="AG82" s="225"/>
      <c r="AH82" s="225"/>
      <c r="AI82" s="226"/>
      <c r="AJ82" s="114" t="str">
        <f>AJ81</f>
        <v>-</v>
      </c>
      <c r="AK82" s="224">
        <f>((3*AK81)+(2*AL81)+AM81+AN81+AO81+AP81+AQ81+AR81+AS81+AT81)</f>
        <v>24</v>
      </c>
      <c r="AL82" s="225"/>
      <c r="AM82" s="225"/>
      <c r="AN82" s="225"/>
      <c r="AO82" s="225"/>
      <c r="AP82" s="225"/>
      <c r="AQ82" s="225"/>
      <c r="AR82" s="225"/>
      <c r="AS82" s="225"/>
      <c r="AT82" s="226"/>
      <c r="AU82" s="114" t="str">
        <f>AU81</f>
        <v>-</v>
      </c>
      <c r="AV82" s="224">
        <f>((3*AV81)+(2*AW81)+AX81+AY81+AZ81+BA81+BB81+BC81+BD81+BE81)</f>
        <v>23</v>
      </c>
      <c r="AW82" s="225"/>
      <c r="AX82" s="225"/>
      <c r="AY82" s="225"/>
      <c r="AZ82" s="225"/>
      <c r="BA82" s="225"/>
      <c r="BB82" s="225"/>
      <c r="BC82" s="225"/>
      <c r="BD82" s="225"/>
      <c r="BE82" s="226"/>
      <c r="BF82" s="114" t="str">
        <f>BF81</f>
        <v>-</v>
      </c>
      <c r="BG82" s="224">
        <f>((3*BG81)+(2*BH81)+BI81+BJ81+BK81+BL81+BM81+BN81+BO81+BP81)</f>
        <v>23</v>
      </c>
      <c r="BH82" s="225"/>
      <c r="BI82" s="225"/>
      <c r="BJ82" s="225"/>
      <c r="BK82" s="225"/>
      <c r="BL82" s="225"/>
      <c r="BM82" s="225"/>
      <c r="BN82" s="225"/>
      <c r="BO82" s="225"/>
      <c r="BP82" s="226"/>
      <c r="BQ82" s="118" t="str">
        <f>BQ81</f>
        <v>-</v>
      </c>
      <c r="BR82" s="224">
        <f>((3*BR81)+(2*BS81)+BT81+BU81+BV81+BW81+BX81+BY81+BZ81+CA81)</f>
        <v>20</v>
      </c>
      <c r="BS82" s="225"/>
      <c r="BT82" s="225"/>
      <c r="BU82" s="225"/>
      <c r="BV82" s="225"/>
      <c r="BW82" s="225"/>
      <c r="BX82" s="225"/>
      <c r="BY82" s="225"/>
      <c r="BZ82" s="225"/>
      <c r="CA82" s="226"/>
      <c r="CB82" s="114" t="str">
        <f>CB81</f>
        <v>-</v>
      </c>
      <c r="CC82" s="224">
        <f>((3*CC81)+(2*CD81)+CE81+CF81+CG81+CH81+CI81+CJ81+CK81+CL81)</f>
        <v>26</v>
      </c>
      <c r="CD82" s="225"/>
      <c r="CE82" s="225"/>
      <c r="CF82" s="225"/>
      <c r="CG82" s="225"/>
      <c r="CH82" s="225"/>
      <c r="CI82" s="225"/>
      <c r="CJ82" s="225"/>
      <c r="CK82" s="225"/>
      <c r="CL82" s="226"/>
      <c r="CM82" s="114" t="str">
        <f>CM81</f>
        <v>+</v>
      </c>
      <c r="CN82" s="224">
        <f>((3*CN81)+(2*CO81)+CP81+CQ81+CR81+CS81+CT81+CU81+CV81+CW81)</f>
        <v>24</v>
      </c>
      <c r="CO82" s="225"/>
      <c r="CP82" s="225"/>
      <c r="CQ82" s="225"/>
      <c r="CR82" s="225"/>
      <c r="CS82" s="225"/>
      <c r="CT82" s="225"/>
      <c r="CU82" s="225"/>
      <c r="CV82" s="225"/>
      <c r="CW82" s="226"/>
      <c r="CX82" s="114" t="str">
        <f>CX81</f>
        <v>+</v>
      </c>
      <c r="CY82" s="224">
        <f>((3*CY81)+(2*CZ81)+DA81+DB81+DC81+DD81+DE81+DF81+DG81+DH81)</f>
        <v>22</v>
      </c>
      <c r="CZ82" s="225"/>
      <c r="DA82" s="225"/>
      <c r="DB82" s="225"/>
      <c r="DC82" s="225"/>
      <c r="DD82" s="225"/>
      <c r="DE82" s="225"/>
      <c r="DF82" s="225"/>
      <c r="DG82" s="225"/>
      <c r="DH82" s="226"/>
    </row>
    <row r="83" spans="1:222" ht="15.75" customHeight="1">
      <c r="A83" s="246"/>
      <c r="B83" s="240"/>
      <c r="C83" s="225" t="str">
        <f>IF(D82&lt;25,$DS$21,IF(AND(D82&gt;=25,D82&lt;50),$DS$22,IF(AND(D82&gt;=50,D82&lt;75),$DS$23,#REF!)))</f>
        <v>Irrelevante</v>
      </c>
      <c r="D83" s="225"/>
      <c r="E83" s="225"/>
      <c r="F83" s="225"/>
      <c r="G83" s="225"/>
      <c r="H83" s="225"/>
      <c r="I83" s="225"/>
      <c r="J83" s="225"/>
      <c r="K83" s="225"/>
      <c r="L83" s="225"/>
      <c r="M83" s="226"/>
      <c r="N83" s="225" t="str">
        <f>IF(O82&lt;25,$DS$21,IF(AND(O82&gt;=25,O82&lt;50),$DS$22,IF(AND(O82&gt;=50,O82&lt;75),$DS$23,#REF!)))</f>
        <v>Moderado</v>
      </c>
      <c r="O83" s="225"/>
      <c r="P83" s="225"/>
      <c r="Q83" s="225"/>
      <c r="R83" s="225"/>
      <c r="S83" s="225"/>
      <c r="T83" s="225"/>
      <c r="U83" s="225"/>
      <c r="V83" s="225"/>
      <c r="W83" s="225"/>
      <c r="X83" s="226"/>
      <c r="Y83" s="225" t="str">
        <f>IF(Z82&lt;25,$DS$21,IF(AND(Z82&gt;=25,Z82&lt;50),$DS$22,IF(AND(Z82&gt;=50,Z82&lt;75),$DS$23,#REF!)))</f>
        <v>Moderado</v>
      </c>
      <c r="Z83" s="225"/>
      <c r="AA83" s="225"/>
      <c r="AB83" s="225"/>
      <c r="AC83" s="225"/>
      <c r="AD83" s="225"/>
      <c r="AE83" s="225"/>
      <c r="AF83" s="225"/>
      <c r="AG83" s="225"/>
      <c r="AH83" s="225"/>
      <c r="AI83" s="226"/>
      <c r="AJ83" s="225" t="str">
        <f>IF(AK82&lt;25,$DS$21,IF(AND(AK82&gt;=25,AK82&lt;50),$DS$22,IF(AND(AK82&gt;=50,AK82&lt;75),$DS$23,#REF!)))</f>
        <v>Irrelevante</v>
      </c>
      <c r="AK83" s="225"/>
      <c r="AL83" s="225"/>
      <c r="AM83" s="225"/>
      <c r="AN83" s="225"/>
      <c r="AO83" s="225"/>
      <c r="AP83" s="225"/>
      <c r="AQ83" s="225"/>
      <c r="AR83" s="225"/>
      <c r="AS83" s="225"/>
      <c r="AT83" s="226"/>
      <c r="AU83" s="225" t="str">
        <f>IF(AV82&lt;25,$DS$21,IF(AND(AV82&gt;=25,AV82&lt;50),$DS$22,IF(AND(AV82&gt;=50,AV82&lt;75),$DS$23,#REF!)))</f>
        <v>Irrelevante</v>
      </c>
      <c r="AV83" s="225"/>
      <c r="AW83" s="225"/>
      <c r="AX83" s="225"/>
      <c r="AY83" s="225"/>
      <c r="AZ83" s="225"/>
      <c r="BA83" s="225"/>
      <c r="BB83" s="225"/>
      <c r="BC83" s="225"/>
      <c r="BD83" s="225"/>
      <c r="BE83" s="226"/>
      <c r="BF83" s="224" t="str">
        <f>IF(BG82&lt;25,$DS$21,IF(AND(BG82&gt;=25,BG82&lt;50),$DS$22,IF(AND(BG82&gt;=50,BG82&lt;75),$DS$23,#REF!)))</f>
        <v>Irrelevante</v>
      </c>
      <c r="BG83" s="225"/>
      <c r="BH83" s="225"/>
      <c r="BI83" s="225"/>
      <c r="BJ83" s="225"/>
      <c r="BK83" s="225"/>
      <c r="BL83" s="225"/>
      <c r="BM83" s="225"/>
      <c r="BN83" s="225"/>
      <c r="BO83" s="225"/>
      <c r="BP83" s="226"/>
      <c r="BQ83" s="224" t="str">
        <f>IF(BR82&lt;25,$DS$21,IF(AND(BR82&gt;=25,BR82&lt;50),$DS$22,IF(AND(BR82&gt;=50,BR82&lt;75),$DS$23,#REF!)))</f>
        <v>Irrelevante</v>
      </c>
      <c r="BR83" s="225"/>
      <c r="BS83" s="225"/>
      <c r="BT83" s="225"/>
      <c r="BU83" s="225"/>
      <c r="BV83" s="225"/>
      <c r="BW83" s="225"/>
      <c r="BX83" s="225"/>
      <c r="BY83" s="225"/>
      <c r="BZ83" s="225"/>
      <c r="CA83" s="226"/>
      <c r="CB83" s="224" t="str">
        <f>IF(CC82&lt;25,$DS$21,IF(AND(CC82&gt;=25,CC82&lt;50),$DS$22,IF(AND(CC82&gt;=50,CC82&lt;75),$DS$23,#REF!)))</f>
        <v>Moderado</v>
      </c>
      <c r="CC83" s="225"/>
      <c r="CD83" s="225"/>
      <c r="CE83" s="225"/>
      <c r="CF83" s="225"/>
      <c r="CG83" s="225"/>
      <c r="CH83" s="225"/>
      <c r="CI83" s="225"/>
      <c r="CJ83" s="225"/>
      <c r="CK83" s="225"/>
      <c r="CL83" s="226"/>
      <c r="CM83" s="224" t="s">
        <v>765</v>
      </c>
      <c r="CN83" s="225"/>
      <c r="CO83" s="225"/>
      <c r="CP83" s="225"/>
      <c r="CQ83" s="225"/>
      <c r="CR83" s="225"/>
      <c r="CS83" s="225"/>
      <c r="CT83" s="225"/>
      <c r="CU83" s="225"/>
      <c r="CV83" s="225"/>
      <c r="CW83" s="226"/>
      <c r="CX83" s="224" t="s">
        <v>765</v>
      </c>
      <c r="CY83" s="225"/>
      <c r="CZ83" s="225"/>
      <c r="DA83" s="225"/>
      <c r="DB83" s="225"/>
      <c r="DC83" s="225"/>
      <c r="DD83" s="225"/>
      <c r="DE83" s="225"/>
      <c r="DF83" s="225"/>
      <c r="DG83" s="225"/>
      <c r="DH83" s="226"/>
    </row>
    <row r="84" spans="1:222" ht="87.75" customHeight="1">
      <c r="A84" s="246"/>
      <c r="B84" s="240"/>
      <c r="C84" s="266" t="s">
        <v>874</v>
      </c>
      <c r="D84" s="267"/>
      <c r="E84" s="267"/>
      <c r="F84" s="267"/>
      <c r="G84" s="267"/>
      <c r="H84" s="267"/>
      <c r="I84" s="267"/>
      <c r="J84" s="267"/>
      <c r="K84" s="267"/>
      <c r="L84" s="267"/>
      <c r="M84" s="268"/>
      <c r="N84" s="236" t="s">
        <v>875</v>
      </c>
      <c r="O84" s="237"/>
      <c r="P84" s="237"/>
      <c r="Q84" s="237"/>
      <c r="R84" s="237"/>
      <c r="S84" s="237"/>
      <c r="T84" s="237"/>
      <c r="U84" s="237"/>
      <c r="V84" s="237"/>
      <c r="W84" s="237"/>
      <c r="X84" s="238"/>
      <c r="Y84" s="236"/>
      <c r="Z84" s="237"/>
      <c r="AA84" s="237"/>
      <c r="AB84" s="237"/>
      <c r="AC84" s="237"/>
      <c r="AD84" s="237"/>
      <c r="AE84" s="237"/>
      <c r="AF84" s="237"/>
      <c r="AG84" s="237"/>
      <c r="AH84" s="237"/>
      <c r="AI84" s="238"/>
      <c r="AJ84" s="236"/>
      <c r="AK84" s="237"/>
      <c r="AL84" s="237"/>
      <c r="AM84" s="237"/>
      <c r="AN84" s="237"/>
      <c r="AO84" s="237"/>
      <c r="AP84" s="237"/>
      <c r="AQ84" s="237"/>
      <c r="AR84" s="237"/>
      <c r="AS84" s="237"/>
      <c r="AT84" s="238"/>
      <c r="AU84" s="263"/>
      <c r="AV84" s="264"/>
      <c r="AW84" s="264"/>
      <c r="AX84" s="264"/>
      <c r="AY84" s="264"/>
      <c r="AZ84" s="264"/>
      <c r="BA84" s="264"/>
      <c r="BB84" s="264"/>
      <c r="BC84" s="264"/>
      <c r="BD84" s="264"/>
      <c r="BE84" s="265"/>
      <c r="BF84" s="263"/>
      <c r="BG84" s="264"/>
      <c r="BH84" s="264"/>
      <c r="BI84" s="264"/>
      <c r="BJ84" s="264"/>
      <c r="BK84" s="264"/>
      <c r="BL84" s="264"/>
      <c r="BM84" s="264"/>
      <c r="BN84" s="264"/>
      <c r="BO84" s="264"/>
      <c r="BP84" s="265"/>
      <c r="BQ84" s="236"/>
      <c r="BR84" s="237"/>
      <c r="BS84" s="237"/>
      <c r="BT84" s="237"/>
      <c r="BU84" s="237"/>
      <c r="BV84" s="237"/>
      <c r="BW84" s="237"/>
      <c r="BX84" s="237"/>
      <c r="BY84" s="237"/>
      <c r="BZ84" s="237"/>
      <c r="CA84" s="238"/>
      <c r="CB84" s="236" t="s">
        <v>876</v>
      </c>
      <c r="CC84" s="237"/>
      <c r="CD84" s="237"/>
      <c r="CE84" s="237"/>
      <c r="CF84" s="237"/>
      <c r="CG84" s="237"/>
      <c r="CH84" s="237"/>
      <c r="CI84" s="237"/>
      <c r="CJ84" s="237"/>
      <c r="CK84" s="237"/>
      <c r="CL84" s="238"/>
      <c r="CM84" s="236" t="s">
        <v>877</v>
      </c>
      <c r="CN84" s="237"/>
      <c r="CO84" s="237"/>
      <c r="CP84" s="237"/>
      <c r="CQ84" s="237"/>
      <c r="CR84" s="237"/>
      <c r="CS84" s="237"/>
      <c r="CT84" s="237"/>
      <c r="CU84" s="237"/>
      <c r="CV84" s="237"/>
      <c r="CW84" s="238"/>
      <c r="CX84" s="236" t="s">
        <v>878</v>
      </c>
      <c r="CY84" s="237"/>
      <c r="CZ84" s="237"/>
      <c r="DA84" s="237"/>
      <c r="DB84" s="237"/>
      <c r="DC84" s="237"/>
      <c r="DD84" s="237"/>
      <c r="DE84" s="237"/>
      <c r="DF84" s="237"/>
      <c r="DG84" s="237"/>
      <c r="DH84" s="238"/>
      <c r="DI84" s="125"/>
      <c r="DJ84" s="125"/>
      <c r="DK84" s="125"/>
      <c r="DL84" s="125"/>
      <c r="DM84" s="125"/>
      <c r="DN84" s="125"/>
      <c r="DO84" s="125"/>
      <c r="DP84" s="125"/>
      <c r="DQ84" s="125"/>
      <c r="DR84" s="125"/>
      <c r="DS84" s="126"/>
      <c r="DT84" s="125"/>
      <c r="DU84" s="125"/>
      <c r="DV84" s="125"/>
      <c r="DW84" s="125"/>
      <c r="DX84" s="125"/>
      <c r="DY84" s="125"/>
      <c r="DZ84" s="125"/>
      <c r="EA84" s="125"/>
      <c r="EB84" s="125"/>
      <c r="EC84" s="125"/>
      <c r="ED84" s="126"/>
      <c r="EE84" s="116"/>
      <c r="EF84" s="116"/>
      <c r="EG84" s="116"/>
      <c r="EH84" s="116"/>
      <c r="EI84" s="116"/>
      <c r="EJ84" s="116"/>
      <c r="EK84" s="116"/>
      <c r="EL84" s="116"/>
      <c r="EM84" s="116"/>
      <c r="EN84" s="116"/>
      <c r="EO84" s="117"/>
      <c r="EP84" s="116"/>
      <c r="EQ84" s="116"/>
      <c r="ER84" s="116"/>
      <c r="ES84" s="116"/>
      <c r="ET84" s="116"/>
      <c r="EU84" s="116"/>
      <c r="EV84" s="116"/>
      <c r="EW84" s="116"/>
      <c r="EX84" s="116"/>
      <c r="EY84" s="116"/>
      <c r="EZ84" s="117"/>
      <c r="FA84" s="116"/>
      <c r="FB84" s="116"/>
      <c r="FC84" s="116"/>
      <c r="FD84" s="116"/>
      <c r="FE84" s="116"/>
      <c r="FF84" s="116"/>
      <c r="FG84" s="116"/>
      <c r="FH84" s="116"/>
      <c r="FI84" s="116"/>
      <c r="FJ84" s="116"/>
      <c r="FK84" s="117"/>
      <c r="FL84" s="115"/>
      <c r="FM84" s="116"/>
      <c r="FN84" s="116"/>
      <c r="FO84" s="116"/>
      <c r="FP84" s="116"/>
      <c r="FQ84" s="116"/>
      <c r="FR84" s="116"/>
      <c r="FS84" s="116"/>
      <c r="FT84" s="116"/>
      <c r="FU84" s="116"/>
      <c r="FV84" s="117"/>
      <c r="FW84" s="115"/>
      <c r="FX84" s="116"/>
      <c r="FY84" s="116"/>
      <c r="FZ84" s="116"/>
      <c r="GA84" s="116"/>
      <c r="GB84" s="116"/>
      <c r="GC84" s="116"/>
      <c r="GD84" s="116"/>
      <c r="GE84" s="116"/>
      <c r="GF84" s="116"/>
      <c r="GG84" s="117"/>
      <c r="GH84" s="115"/>
      <c r="GI84" s="116"/>
      <c r="GJ84" s="116"/>
      <c r="GK84" s="116"/>
      <c r="GL84" s="116"/>
      <c r="GM84" s="116"/>
      <c r="GN84" s="116"/>
      <c r="GO84" s="116"/>
      <c r="GP84" s="116"/>
      <c r="GQ84" s="116"/>
      <c r="GR84" s="117"/>
      <c r="GS84" s="115"/>
      <c r="GT84" s="116"/>
      <c r="GU84" s="116"/>
      <c r="GV84" s="116"/>
      <c r="GW84" s="116"/>
      <c r="GX84" s="116"/>
      <c r="GY84" s="116"/>
      <c r="GZ84" s="116"/>
      <c r="HA84" s="116"/>
      <c r="HB84" s="116"/>
      <c r="HC84" s="117"/>
      <c r="HD84" s="115"/>
      <c r="HE84" s="116"/>
      <c r="HF84" s="116"/>
      <c r="HG84" s="116"/>
      <c r="HH84" s="116"/>
      <c r="HI84" s="116"/>
      <c r="HJ84" s="116"/>
      <c r="HK84" s="116"/>
      <c r="HL84" s="116"/>
      <c r="HM84" s="116"/>
      <c r="HN84" s="117"/>
    </row>
    <row r="85" spans="1:222" ht="15.75" customHeight="1">
      <c r="A85" s="246"/>
      <c r="B85" s="240"/>
      <c r="C85" s="110" t="s">
        <v>763</v>
      </c>
      <c r="D85" s="110">
        <v>1</v>
      </c>
      <c r="E85" s="110">
        <v>2</v>
      </c>
      <c r="F85" s="110">
        <v>4</v>
      </c>
      <c r="G85" s="110">
        <v>4</v>
      </c>
      <c r="H85" s="110">
        <v>2</v>
      </c>
      <c r="I85" s="110">
        <v>2</v>
      </c>
      <c r="J85" s="110">
        <v>2</v>
      </c>
      <c r="K85" s="110">
        <v>4</v>
      </c>
      <c r="L85" s="110">
        <v>4</v>
      </c>
      <c r="M85" s="110">
        <v>4</v>
      </c>
      <c r="N85" s="111" t="s">
        <v>763</v>
      </c>
      <c r="O85" s="110">
        <v>1</v>
      </c>
      <c r="P85" s="110">
        <v>2</v>
      </c>
      <c r="Q85" s="110">
        <v>1</v>
      </c>
      <c r="R85" s="110">
        <v>1</v>
      </c>
      <c r="S85" s="110">
        <v>1</v>
      </c>
      <c r="T85" s="110">
        <v>1</v>
      </c>
      <c r="U85" s="110">
        <v>2</v>
      </c>
      <c r="V85" s="110">
        <v>4</v>
      </c>
      <c r="W85" s="110">
        <v>4</v>
      </c>
      <c r="X85" s="110">
        <v>4</v>
      </c>
      <c r="Y85" s="111"/>
      <c r="Z85" s="110"/>
      <c r="AA85" s="110"/>
      <c r="AB85" s="110"/>
      <c r="AC85" s="110"/>
      <c r="AD85" s="110"/>
      <c r="AE85" s="110"/>
      <c r="AF85" s="110"/>
      <c r="AG85" s="110"/>
      <c r="AH85" s="110"/>
      <c r="AI85" s="110"/>
      <c r="AJ85" s="111"/>
      <c r="AK85" s="110"/>
      <c r="AL85" s="110"/>
      <c r="AM85" s="110"/>
      <c r="AN85" s="110"/>
      <c r="AO85" s="110"/>
      <c r="AP85" s="110"/>
      <c r="AQ85" s="110"/>
      <c r="AR85" s="110"/>
      <c r="AS85" s="110"/>
      <c r="AT85" s="112"/>
      <c r="AU85" s="110"/>
      <c r="AV85" s="110"/>
      <c r="AW85" s="110"/>
      <c r="AX85" s="110"/>
      <c r="AY85" s="110"/>
      <c r="AZ85" s="110"/>
      <c r="BA85" s="110"/>
      <c r="BB85" s="110"/>
      <c r="BC85" s="110"/>
      <c r="BD85" s="110"/>
      <c r="BE85" s="110"/>
      <c r="BF85" s="110"/>
      <c r="BG85" s="110"/>
      <c r="BH85" s="110"/>
      <c r="BI85" s="110"/>
      <c r="BJ85" s="110"/>
      <c r="BK85" s="110"/>
      <c r="BL85" s="110"/>
      <c r="BM85" s="110"/>
      <c r="BN85" s="110"/>
      <c r="BO85" s="110"/>
      <c r="BP85" s="110"/>
      <c r="BQ85" s="111"/>
      <c r="BR85" s="110"/>
      <c r="BS85" s="110"/>
      <c r="BT85" s="110"/>
      <c r="BU85" s="110"/>
      <c r="BV85" s="110"/>
      <c r="BW85" s="110"/>
      <c r="BX85" s="110"/>
      <c r="BY85" s="110"/>
      <c r="BZ85" s="110"/>
      <c r="CA85" s="112"/>
      <c r="CB85" s="111" t="s">
        <v>763</v>
      </c>
      <c r="CC85" s="110">
        <v>1</v>
      </c>
      <c r="CD85" s="110">
        <v>1</v>
      </c>
      <c r="CE85" s="110">
        <v>1</v>
      </c>
      <c r="CF85" s="110">
        <v>2</v>
      </c>
      <c r="CG85" s="110">
        <v>1</v>
      </c>
      <c r="CH85" s="110">
        <v>1</v>
      </c>
      <c r="CI85" s="110">
        <v>2</v>
      </c>
      <c r="CJ85" s="110">
        <v>4</v>
      </c>
      <c r="CK85" s="110">
        <v>4</v>
      </c>
      <c r="CL85" s="110">
        <v>4</v>
      </c>
      <c r="CM85" s="111" t="s">
        <v>764</v>
      </c>
      <c r="CN85" s="110">
        <v>1</v>
      </c>
      <c r="CO85" s="110">
        <v>1</v>
      </c>
      <c r="CP85" s="110">
        <v>4</v>
      </c>
      <c r="CQ85" s="110">
        <v>1</v>
      </c>
      <c r="CR85" s="110">
        <v>2</v>
      </c>
      <c r="CS85" s="110">
        <v>2</v>
      </c>
      <c r="CT85" s="110">
        <v>2</v>
      </c>
      <c r="CU85" s="110">
        <v>4</v>
      </c>
      <c r="CV85" s="110">
        <v>1</v>
      </c>
      <c r="CW85" s="110">
        <v>1</v>
      </c>
      <c r="CX85" s="111" t="s">
        <v>764</v>
      </c>
      <c r="CY85" s="110">
        <v>1</v>
      </c>
      <c r="CZ85" s="110">
        <v>1</v>
      </c>
      <c r="DA85" s="110">
        <v>4</v>
      </c>
      <c r="DB85" s="110">
        <v>1</v>
      </c>
      <c r="DC85" s="110">
        <v>2</v>
      </c>
      <c r="DD85" s="110">
        <v>2</v>
      </c>
      <c r="DE85" s="110">
        <v>2</v>
      </c>
      <c r="DF85" s="110">
        <v>4</v>
      </c>
      <c r="DG85" s="110">
        <v>1</v>
      </c>
      <c r="DH85" s="110">
        <v>1</v>
      </c>
      <c r="DI85" s="125"/>
      <c r="DJ85" s="125"/>
      <c r="DK85" s="125"/>
      <c r="DL85" s="125"/>
      <c r="DM85" s="125"/>
      <c r="DN85" s="125"/>
      <c r="DO85" s="125"/>
      <c r="DP85" s="125"/>
      <c r="DQ85" s="125"/>
      <c r="DR85" s="125"/>
      <c r="DS85" s="126"/>
      <c r="DT85" s="125"/>
      <c r="DU85" s="125"/>
      <c r="DV85" s="125"/>
      <c r="DW85" s="125"/>
      <c r="DX85" s="125"/>
      <c r="DY85" s="125"/>
      <c r="DZ85" s="125"/>
      <c r="EA85" s="125"/>
      <c r="EB85" s="125"/>
      <c r="EC85" s="125"/>
      <c r="ED85" s="126"/>
      <c r="EE85" s="116"/>
      <c r="EF85" s="116"/>
      <c r="EG85" s="116"/>
      <c r="EH85" s="116"/>
      <c r="EI85" s="116"/>
      <c r="EJ85" s="116"/>
      <c r="EK85" s="116"/>
      <c r="EL85" s="116"/>
      <c r="EM85" s="116"/>
      <c r="EN85" s="116"/>
      <c r="EO85" s="117"/>
      <c r="EP85" s="116"/>
      <c r="EQ85" s="116"/>
      <c r="ER85" s="116"/>
      <c r="ES85" s="116"/>
      <c r="ET85" s="116"/>
      <c r="EU85" s="116"/>
      <c r="EV85" s="116"/>
      <c r="EW85" s="116"/>
      <c r="EX85" s="116"/>
      <c r="EY85" s="116"/>
      <c r="EZ85" s="117"/>
      <c r="FA85" s="116"/>
      <c r="FB85" s="116"/>
      <c r="FC85" s="116"/>
      <c r="FD85" s="116"/>
      <c r="FE85" s="116"/>
      <c r="FF85" s="116"/>
      <c r="FG85" s="116"/>
      <c r="FH85" s="116"/>
      <c r="FI85" s="116"/>
      <c r="FJ85" s="116"/>
      <c r="FK85" s="117"/>
      <c r="FL85" s="115"/>
      <c r="FM85" s="116"/>
      <c r="FN85" s="116"/>
      <c r="FO85" s="116"/>
      <c r="FP85" s="116"/>
      <c r="FQ85" s="116"/>
      <c r="FR85" s="116"/>
      <c r="FS85" s="116"/>
      <c r="FT85" s="116"/>
      <c r="FU85" s="116"/>
      <c r="FV85" s="117"/>
      <c r="FW85" s="115"/>
      <c r="FX85" s="116"/>
      <c r="FY85" s="116"/>
      <c r="FZ85" s="116"/>
      <c r="GA85" s="116"/>
      <c r="GB85" s="116"/>
      <c r="GC85" s="116"/>
      <c r="GD85" s="116"/>
      <c r="GE85" s="116"/>
      <c r="GF85" s="116"/>
      <c r="GG85" s="117"/>
      <c r="GH85" s="115"/>
      <c r="GI85" s="116"/>
      <c r="GJ85" s="116"/>
      <c r="GK85" s="116"/>
      <c r="GL85" s="116"/>
      <c r="GM85" s="116"/>
      <c r="GN85" s="116"/>
      <c r="GO85" s="116"/>
      <c r="GP85" s="116"/>
      <c r="GQ85" s="116"/>
      <c r="GR85" s="117"/>
      <c r="GS85" s="115"/>
      <c r="GT85" s="116"/>
      <c r="GU85" s="116"/>
      <c r="GV85" s="116"/>
      <c r="GW85" s="116"/>
      <c r="GX85" s="116"/>
      <c r="GY85" s="116"/>
      <c r="GZ85" s="116"/>
      <c r="HA85" s="116"/>
      <c r="HB85" s="116"/>
      <c r="HC85" s="117"/>
      <c r="HD85" s="115"/>
      <c r="HE85" s="116"/>
      <c r="HF85" s="116"/>
      <c r="HG85" s="116"/>
      <c r="HH85" s="116"/>
      <c r="HI85" s="116"/>
      <c r="HJ85" s="116"/>
      <c r="HK85" s="116"/>
      <c r="HL85" s="116"/>
      <c r="HM85" s="116"/>
      <c r="HN85" s="117"/>
    </row>
    <row r="86" spans="1:222" ht="15.75" customHeight="1">
      <c r="A86" s="246"/>
      <c r="B86" s="240"/>
      <c r="C86" s="114" t="str">
        <f>C85</f>
        <v>-</v>
      </c>
      <c r="D86" s="224">
        <f>((3*D85)+(2*E85)+F85+G85+H85+I85+J85+K85+L85+M85)</f>
        <v>33</v>
      </c>
      <c r="E86" s="225"/>
      <c r="F86" s="225"/>
      <c r="G86" s="225"/>
      <c r="H86" s="225"/>
      <c r="I86" s="225"/>
      <c r="J86" s="225"/>
      <c r="K86" s="225"/>
      <c r="L86" s="225"/>
      <c r="M86" s="226"/>
      <c r="N86" s="114" t="str">
        <f>N85</f>
        <v>-</v>
      </c>
      <c r="O86" s="224">
        <f>((3*O85)+(2*P85)+Q85+R85+S85+T85+U85+V85+W85+X85)</f>
        <v>25</v>
      </c>
      <c r="P86" s="225"/>
      <c r="Q86" s="225"/>
      <c r="R86" s="225"/>
      <c r="S86" s="225"/>
      <c r="T86" s="225"/>
      <c r="U86" s="225"/>
      <c r="V86" s="225"/>
      <c r="W86" s="225"/>
      <c r="X86" s="226"/>
      <c r="Y86" s="114">
        <f>Y85</f>
        <v>0</v>
      </c>
      <c r="Z86" s="224">
        <f>((3*Z85)+(2*AA85)+AB85+AC85+AD85+AE85+AF85+AG85+AH85+AI85)</f>
        <v>0</v>
      </c>
      <c r="AA86" s="225"/>
      <c r="AB86" s="225"/>
      <c r="AC86" s="225"/>
      <c r="AD86" s="225"/>
      <c r="AE86" s="225"/>
      <c r="AF86" s="225"/>
      <c r="AG86" s="225"/>
      <c r="AH86" s="225"/>
      <c r="AI86" s="226"/>
      <c r="AJ86" s="114">
        <f>AJ85</f>
        <v>0</v>
      </c>
      <c r="AK86" s="224">
        <f>((3*AK85)+(2*AL85)+AM85+AN85+AO85+AP85+AQ85+AR85+AS85+AT85)</f>
        <v>0</v>
      </c>
      <c r="AL86" s="225"/>
      <c r="AM86" s="225"/>
      <c r="AN86" s="225"/>
      <c r="AO86" s="225"/>
      <c r="AP86" s="225"/>
      <c r="AQ86" s="225"/>
      <c r="AR86" s="225"/>
      <c r="AS86" s="225"/>
      <c r="AT86" s="226"/>
      <c r="AU86" s="114">
        <f>AU85</f>
        <v>0</v>
      </c>
      <c r="AV86" s="224">
        <f>((3*AV85)+(2*AW85)+AX85+AY85+AZ85+BA85+BB85+BC85+BD85+BE85)</f>
        <v>0</v>
      </c>
      <c r="AW86" s="225"/>
      <c r="AX86" s="225"/>
      <c r="AY86" s="225"/>
      <c r="AZ86" s="225"/>
      <c r="BA86" s="225"/>
      <c r="BB86" s="225"/>
      <c r="BC86" s="225"/>
      <c r="BD86" s="225"/>
      <c r="BE86" s="226"/>
      <c r="BF86" s="114">
        <f>BF85</f>
        <v>0</v>
      </c>
      <c r="BG86" s="224">
        <f>((3*BG85)+(2*BH85)+BI85+BJ85+BK85+BL85+BM85+BN85+BO85+BP85)</f>
        <v>0</v>
      </c>
      <c r="BH86" s="225"/>
      <c r="BI86" s="225"/>
      <c r="BJ86" s="225"/>
      <c r="BK86" s="225"/>
      <c r="BL86" s="225"/>
      <c r="BM86" s="225"/>
      <c r="BN86" s="225"/>
      <c r="BO86" s="225"/>
      <c r="BP86" s="226"/>
      <c r="BQ86" s="118">
        <f>BQ85</f>
        <v>0</v>
      </c>
      <c r="BR86" s="224">
        <f>((3*BR85)+(2*BS85)+BT85+BU85+BV85+BW85+BX85+BY85+BZ85+CA85)</f>
        <v>0</v>
      </c>
      <c r="BS86" s="225"/>
      <c r="BT86" s="225"/>
      <c r="BU86" s="225"/>
      <c r="BV86" s="225"/>
      <c r="BW86" s="225"/>
      <c r="BX86" s="225"/>
      <c r="BY86" s="225"/>
      <c r="BZ86" s="225"/>
      <c r="CA86" s="226"/>
      <c r="CB86" s="114" t="str">
        <f>CB85</f>
        <v>-</v>
      </c>
      <c r="CC86" s="224">
        <f>((3*CC85)+(2*CD85)+CE85+CF85+CG85+CH85+CI85+CJ85+CK85+CL85)</f>
        <v>24</v>
      </c>
      <c r="CD86" s="225"/>
      <c r="CE86" s="225"/>
      <c r="CF86" s="225"/>
      <c r="CG86" s="225"/>
      <c r="CH86" s="225"/>
      <c r="CI86" s="225"/>
      <c r="CJ86" s="225"/>
      <c r="CK86" s="225"/>
      <c r="CL86" s="226"/>
      <c r="CM86" s="114" t="str">
        <f>CM85</f>
        <v>+</v>
      </c>
      <c r="CN86" s="224">
        <f>((3*CN85)+(2*CO85)+CP85+CQ85+CR85+CS85+CT85+CU85+CV85+CW85)</f>
        <v>22</v>
      </c>
      <c r="CO86" s="225"/>
      <c r="CP86" s="225"/>
      <c r="CQ86" s="225"/>
      <c r="CR86" s="225"/>
      <c r="CS86" s="225"/>
      <c r="CT86" s="225"/>
      <c r="CU86" s="225"/>
      <c r="CV86" s="225"/>
      <c r="CW86" s="226"/>
      <c r="CX86" s="114" t="str">
        <f>CX85</f>
        <v>+</v>
      </c>
      <c r="CY86" s="224">
        <f>((3*CY85)+(2*CZ85)+DA85+DB85+DC85+DD85+DE85+DF85+DG85+DH85)</f>
        <v>22</v>
      </c>
      <c r="CZ86" s="225"/>
      <c r="DA86" s="225"/>
      <c r="DB86" s="225"/>
      <c r="DC86" s="225"/>
      <c r="DD86" s="225"/>
      <c r="DE86" s="225"/>
      <c r="DF86" s="225"/>
      <c r="DG86" s="225"/>
      <c r="DH86" s="226"/>
      <c r="DI86" s="125"/>
      <c r="DJ86" s="125"/>
      <c r="DK86" s="125"/>
      <c r="DL86" s="125"/>
      <c r="DM86" s="125"/>
      <c r="DN86" s="125"/>
      <c r="DO86" s="125"/>
      <c r="DP86" s="125"/>
      <c r="DQ86" s="125"/>
      <c r="DR86" s="125"/>
      <c r="DS86" s="126"/>
      <c r="DT86" s="125"/>
      <c r="DU86" s="125"/>
      <c r="DV86" s="125"/>
      <c r="DW86" s="125"/>
      <c r="DX86" s="125"/>
      <c r="DY86" s="125"/>
      <c r="DZ86" s="125"/>
      <c r="EA86" s="125"/>
      <c r="EB86" s="125"/>
      <c r="EC86" s="125"/>
      <c r="ED86" s="126"/>
      <c r="EE86" s="116"/>
      <c r="EF86" s="116"/>
      <c r="EG86" s="116"/>
      <c r="EH86" s="116"/>
      <c r="EI86" s="116"/>
      <c r="EJ86" s="116"/>
      <c r="EK86" s="116"/>
      <c r="EL86" s="116"/>
      <c r="EM86" s="116"/>
      <c r="EN86" s="116"/>
      <c r="EO86" s="117"/>
      <c r="EP86" s="116"/>
      <c r="EQ86" s="116"/>
      <c r="ER86" s="116"/>
      <c r="ES86" s="116"/>
      <c r="ET86" s="116"/>
      <c r="EU86" s="116"/>
      <c r="EV86" s="116"/>
      <c r="EW86" s="116"/>
      <c r="EX86" s="116"/>
      <c r="EY86" s="116"/>
      <c r="EZ86" s="117"/>
      <c r="FA86" s="116"/>
      <c r="FB86" s="116"/>
      <c r="FC86" s="116"/>
      <c r="FD86" s="116"/>
      <c r="FE86" s="116"/>
      <c r="FF86" s="116"/>
      <c r="FG86" s="116"/>
      <c r="FH86" s="116"/>
      <c r="FI86" s="116"/>
      <c r="FJ86" s="116"/>
      <c r="FK86" s="117"/>
      <c r="FL86" s="115"/>
      <c r="FM86" s="116"/>
      <c r="FN86" s="116"/>
      <c r="FO86" s="116"/>
      <c r="FP86" s="116"/>
      <c r="FQ86" s="116"/>
      <c r="FR86" s="116"/>
      <c r="FS86" s="116"/>
      <c r="FT86" s="116"/>
      <c r="FU86" s="116"/>
      <c r="FV86" s="117"/>
      <c r="FW86" s="115"/>
      <c r="FX86" s="116"/>
      <c r="FY86" s="116"/>
      <c r="FZ86" s="116"/>
      <c r="GA86" s="116"/>
      <c r="GB86" s="116"/>
      <c r="GC86" s="116"/>
      <c r="GD86" s="116"/>
      <c r="GE86" s="116"/>
      <c r="GF86" s="116"/>
      <c r="GG86" s="117"/>
      <c r="GH86" s="115"/>
      <c r="GI86" s="116"/>
      <c r="GJ86" s="116"/>
      <c r="GK86" s="116"/>
      <c r="GL86" s="116"/>
      <c r="GM86" s="116"/>
      <c r="GN86" s="116"/>
      <c r="GO86" s="116"/>
      <c r="GP86" s="116"/>
      <c r="GQ86" s="116"/>
      <c r="GR86" s="117"/>
      <c r="GS86" s="115"/>
      <c r="GT86" s="116"/>
      <c r="GU86" s="116"/>
      <c r="GV86" s="116"/>
      <c r="GW86" s="116"/>
      <c r="GX86" s="116"/>
      <c r="GY86" s="116"/>
      <c r="GZ86" s="116"/>
      <c r="HA86" s="116"/>
      <c r="HB86" s="116"/>
      <c r="HC86" s="117"/>
      <c r="HD86" s="115"/>
      <c r="HE86" s="116"/>
      <c r="HF86" s="116"/>
      <c r="HG86" s="116"/>
      <c r="HH86" s="116"/>
      <c r="HI86" s="116"/>
      <c r="HJ86" s="116"/>
      <c r="HK86" s="116"/>
      <c r="HL86" s="116"/>
      <c r="HM86" s="116"/>
      <c r="HN86" s="117"/>
    </row>
    <row r="87" spans="1:222" ht="15.75" customHeight="1">
      <c r="A87" s="246"/>
      <c r="B87" s="240"/>
      <c r="C87" s="225" t="str">
        <f>IF(D86&lt;25,$DS$21,IF(AND(D86&gt;=25,D86&lt;50),$DS$22,IF(AND(D86&gt;=50,D86&lt;75),$DS$23,#REF!)))</f>
        <v>Moderado</v>
      </c>
      <c r="D87" s="225"/>
      <c r="E87" s="225"/>
      <c r="F87" s="225"/>
      <c r="G87" s="225"/>
      <c r="H87" s="225"/>
      <c r="I87" s="225"/>
      <c r="J87" s="225"/>
      <c r="K87" s="225"/>
      <c r="L87" s="225"/>
      <c r="M87" s="226"/>
      <c r="N87" s="225" t="str">
        <f>IF(O86&lt;25,$DS$21,IF(AND(O86&gt;=25,O86&lt;50),$DS$22,IF(AND(O86&gt;=50,O86&lt;75),$DS$23,#REF!)))</f>
        <v>Moderado</v>
      </c>
      <c r="O87" s="225"/>
      <c r="P87" s="225"/>
      <c r="Q87" s="225"/>
      <c r="R87" s="225"/>
      <c r="S87" s="225"/>
      <c r="T87" s="225"/>
      <c r="U87" s="225"/>
      <c r="V87" s="225"/>
      <c r="W87" s="225"/>
      <c r="X87" s="226"/>
      <c r="Y87" s="225" t="str">
        <f>IF(Z86&lt;25,$DS$21,IF(AND(Z86&gt;=25,Z86&lt;50),$DS$22,IF(AND(Z86&gt;=50,Z86&lt;75),$DS$23,#REF!)))</f>
        <v>Irrelevante</v>
      </c>
      <c r="Z87" s="225"/>
      <c r="AA87" s="225"/>
      <c r="AB87" s="225"/>
      <c r="AC87" s="225"/>
      <c r="AD87" s="225"/>
      <c r="AE87" s="225"/>
      <c r="AF87" s="225"/>
      <c r="AG87" s="225"/>
      <c r="AH87" s="225"/>
      <c r="AI87" s="226"/>
      <c r="AJ87" s="225" t="str">
        <f>IF(AK86&lt;25,$DS$21,IF(AND(AK86&gt;=25,AK86&lt;50),$DS$22,IF(AND(AK86&gt;=50,AK86&lt;75),$DS$23,#REF!)))</f>
        <v>Irrelevante</v>
      </c>
      <c r="AK87" s="225"/>
      <c r="AL87" s="225"/>
      <c r="AM87" s="225"/>
      <c r="AN87" s="225"/>
      <c r="AO87" s="225"/>
      <c r="AP87" s="225"/>
      <c r="AQ87" s="225"/>
      <c r="AR87" s="225"/>
      <c r="AS87" s="225"/>
      <c r="AT87" s="226"/>
      <c r="AU87" s="225" t="str">
        <f>IF(AV86&lt;25,$DS$21,IF(AND(AV86&gt;=25,AV86&lt;50),$DS$22,IF(AND(AV86&gt;=50,AV86&lt;75),$DS$23,#REF!)))</f>
        <v>Irrelevante</v>
      </c>
      <c r="AV87" s="225"/>
      <c r="AW87" s="225"/>
      <c r="AX87" s="225"/>
      <c r="AY87" s="225"/>
      <c r="AZ87" s="225"/>
      <c r="BA87" s="225"/>
      <c r="BB87" s="225"/>
      <c r="BC87" s="225"/>
      <c r="BD87" s="225"/>
      <c r="BE87" s="226"/>
      <c r="BF87" s="224" t="str">
        <f>IF(BG86&lt;25,$DS$21,IF(AND(BG86&gt;=25,BG86&lt;50),$DS$22,IF(AND(BG86&gt;=50,BG86&lt;75),$DS$23,#REF!)))</f>
        <v>Irrelevante</v>
      </c>
      <c r="BG87" s="225"/>
      <c r="BH87" s="225"/>
      <c r="BI87" s="225"/>
      <c r="BJ87" s="225"/>
      <c r="BK87" s="225"/>
      <c r="BL87" s="225"/>
      <c r="BM87" s="225"/>
      <c r="BN87" s="225"/>
      <c r="BO87" s="225"/>
      <c r="BP87" s="226"/>
      <c r="BQ87" s="224" t="str">
        <f>IF(BR86&lt;25,$DS$21,IF(AND(BR86&gt;=25,BR86&lt;50),$DS$22,IF(AND(BR86&gt;=50,BR86&lt;75),$DS$23,#REF!)))</f>
        <v>Irrelevante</v>
      </c>
      <c r="BR87" s="225"/>
      <c r="BS87" s="225"/>
      <c r="BT87" s="225"/>
      <c r="BU87" s="225"/>
      <c r="BV87" s="225"/>
      <c r="BW87" s="225"/>
      <c r="BX87" s="225"/>
      <c r="BY87" s="225"/>
      <c r="BZ87" s="225"/>
      <c r="CA87" s="226"/>
      <c r="CB87" s="224" t="str">
        <f>IF(CC86&lt;25,$DS$21,IF(AND(CC86&gt;=25,CC86&lt;50),$DS$22,IF(AND(CC86&gt;=50,CC86&lt;75),$DS$23,#REF!)))</f>
        <v>Irrelevante</v>
      </c>
      <c r="CC87" s="225"/>
      <c r="CD87" s="225"/>
      <c r="CE87" s="225"/>
      <c r="CF87" s="225"/>
      <c r="CG87" s="225"/>
      <c r="CH87" s="225"/>
      <c r="CI87" s="225"/>
      <c r="CJ87" s="225"/>
      <c r="CK87" s="225"/>
      <c r="CL87" s="226"/>
      <c r="CM87" s="224" t="s">
        <v>765</v>
      </c>
      <c r="CN87" s="225"/>
      <c r="CO87" s="225"/>
      <c r="CP87" s="225"/>
      <c r="CQ87" s="225"/>
      <c r="CR87" s="225"/>
      <c r="CS87" s="225"/>
      <c r="CT87" s="225"/>
      <c r="CU87" s="225"/>
      <c r="CV87" s="225"/>
      <c r="CW87" s="226"/>
      <c r="CX87" s="224" t="s">
        <v>765</v>
      </c>
      <c r="CY87" s="225"/>
      <c r="CZ87" s="225"/>
      <c r="DA87" s="225"/>
      <c r="DB87" s="225"/>
      <c r="DC87" s="225"/>
      <c r="DD87" s="225"/>
      <c r="DE87" s="225"/>
      <c r="DF87" s="225"/>
      <c r="DG87" s="225"/>
      <c r="DH87" s="226"/>
      <c r="DI87" s="125"/>
      <c r="DJ87" s="125"/>
      <c r="DK87" s="125"/>
      <c r="DL87" s="125"/>
      <c r="DM87" s="125"/>
      <c r="DN87" s="125"/>
      <c r="DO87" s="125"/>
      <c r="DP87" s="125"/>
      <c r="DQ87" s="125"/>
      <c r="DR87" s="125"/>
      <c r="DS87" s="126"/>
      <c r="DT87" s="125"/>
      <c r="DU87" s="125"/>
      <c r="DV87" s="125"/>
      <c r="DW87" s="125"/>
      <c r="DX87" s="125"/>
      <c r="DY87" s="125"/>
      <c r="DZ87" s="125"/>
      <c r="EA87" s="125"/>
      <c r="EB87" s="125"/>
      <c r="EC87" s="125"/>
      <c r="ED87" s="126"/>
      <c r="EE87" s="116"/>
      <c r="EF87" s="116"/>
      <c r="EG87" s="116"/>
      <c r="EH87" s="116"/>
      <c r="EI87" s="116"/>
      <c r="EJ87" s="116"/>
      <c r="EK87" s="116"/>
      <c r="EL87" s="116"/>
      <c r="EM87" s="116"/>
      <c r="EN87" s="116"/>
      <c r="EO87" s="117"/>
      <c r="EP87" s="116"/>
      <c r="EQ87" s="116"/>
      <c r="ER87" s="116"/>
      <c r="ES87" s="116"/>
      <c r="ET87" s="116"/>
      <c r="EU87" s="116"/>
      <c r="EV87" s="116"/>
      <c r="EW87" s="116"/>
      <c r="EX87" s="116"/>
      <c r="EY87" s="116"/>
      <c r="EZ87" s="117"/>
      <c r="FA87" s="116"/>
      <c r="FB87" s="116"/>
      <c r="FC87" s="116"/>
      <c r="FD87" s="116"/>
      <c r="FE87" s="116"/>
      <c r="FF87" s="116"/>
      <c r="FG87" s="116"/>
      <c r="FH87" s="116"/>
      <c r="FI87" s="116"/>
      <c r="FJ87" s="116"/>
      <c r="FK87" s="117"/>
      <c r="FL87" s="115"/>
      <c r="FM87" s="116"/>
      <c r="FN87" s="116"/>
      <c r="FO87" s="116"/>
      <c r="FP87" s="116"/>
      <c r="FQ87" s="116"/>
      <c r="FR87" s="116"/>
      <c r="FS87" s="116"/>
      <c r="FT87" s="116"/>
      <c r="FU87" s="116"/>
      <c r="FV87" s="117"/>
      <c r="FW87" s="115"/>
      <c r="FX87" s="116"/>
      <c r="FY87" s="116"/>
      <c r="FZ87" s="116"/>
      <c r="GA87" s="116"/>
      <c r="GB87" s="116"/>
      <c r="GC87" s="116"/>
      <c r="GD87" s="116"/>
      <c r="GE87" s="116"/>
      <c r="GF87" s="116"/>
      <c r="GG87" s="117"/>
      <c r="GH87" s="115"/>
      <c r="GI87" s="116"/>
      <c r="GJ87" s="116"/>
      <c r="GK87" s="116"/>
      <c r="GL87" s="116"/>
      <c r="GM87" s="116"/>
      <c r="GN87" s="116"/>
      <c r="GO87" s="116"/>
      <c r="GP87" s="116"/>
      <c r="GQ87" s="116"/>
      <c r="GR87" s="117"/>
      <c r="GS87" s="115"/>
      <c r="GT87" s="116"/>
      <c r="GU87" s="116"/>
      <c r="GV87" s="116"/>
      <c r="GW87" s="116"/>
      <c r="GX87" s="116"/>
      <c r="GY87" s="116"/>
      <c r="GZ87" s="116"/>
      <c r="HA87" s="116"/>
      <c r="HB87" s="116"/>
      <c r="HC87" s="117"/>
      <c r="HD87" s="115"/>
      <c r="HE87" s="116"/>
      <c r="HF87" s="116"/>
      <c r="HG87" s="116"/>
      <c r="HH87" s="116"/>
      <c r="HI87" s="116"/>
      <c r="HJ87" s="116"/>
      <c r="HK87" s="116"/>
      <c r="HL87" s="116"/>
      <c r="HM87" s="116"/>
      <c r="HN87" s="117"/>
    </row>
    <row r="88" spans="1:222" ht="87" customHeight="1">
      <c r="A88" s="246"/>
      <c r="B88" s="240"/>
      <c r="C88" s="266"/>
      <c r="D88" s="267"/>
      <c r="E88" s="267"/>
      <c r="F88" s="267"/>
      <c r="G88" s="267"/>
      <c r="H88" s="267"/>
      <c r="I88" s="267"/>
      <c r="J88" s="267"/>
      <c r="K88" s="267"/>
      <c r="L88" s="267"/>
      <c r="M88" s="268"/>
      <c r="N88" s="236" t="s">
        <v>879</v>
      </c>
      <c r="O88" s="237"/>
      <c r="P88" s="237"/>
      <c r="Q88" s="237"/>
      <c r="R88" s="237"/>
      <c r="S88" s="237"/>
      <c r="T88" s="237"/>
      <c r="U88" s="237"/>
      <c r="V88" s="237"/>
      <c r="W88" s="237"/>
      <c r="X88" s="238"/>
      <c r="Y88" s="236"/>
      <c r="Z88" s="237"/>
      <c r="AA88" s="237"/>
      <c r="AB88" s="237"/>
      <c r="AC88" s="237"/>
      <c r="AD88" s="237"/>
      <c r="AE88" s="237"/>
      <c r="AF88" s="237"/>
      <c r="AG88" s="237"/>
      <c r="AH88" s="237"/>
      <c r="AI88" s="238"/>
      <c r="AJ88" s="236"/>
      <c r="AK88" s="237"/>
      <c r="AL88" s="237"/>
      <c r="AM88" s="237"/>
      <c r="AN88" s="237"/>
      <c r="AO88" s="237"/>
      <c r="AP88" s="237"/>
      <c r="AQ88" s="237"/>
      <c r="AR88" s="237"/>
      <c r="AS88" s="237"/>
      <c r="AT88" s="238"/>
      <c r="AU88" s="263"/>
      <c r="AV88" s="264"/>
      <c r="AW88" s="264"/>
      <c r="AX88" s="264"/>
      <c r="AY88" s="264"/>
      <c r="AZ88" s="264"/>
      <c r="BA88" s="264"/>
      <c r="BB88" s="264"/>
      <c r="BC88" s="264"/>
      <c r="BD88" s="264"/>
      <c r="BE88" s="265"/>
      <c r="BF88" s="263"/>
      <c r="BG88" s="264"/>
      <c r="BH88" s="264"/>
      <c r="BI88" s="264"/>
      <c r="BJ88" s="264"/>
      <c r="BK88" s="264"/>
      <c r="BL88" s="264"/>
      <c r="BM88" s="264"/>
      <c r="BN88" s="264"/>
      <c r="BO88" s="264"/>
      <c r="BP88" s="265"/>
      <c r="BQ88" s="236"/>
      <c r="BR88" s="237"/>
      <c r="BS88" s="237"/>
      <c r="BT88" s="237"/>
      <c r="BU88" s="237"/>
      <c r="BV88" s="237"/>
      <c r="BW88" s="237"/>
      <c r="BX88" s="237"/>
      <c r="BY88" s="237"/>
      <c r="BZ88" s="237"/>
      <c r="CA88" s="238"/>
      <c r="CB88" s="236"/>
      <c r="CC88" s="237"/>
      <c r="CD88" s="237"/>
      <c r="CE88" s="237"/>
      <c r="CF88" s="237"/>
      <c r="CG88" s="237"/>
      <c r="CH88" s="237"/>
      <c r="CI88" s="237"/>
      <c r="CJ88" s="237"/>
      <c r="CK88" s="237"/>
      <c r="CL88" s="238"/>
      <c r="CM88" s="236"/>
      <c r="CN88" s="237"/>
      <c r="CO88" s="237"/>
      <c r="CP88" s="237"/>
      <c r="CQ88" s="237"/>
      <c r="CR88" s="237"/>
      <c r="CS88" s="237"/>
      <c r="CT88" s="237"/>
      <c r="CU88" s="237"/>
      <c r="CV88" s="237"/>
      <c r="CW88" s="238"/>
      <c r="CX88" s="236"/>
      <c r="CY88" s="237"/>
      <c r="CZ88" s="237"/>
      <c r="DA88" s="237"/>
      <c r="DB88" s="237"/>
      <c r="DC88" s="237"/>
      <c r="DD88" s="237"/>
      <c r="DE88" s="237"/>
      <c r="DF88" s="237"/>
      <c r="DG88" s="237"/>
      <c r="DH88" s="238"/>
    </row>
    <row r="89" spans="1:222" ht="15.75" customHeight="1">
      <c r="A89" s="246"/>
      <c r="B89" s="240"/>
      <c r="C89" s="110"/>
      <c r="D89" s="110"/>
      <c r="E89" s="110"/>
      <c r="F89" s="110"/>
      <c r="G89" s="110"/>
      <c r="H89" s="110"/>
      <c r="I89" s="110"/>
      <c r="J89" s="110"/>
      <c r="K89" s="110"/>
      <c r="L89" s="110"/>
      <c r="M89" s="110"/>
      <c r="N89" s="111" t="s">
        <v>763</v>
      </c>
      <c r="O89" s="110">
        <v>1</v>
      </c>
      <c r="P89" s="110">
        <v>2</v>
      </c>
      <c r="Q89" s="110">
        <v>4</v>
      </c>
      <c r="R89" s="110">
        <v>4</v>
      </c>
      <c r="S89" s="110">
        <v>4</v>
      </c>
      <c r="T89" s="110">
        <v>2</v>
      </c>
      <c r="U89" s="110">
        <v>2</v>
      </c>
      <c r="V89" s="110">
        <v>4</v>
      </c>
      <c r="W89" s="110">
        <v>2</v>
      </c>
      <c r="X89" s="110">
        <v>4</v>
      </c>
      <c r="Y89" s="111"/>
      <c r="Z89" s="110"/>
      <c r="AA89" s="110"/>
      <c r="AB89" s="110"/>
      <c r="AC89" s="110"/>
      <c r="AD89" s="110"/>
      <c r="AE89" s="110"/>
      <c r="AF89" s="110"/>
      <c r="AG89" s="110"/>
      <c r="AH89" s="110"/>
      <c r="AI89" s="110"/>
      <c r="AJ89" s="111"/>
      <c r="AK89" s="110"/>
      <c r="AL89" s="110"/>
      <c r="AM89" s="110"/>
      <c r="AN89" s="110"/>
      <c r="AO89" s="110"/>
      <c r="AP89" s="110"/>
      <c r="AQ89" s="110"/>
      <c r="AR89" s="110"/>
      <c r="AS89" s="110"/>
      <c r="AT89" s="112"/>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1"/>
      <c r="BR89" s="110"/>
      <c r="BS89" s="110"/>
      <c r="BT89" s="110"/>
      <c r="BU89" s="110"/>
      <c r="BV89" s="110"/>
      <c r="BW89" s="110"/>
      <c r="BX89" s="110"/>
      <c r="BY89" s="110"/>
      <c r="BZ89" s="110"/>
      <c r="CA89" s="112"/>
      <c r="CB89" s="111" t="s">
        <v>763</v>
      </c>
      <c r="CC89" s="110"/>
      <c r="CD89" s="110"/>
      <c r="CE89" s="110"/>
      <c r="CF89" s="110"/>
      <c r="CG89" s="110"/>
      <c r="CH89" s="110"/>
      <c r="CI89" s="110"/>
      <c r="CJ89" s="110"/>
      <c r="CK89" s="110"/>
      <c r="CL89" s="110"/>
      <c r="CM89" s="111"/>
      <c r="CN89" s="110"/>
      <c r="CO89" s="110"/>
      <c r="CP89" s="110"/>
      <c r="CQ89" s="110"/>
      <c r="CR89" s="110"/>
      <c r="CS89" s="110"/>
      <c r="CT89" s="110"/>
      <c r="CU89" s="110"/>
      <c r="CV89" s="110"/>
      <c r="CW89" s="110"/>
      <c r="CX89" s="111"/>
      <c r="CY89" s="110"/>
      <c r="CZ89" s="110"/>
      <c r="DA89" s="110"/>
      <c r="DB89" s="110"/>
      <c r="DC89" s="110"/>
      <c r="DD89" s="110"/>
      <c r="DE89" s="110"/>
      <c r="DF89" s="110"/>
      <c r="DG89" s="110"/>
      <c r="DH89" s="110"/>
    </row>
    <row r="90" spans="1:222" ht="15.75" customHeight="1">
      <c r="A90" s="246"/>
      <c r="B90" s="240"/>
      <c r="C90" s="114">
        <f>C89</f>
        <v>0</v>
      </c>
      <c r="D90" s="224">
        <f>((3*D89)+(2*E89)+F89+G89+H89+I89+J89+K89+L89+M89)</f>
        <v>0</v>
      </c>
      <c r="E90" s="225"/>
      <c r="F90" s="225"/>
      <c r="G90" s="225"/>
      <c r="H90" s="225"/>
      <c r="I90" s="225"/>
      <c r="J90" s="225"/>
      <c r="K90" s="225"/>
      <c r="L90" s="225"/>
      <c r="M90" s="226"/>
      <c r="N90" s="114" t="str">
        <f>N89</f>
        <v>-</v>
      </c>
      <c r="O90" s="224">
        <f>((3*O89)+(2*P89)+Q89+R89+S89+T89+U89+V89+W89+X89)</f>
        <v>33</v>
      </c>
      <c r="P90" s="225"/>
      <c r="Q90" s="225"/>
      <c r="R90" s="225"/>
      <c r="S90" s="225"/>
      <c r="T90" s="225"/>
      <c r="U90" s="225"/>
      <c r="V90" s="225"/>
      <c r="W90" s="225"/>
      <c r="X90" s="226"/>
      <c r="Y90" s="114">
        <f>Y89</f>
        <v>0</v>
      </c>
      <c r="Z90" s="224">
        <f>((3*Z89)+(2*AA89)+AB89+AC89+AD89+AE89+AF89+AG89+AH89+AI89)</f>
        <v>0</v>
      </c>
      <c r="AA90" s="225"/>
      <c r="AB90" s="225"/>
      <c r="AC90" s="225"/>
      <c r="AD90" s="225"/>
      <c r="AE90" s="225"/>
      <c r="AF90" s="225"/>
      <c r="AG90" s="225"/>
      <c r="AH90" s="225"/>
      <c r="AI90" s="226"/>
      <c r="AJ90" s="114">
        <f>AJ89</f>
        <v>0</v>
      </c>
      <c r="AK90" s="224">
        <f>((3*AK89)+(2*AL89)+AM89+AN89+AO89+AP89+AQ89+AR89+AS89+AT89)</f>
        <v>0</v>
      </c>
      <c r="AL90" s="225"/>
      <c r="AM90" s="225"/>
      <c r="AN90" s="225"/>
      <c r="AO90" s="225"/>
      <c r="AP90" s="225"/>
      <c r="AQ90" s="225"/>
      <c r="AR90" s="225"/>
      <c r="AS90" s="225"/>
      <c r="AT90" s="226"/>
      <c r="AU90" s="114">
        <f>AU89</f>
        <v>0</v>
      </c>
      <c r="AV90" s="224">
        <f>((3*AV89)+(2*AW89)+AX89+AY89+AZ89+BA89+BB89+BC89+BD89+BE89)</f>
        <v>0</v>
      </c>
      <c r="AW90" s="225"/>
      <c r="AX90" s="225"/>
      <c r="AY90" s="225"/>
      <c r="AZ90" s="225"/>
      <c r="BA90" s="225"/>
      <c r="BB90" s="225"/>
      <c r="BC90" s="225"/>
      <c r="BD90" s="225"/>
      <c r="BE90" s="226"/>
      <c r="BF90" s="114">
        <f>BF89</f>
        <v>0</v>
      </c>
      <c r="BG90" s="224">
        <f>((3*BG89)+(2*BH89)+BI89+BJ89+BK89+BL89+BM89+BN89+BO89+BP89)</f>
        <v>0</v>
      </c>
      <c r="BH90" s="225"/>
      <c r="BI90" s="225"/>
      <c r="BJ90" s="225"/>
      <c r="BK90" s="225"/>
      <c r="BL90" s="225"/>
      <c r="BM90" s="225"/>
      <c r="BN90" s="225"/>
      <c r="BO90" s="225"/>
      <c r="BP90" s="226"/>
      <c r="BQ90" s="118">
        <f>BQ89</f>
        <v>0</v>
      </c>
      <c r="BR90" s="224">
        <f>((3*BR89)+(2*BS89)+BT89+BU89+BV89+BW89+BX89+BY89+BZ89+CA89)</f>
        <v>0</v>
      </c>
      <c r="BS90" s="225"/>
      <c r="BT90" s="225"/>
      <c r="BU90" s="225"/>
      <c r="BV90" s="225"/>
      <c r="BW90" s="225"/>
      <c r="BX90" s="225"/>
      <c r="BY90" s="225"/>
      <c r="BZ90" s="225"/>
      <c r="CA90" s="226"/>
      <c r="CB90" s="114" t="str">
        <f>CB89</f>
        <v>-</v>
      </c>
      <c r="CC90" s="224">
        <f>((3*CC89)+(2*CD89)+CE89+CF89+CG89+CH89+CI89+CJ89+CK89+CL89)</f>
        <v>0</v>
      </c>
      <c r="CD90" s="225"/>
      <c r="CE90" s="225"/>
      <c r="CF90" s="225"/>
      <c r="CG90" s="225"/>
      <c r="CH90" s="225"/>
      <c r="CI90" s="225"/>
      <c r="CJ90" s="225"/>
      <c r="CK90" s="225"/>
      <c r="CL90" s="226"/>
      <c r="CM90" s="114">
        <f>CM89</f>
        <v>0</v>
      </c>
      <c r="CN90" s="224">
        <f>((3*CN89)+(2*CO89)+CP89+CQ89+CR89+CS89+CT89+CU89+CV89+CW89)</f>
        <v>0</v>
      </c>
      <c r="CO90" s="225"/>
      <c r="CP90" s="225"/>
      <c r="CQ90" s="225"/>
      <c r="CR90" s="225"/>
      <c r="CS90" s="225"/>
      <c r="CT90" s="225"/>
      <c r="CU90" s="225"/>
      <c r="CV90" s="225"/>
      <c r="CW90" s="226"/>
      <c r="CX90" s="114">
        <f>CX89</f>
        <v>0</v>
      </c>
      <c r="CY90" s="224">
        <f>((3*CY89)+(2*CZ89)+DA89+DB89+DC89+DD89+DE89+DF89+DG89+DH89)</f>
        <v>0</v>
      </c>
      <c r="CZ90" s="225"/>
      <c r="DA90" s="225"/>
      <c r="DB90" s="225"/>
      <c r="DC90" s="225"/>
      <c r="DD90" s="225"/>
      <c r="DE90" s="225"/>
      <c r="DF90" s="225"/>
      <c r="DG90" s="225"/>
      <c r="DH90" s="226"/>
    </row>
    <row r="91" spans="1:222" ht="15.75" customHeight="1">
      <c r="A91" s="246"/>
      <c r="B91" s="241"/>
      <c r="C91" s="225" t="str">
        <f>IF(D90&lt;25,$DS$21,IF(AND(D90&gt;=25,D90&lt;50),$DS$22,IF(AND(D90&gt;=50,D90&lt;75),$DS$23,#REF!)))</f>
        <v>Irrelevante</v>
      </c>
      <c r="D91" s="225"/>
      <c r="E91" s="225"/>
      <c r="F91" s="225"/>
      <c r="G91" s="225"/>
      <c r="H91" s="225"/>
      <c r="I91" s="225"/>
      <c r="J91" s="225"/>
      <c r="K91" s="225"/>
      <c r="L91" s="225"/>
      <c r="M91" s="226"/>
      <c r="N91" s="224" t="str">
        <f>IF(O90&lt;25,$DS$21,IF(AND(O90&gt;=25,O90&lt;50),$DS$22,IF(AND(O90&gt;=50,O90&lt;75),$DS$23,#REF!)))</f>
        <v>Moderado</v>
      </c>
      <c r="O91" s="225"/>
      <c r="P91" s="225"/>
      <c r="Q91" s="225"/>
      <c r="R91" s="225"/>
      <c r="S91" s="225"/>
      <c r="T91" s="225"/>
      <c r="U91" s="225"/>
      <c r="V91" s="225"/>
      <c r="W91" s="225"/>
      <c r="X91" s="226"/>
      <c r="Y91" s="225" t="str">
        <f>IF(Z90&lt;25,$DS$21,IF(AND(Z90&gt;=25,Z90&lt;50),$DS$22,IF(AND(Z90&gt;=50,Z90&lt;75),$DS$23,#REF!)))</f>
        <v>Irrelevante</v>
      </c>
      <c r="Z91" s="225"/>
      <c r="AA91" s="225"/>
      <c r="AB91" s="225"/>
      <c r="AC91" s="225"/>
      <c r="AD91" s="225"/>
      <c r="AE91" s="225"/>
      <c r="AF91" s="225"/>
      <c r="AG91" s="225"/>
      <c r="AH91" s="225"/>
      <c r="AI91" s="226"/>
      <c r="AJ91" s="225" t="str">
        <f>IF(AK90&lt;25,$DS$21,IF(AND(AK90&gt;=25,AK90&lt;50),$DS$22,IF(AND(AK90&gt;=50,AK90&lt;75),$DS$23,#REF!)))</f>
        <v>Irrelevante</v>
      </c>
      <c r="AK91" s="225"/>
      <c r="AL91" s="225"/>
      <c r="AM91" s="225"/>
      <c r="AN91" s="225"/>
      <c r="AO91" s="225"/>
      <c r="AP91" s="225"/>
      <c r="AQ91" s="225"/>
      <c r="AR91" s="225"/>
      <c r="AS91" s="225"/>
      <c r="AT91" s="226"/>
      <c r="AU91" s="225" t="str">
        <f>IF(AV90&lt;25,$DS$21,IF(AND(AV90&gt;=25,AV90&lt;50),$DS$22,IF(AND(AV90&gt;=50,AV90&lt;75),$DS$23,#REF!)))</f>
        <v>Irrelevante</v>
      </c>
      <c r="AV91" s="225"/>
      <c r="AW91" s="225"/>
      <c r="AX91" s="225"/>
      <c r="AY91" s="225"/>
      <c r="AZ91" s="225"/>
      <c r="BA91" s="225"/>
      <c r="BB91" s="225"/>
      <c r="BC91" s="225"/>
      <c r="BD91" s="225"/>
      <c r="BE91" s="226"/>
      <c r="BF91" s="224" t="str">
        <f>IF(BG90&lt;25,$DS$21,IF(AND(BG90&gt;=25,BG90&lt;50),$DS$22,IF(AND(BG90&gt;=50,BG90&lt;75),$DS$23,#REF!)))</f>
        <v>Irrelevante</v>
      </c>
      <c r="BG91" s="225"/>
      <c r="BH91" s="225"/>
      <c r="BI91" s="225"/>
      <c r="BJ91" s="225"/>
      <c r="BK91" s="225"/>
      <c r="BL91" s="225"/>
      <c r="BM91" s="225"/>
      <c r="BN91" s="225"/>
      <c r="BO91" s="225"/>
      <c r="BP91" s="226"/>
      <c r="BQ91" s="224" t="str">
        <f>IF(BR90&lt;25,$DS$21,IF(AND(BR90&gt;=25,BR90&lt;50),$DS$22,IF(AND(BR90&gt;=50,BR90&lt;75),$DS$23,#REF!)))</f>
        <v>Irrelevante</v>
      </c>
      <c r="BR91" s="225"/>
      <c r="BS91" s="225"/>
      <c r="BT91" s="225"/>
      <c r="BU91" s="225"/>
      <c r="BV91" s="225"/>
      <c r="BW91" s="225"/>
      <c r="BX91" s="225"/>
      <c r="BY91" s="225"/>
      <c r="BZ91" s="225"/>
      <c r="CA91" s="226"/>
      <c r="CB91" s="224" t="str">
        <f>IF(CC90&lt;25,$DS$21,IF(AND(CC90&gt;=25,CC90&lt;50),$DS$22,IF(AND(CC90&gt;=50,CC90&lt;75),$DS$23,#REF!)))</f>
        <v>Irrelevante</v>
      </c>
      <c r="CC91" s="225"/>
      <c r="CD91" s="225"/>
      <c r="CE91" s="225"/>
      <c r="CF91" s="225"/>
      <c r="CG91" s="225"/>
      <c r="CH91" s="225"/>
      <c r="CI91" s="225"/>
      <c r="CJ91" s="225"/>
      <c r="CK91" s="225"/>
      <c r="CL91" s="226"/>
      <c r="CM91" s="224" t="str">
        <f>IF(CN90&lt;25,$DS$21,IF(AND(CN90&gt;=25,CN90&lt;50),$DS$22,IF(AND(CN90&gt;=50,CN90&lt;75),$DS$23,#REF!)))</f>
        <v>Irrelevante</v>
      </c>
      <c r="CN91" s="225"/>
      <c r="CO91" s="225"/>
      <c r="CP91" s="225"/>
      <c r="CQ91" s="225"/>
      <c r="CR91" s="225"/>
      <c r="CS91" s="225"/>
      <c r="CT91" s="225"/>
      <c r="CU91" s="225"/>
      <c r="CV91" s="225"/>
      <c r="CW91" s="226"/>
      <c r="CX91" s="224" t="str">
        <f>IF(CY90&lt;25,$DS$21,IF(AND(CY90&gt;=25,CY90&lt;50),$DS$22,IF(AND(CY90&gt;=50,CY90&lt;75),$DS$23,#REF!)))</f>
        <v>Irrelevante</v>
      </c>
      <c r="CY91" s="225"/>
      <c r="CZ91" s="225"/>
      <c r="DA91" s="225"/>
      <c r="DB91" s="225"/>
      <c r="DC91" s="225"/>
      <c r="DD91" s="225"/>
      <c r="DE91" s="225"/>
      <c r="DF91" s="225"/>
      <c r="DG91" s="225"/>
      <c r="DH91" s="226"/>
    </row>
    <row r="92" spans="1:222" ht="75.75" customHeight="1">
      <c r="A92" s="246"/>
      <c r="B92" s="239" t="s">
        <v>880</v>
      </c>
      <c r="C92" s="266" t="s">
        <v>881</v>
      </c>
      <c r="D92" s="267"/>
      <c r="E92" s="267"/>
      <c r="F92" s="267"/>
      <c r="G92" s="267"/>
      <c r="H92" s="267"/>
      <c r="I92" s="267"/>
      <c r="J92" s="267"/>
      <c r="K92" s="267"/>
      <c r="L92" s="267"/>
      <c r="M92" s="268"/>
      <c r="N92" s="236" t="s">
        <v>882</v>
      </c>
      <c r="O92" s="237"/>
      <c r="P92" s="237"/>
      <c r="Q92" s="237"/>
      <c r="R92" s="237"/>
      <c r="S92" s="237"/>
      <c r="T92" s="237"/>
      <c r="U92" s="237"/>
      <c r="V92" s="237"/>
      <c r="W92" s="237"/>
      <c r="X92" s="238"/>
      <c r="Y92" s="236" t="s">
        <v>883</v>
      </c>
      <c r="Z92" s="237"/>
      <c r="AA92" s="237"/>
      <c r="AB92" s="237"/>
      <c r="AC92" s="237"/>
      <c r="AD92" s="237"/>
      <c r="AE92" s="237"/>
      <c r="AF92" s="237"/>
      <c r="AG92" s="237"/>
      <c r="AH92" s="237"/>
      <c r="AI92" s="238"/>
      <c r="AJ92" s="236" t="s">
        <v>884</v>
      </c>
      <c r="AK92" s="237"/>
      <c r="AL92" s="237"/>
      <c r="AM92" s="237"/>
      <c r="AN92" s="237"/>
      <c r="AO92" s="237"/>
      <c r="AP92" s="237"/>
      <c r="AQ92" s="237"/>
      <c r="AR92" s="237"/>
      <c r="AS92" s="237"/>
      <c r="AT92" s="238"/>
      <c r="AU92" s="263" t="s">
        <v>885</v>
      </c>
      <c r="AV92" s="264"/>
      <c r="AW92" s="264"/>
      <c r="AX92" s="264"/>
      <c r="AY92" s="264"/>
      <c r="AZ92" s="264"/>
      <c r="BA92" s="264"/>
      <c r="BB92" s="264"/>
      <c r="BC92" s="264"/>
      <c r="BD92" s="264"/>
      <c r="BE92" s="265"/>
      <c r="BF92" s="263" t="s">
        <v>886</v>
      </c>
      <c r="BG92" s="264"/>
      <c r="BH92" s="264"/>
      <c r="BI92" s="264"/>
      <c r="BJ92" s="264"/>
      <c r="BK92" s="264"/>
      <c r="BL92" s="264"/>
      <c r="BM92" s="264"/>
      <c r="BN92" s="264"/>
      <c r="BO92" s="264"/>
      <c r="BP92" s="265"/>
      <c r="BQ92" s="236" t="s">
        <v>887</v>
      </c>
      <c r="BR92" s="237"/>
      <c r="BS92" s="237"/>
      <c r="BT92" s="237"/>
      <c r="BU92" s="237"/>
      <c r="BV92" s="237"/>
      <c r="BW92" s="237"/>
      <c r="BX92" s="237"/>
      <c r="BY92" s="237"/>
      <c r="BZ92" s="237"/>
      <c r="CA92" s="238"/>
      <c r="CB92" s="236" t="s">
        <v>888</v>
      </c>
      <c r="CC92" s="237"/>
      <c r="CD92" s="237"/>
      <c r="CE92" s="237"/>
      <c r="CF92" s="237"/>
      <c r="CG92" s="237"/>
      <c r="CH92" s="237"/>
      <c r="CI92" s="237"/>
      <c r="CJ92" s="237"/>
      <c r="CK92" s="237"/>
      <c r="CL92" s="238"/>
      <c r="CM92" s="236" t="s">
        <v>889</v>
      </c>
      <c r="CN92" s="237"/>
      <c r="CO92" s="237"/>
      <c r="CP92" s="237"/>
      <c r="CQ92" s="237"/>
      <c r="CR92" s="237"/>
      <c r="CS92" s="237"/>
      <c r="CT92" s="237"/>
      <c r="CU92" s="237"/>
      <c r="CV92" s="237"/>
      <c r="CW92" s="238"/>
      <c r="CX92" s="236" t="s">
        <v>890</v>
      </c>
      <c r="CY92" s="237"/>
      <c r="CZ92" s="237"/>
      <c r="DA92" s="237"/>
      <c r="DB92" s="237"/>
      <c r="DC92" s="237"/>
      <c r="DD92" s="237"/>
      <c r="DE92" s="237"/>
      <c r="DF92" s="237"/>
      <c r="DG92" s="237"/>
      <c r="DH92" s="238"/>
    </row>
    <row r="93" spans="1:222" ht="15.75" customHeight="1">
      <c r="A93" s="246"/>
      <c r="B93" s="240"/>
      <c r="C93" s="110" t="s">
        <v>763</v>
      </c>
      <c r="D93" s="110">
        <v>1</v>
      </c>
      <c r="E93" s="110">
        <v>1</v>
      </c>
      <c r="F93" s="110">
        <v>4</v>
      </c>
      <c r="G93" s="110">
        <v>1</v>
      </c>
      <c r="H93" s="110">
        <v>2</v>
      </c>
      <c r="I93" s="110">
        <v>3</v>
      </c>
      <c r="J93" s="110">
        <v>2</v>
      </c>
      <c r="K93" s="110">
        <v>4</v>
      </c>
      <c r="L93" s="110">
        <v>1</v>
      </c>
      <c r="M93" s="110">
        <v>1</v>
      </c>
      <c r="N93" s="111" t="s">
        <v>763</v>
      </c>
      <c r="O93" s="110">
        <v>1</v>
      </c>
      <c r="P93" s="110">
        <v>2</v>
      </c>
      <c r="Q93" s="110">
        <v>4</v>
      </c>
      <c r="R93" s="110">
        <v>4</v>
      </c>
      <c r="S93" s="110">
        <v>4</v>
      </c>
      <c r="T93" s="110">
        <v>1</v>
      </c>
      <c r="U93" s="110">
        <v>2</v>
      </c>
      <c r="V93" s="110">
        <v>4</v>
      </c>
      <c r="W93" s="110">
        <v>2</v>
      </c>
      <c r="X93" s="110">
        <v>4</v>
      </c>
      <c r="Y93" s="111" t="s">
        <v>763</v>
      </c>
      <c r="Z93" s="110">
        <v>2</v>
      </c>
      <c r="AA93" s="110">
        <v>2</v>
      </c>
      <c r="AB93" s="110">
        <v>4</v>
      </c>
      <c r="AC93" s="110">
        <v>4</v>
      </c>
      <c r="AD93" s="110">
        <v>1</v>
      </c>
      <c r="AE93" s="110">
        <v>2</v>
      </c>
      <c r="AF93" s="110">
        <v>2</v>
      </c>
      <c r="AG93" s="110">
        <v>4</v>
      </c>
      <c r="AH93" s="110">
        <v>2</v>
      </c>
      <c r="AI93" s="110">
        <v>4</v>
      </c>
      <c r="AJ93" s="111" t="s">
        <v>763</v>
      </c>
      <c r="AK93" s="110">
        <v>1</v>
      </c>
      <c r="AL93" s="110">
        <v>2</v>
      </c>
      <c r="AM93" s="110">
        <v>4</v>
      </c>
      <c r="AN93" s="110">
        <v>2</v>
      </c>
      <c r="AO93" s="110">
        <v>1</v>
      </c>
      <c r="AP93" s="110">
        <v>1</v>
      </c>
      <c r="AQ93" s="110">
        <v>2</v>
      </c>
      <c r="AR93" s="110">
        <v>4</v>
      </c>
      <c r="AS93" s="110">
        <v>1</v>
      </c>
      <c r="AT93" s="112">
        <v>2</v>
      </c>
      <c r="AU93" s="111" t="s">
        <v>763</v>
      </c>
      <c r="AV93" s="110">
        <v>1</v>
      </c>
      <c r="AW93" s="110">
        <v>2</v>
      </c>
      <c r="AX93" s="110">
        <v>4</v>
      </c>
      <c r="AY93" s="110">
        <v>2</v>
      </c>
      <c r="AZ93" s="110">
        <v>1</v>
      </c>
      <c r="BA93" s="110">
        <v>1</v>
      </c>
      <c r="BB93" s="110">
        <v>2</v>
      </c>
      <c r="BC93" s="110">
        <v>4</v>
      </c>
      <c r="BD93" s="110">
        <v>1</v>
      </c>
      <c r="BE93" s="112">
        <v>2</v>
      </c>
      <c r="BF93" s="111" t="s">
        <v>763</v>
      </c>
      <c r="BG93" s="110">
        <v>1</v>
      </c>
      <c r="BH93" s="110">
        <v>2</v>
      </c>
      <c r="BI93" s="110">
        <v>4</v>
      </c>
      <c r="BJ93" s="110">
        <v>2</v>
      </c>
      <c r="BK93" s="110">
        <v>1</v>
      </c>
      <c r="BL93" s="110">
        <v>1</v>
      </c>
      <c r="BM93" s="110">
        <v>2</v>
      </c>
      <c r="BN93" s="110">
        <v>4</v>
      </c>
      <c r="BO93" s="110">
        <v>1</v>
      </c>
      <c r="BP93" s="112">
        <v>2</v>
      </c>
      <c r="BQ93" s="111" t="s">
        <v>763</v>
      </c>
      <c r="BR93" s="110">
        <v>1</v>
      </c>
      <c r="BS93" s="110">
        <v>1</v>
      </c>
      <c r="BT93" s="110">
        <v>1</v>
      </c>
      <c r="BU93" s="110">
        <v>4</v>
      </c>
      <c r="BV93" s="110">
        <v>1</v>
      </c>
      <c r="BW93" s="110">
        <v>1</v>
      </c>
      <c r="BX93" s="110">
        <v>2</v>
      </c>
      <c r="BY93" s="110">
        <v>4</v>
      </c>
      <c r="BZ93" s="110">
        <v>1</v>
      </c>
      <c r="CA93" s="112">
        <v>1</v>
      </c>
      <c r="CB93" s="111" t="s">
        <v>763</v>
      </c>
      <c r="CC93" s="110">
        <v>4</v>
      </c>
      <c r="CD93" s="110">
        <v>2</v>
      </c>
      <c r="CE93" s="110">
        <v>4</v>
      </c>
      <c r="CF93" s="110">
        <v>2</v>
      </c>
      <c r="CG93" s="110">
        <v>1</v>
      </c>
      <c r="CH93" s="110">
        <v>1</v>
      </c>
      <c r="CI93" s="110">
        <v>2</v>
      </c>
      <c r="CJ93" s="110">
        <v>4</v>
      </c>
      <c r="CK93" s="110">
        <v>4</v>
      </c>
      <c r="CL93" s="110">
        <v>4</v>
      </c>
      <c r="CM93" s="111" t="s">
        <v>764</v>
      </c>
      <c r="CN93" s="110">
        <v>1</v>
      </c>
      <c r="CO93" s="110">
        <v>1</v>
      </c>
      <c r="CP93" s="110">
        <v>1</v>
      </c>
      <c r="CQ93" s="110">
        <v>4</v>
      </c>
      <c r="CR93" s="110">
        <v>4</v>
      </c>
      <c r="CS93" s="110">
        <v>2</v>
      </c>
      <c r="CT93" s="110">
        <v>2</v>
      </c>
      <c r="CU93" s="110">
        <v>4</v>
      </c>
      <c r="CV93" s="110">
        <v>1</v>
      </c>
      <c r="CW93" s="110">
        <v>1</v>
      </c>
      <c r="CX93" s="111" t="s">
        <v>764</v>
      </c>
      <c r="CY93" s="110">
        <v>1</v>
      </c>
      <c r="CZ93" s="110">
        <v>1</v>
      </c>
      <c r="DA93" s="110">
        <v>4</v>
      </c>
      <c r="DB93" s="110">
        <v>1</v>
      </c>
      <c r="DC93" s="110">
        <v>2</v>
      </c>
      <c r="DD93" s="110">
        <v>2</v>
      </c>
      <c r="DE93" s="110">
        <v>2</v>
      </c>
      <c r="DF93" s="110">
        <v>4</v>
      </c>
      <c r="DG93" s="110">
        <v>1</v>
      </c>
      <c r="DH93" s="110">
        <v>1</v>
      </c>
    </row>
    <row r="94" spans="1:222" ht="15.75" customHeight="1">
      <c r="A94" s="246"/>
      <c r="B94" s="240"/>
      <c r="C94" s="114" t="str">
        <f>C93</f>
        <v>-</v>
      </c>
      <c r="D94" s="224">
        <f>((3*D93)+(2*E93)+F93+G93+H93+I93+J93+K93+L93+M93)</f>
        <v>23</v>
      </c>
      <c r="E94" s="225"/>
      <c r="F94" s="225"/>
      <c r="G94" s="225"/>
      <c r="H94" s="225"/>
      <c r="I94" s="225"/>
      <c r="J94" s="225"/>
      <c r="K94" s="225"/>
      <c r="L94" s="225"/>
      <c r="M94" s="226"/>
      <c r="N94" s="114" t="str">
        <f>N93</f>
        <v>-</v>
      </c>
      <c r="O94" s="224">
        <f>((3*O93)+(2*P93)+Q93+R93+S93+T93+U93+V93+W93+X93)</f>
        <v>32</v>
      </c>
      <c r="P94" s="225"/>
      <c r="Q94" s="225"/>
      <c r="R94" s="225"/>
      <c r="S94" s="225"/>
      <c r="T94" s="225"/>
      <c r="U94" s="225"/>
      <c r="V94" s="225"/>
      <c r="W94" s="225"/>
      <c r="X94" s="226"/>
      <c r="Y94" s="114" t="str">
        <f>Y93</f>
        <v>-</v>
      </c>
      <c r="Z94" s="224">
        <f>((3*Z93)+(2*AA93)+AB93+AC93+AD93+AE93+AF93+AG93+AH93+AI93)</f>
        <v>33</v>
      </c>
      <c r="AA94" s="225"/>
      <c r="AB94" s="225"/>
      <c r="AC94" s="225"/>
      <c r="AD94" s="225"/>
      <c r="AE94" s="225"/>
      <c r="AF94" s="225"/>
      <c r="AG94" s="225"/>
      <c r="AH94" s="225"/>
      <c r="AI94" s="226"/>
      <c r="AJ94" s="114" t="str">
        <f>AJ93</f>
        <v>-</v>
      </c>
      <c r="AK94" s="224">
        <f>((3*AK93)+(2*AL93)+AM93+AN93+AO93+AP93+AQ93+AR93+AS93+AT93)</f>
        <v>24</v>
      </c>
      <c r="AL94" s="225"/>
      <c r="AM94" s="225"/>
      <c r="AN94" s="225"/>
      <c r="AO94" s="225"/>
      <c r="AP94" s="225"/>
      <c r="AQ94" s="225"/>
      <c r="AR94" s="225"/>
      <c r="AS94" s="225"/>
      <c r="AT94" s="226"/>
      <c r="AU94" s="114" t="str">
        <f>AU93</f>
        <v>-</v>
      </c>
      <c r="AV94" s="224">
        <f>((3*AV93)+(2*AW93)+AX93+AY93+AZ93+BA93+BB93+BC93+BD93+BE93)</f>
        <v>24</v>
      </c>
      <c r="AW94" s="225"/>
      <c r="AX94" s="225"/>
      <c r="AY94" s="225"/>
      <c r="AZ94" s="225"/>
      <c r="BA94" s="225"/>
      <c r="BB94" s="225"/>
      <c r="BC94" s="225"/>
      <c r="BD94" s="225"/>
      <c r="BE94" s="226"/>
      <c r="BF94" s="114" t="str">
        <f>BF93</f>
        <v>-</v>
      </c>
      <c r="BG94" s="224">
        <f>((3*BG93)+(2*BH93)+BI93+BJ93+BK93+BL93+BM93+BN93+BO93+BP93)</f>
        <v>24</v>
      </c>
      <c r="BH94" s="225"/>
      <c r="BI94" s="225"/>
      <c r="BJ94" s="225"/>
      <c r="BK94" s="225"/>
      <c r="BL94" s="225"/>
      <c r="BM94" s="225"/>
      <c r="BN94" s="225"/>
      <c r="BO94" s="225"/>
      <c r="BP94" s="226"/>
      <c r="BQ94" s="118" t="str">
        <f>BQ93</f>
        <v>-</v>
      </c>
      <c r="BR94" s="224">
        <f>((3*BR93)+(2*BS93)+BT93+BU93+BV93+BW93+BX93+BY93+BZ93+CA93)</f>
        <v>20</v>
      </c>
      <c r="BS94" s="225"/>
      <c r="BT94" s="225"/>
      <c r="BU94" s="225"/>
      <c r="BV94" s="225"/>
      <c r="BW94" s="225"/>
      <c r="BX94" s="225"/>
      <c r="BY94" s="225"/>
      <c r="BZ94" s="225"/>
      <c r="CA94" s="226"/>
      <c r="CB94" s="114" t="str">
        <f>CB93</f>
        <v>-</v>
      </c>
      <c r="CC94" s="224">
        <f>((3*CC93)+(2*CD93)+CE93+CF93+CG93+CH93+CI93+CJ93+CK93+CL93)</f>
        <v>38</v>
      </c>
      <c r="CD94" s="225"/>
      <c r="CE94" s="225"/>
      <c r="CF94" s="225"/>
      <c r="CG94" s="225"/>
      <c r="CH94" s="225"/>
      <c r="CI94" s="225"/>
      <c r="CJ94" s="225"/>
      <c r="CK94" s="225"/>
      <c r="CL94" s="226"/>
      <c r="CM94" s="114" t="str">
        <f>CM93</f>
        <v>+</v>
      </c>
      <c r="CN94" s="224">
        <f>((3*CN93)+(2*CO93)+CP93+CQ93+CR93+CS93+CT93+CU93+CV93+CW93)</f>
        <v>24</v>
      </c>
      <c r="CO94" s="225"/>
      <c r="CP94" s="225"/>
      <c r="CQ94" s="225"/>
      <c r="CR94" s="225"/>
      <c r="CS94" s="225"/>
      <c r="CT94" s="225"/>
      <c r="CU94" s="225"/>
      <c r="CV94" s="225"/>
      <c r="CW94" s="226"/>
      <c r="CX94" s="114" t="str">
        <f>CX93</f>
        <v>+</v>
      </c>
      <c r="CY94" s="224">
        <f>((3*CY93)+(2*CZ93)+DA93+DB93+DC93+DD93+DE93+DF93+DG93+DH93)</f>
        <v>22</v>
      </c>
      <c r="CZ94" s="225"/>
      <c r="DA94" s="225"/>
      <c r="DB94" s="225"/>
      <c r="DC94" s="225"/>
      <c r="DD94" s="225"/>
      <c r="DE94" s="225"/>
      <c r="DF94" s="225"/>
      <c r="DG94" s="225"/>
      <c r="DH94" s="226"/>
    </row>
    <row r="95" spans="1:222" ht="15.75" customHeight="1">
      <c r="A95" s="246"/>
      <c r="B95" s="240"/>
      <c r="C95" s="225" t="str">
        <f>IF(D94&lt;25,$DS$21,IF(AND(D94&gt;=25,D94&lt;50),$DS$22,IF(AND(D94&gt;=50,D94&lt;75),$DS$23,#REF!)))</f>
        <v>Irrelevante</v>
      </c>
      <c r="D95" s="225"/>
      <c r="E95" s="225"/>
      <c r="F95" s="225"/>
      <c r="G95" s="225"/>
      <c r="H95" s="225"/>
      <c r="I95" s="225"/>
      <c r="J95" s="225"/>
      <c r="K95" s="225"/>
      <c r="L95" s="225"/>
      <c r="M95" s="226"/>
      <c r="N95" s="225" t="str">
        <f>IF(O94&lt;25,$DS$21,IF(AND(O94&gt;=25,O94&lt;50),$DS$22,IF(AND(O94&gt;=50,O94&lt;75),$DS$23,#REF!)))</f>
        <v>Moderado</v>
      </c>
      <c r="O95" s="225"/>
      <c r="P95" s="225"/>
      <c r="Q95" s="225"/>
      <c r="R95" s="225"/>
      <c r="S95" s="225"/>
      <c r="T95" s="225"/>
      <c r="U95" s="225"/>
      <c r="V95" s="225"/>
      <c r="W95" s="225"/>
      <c r="X95" s="226"/>
      <c r="Y95" s="225" t="str">
        <f>IF(Z94&lt;25,$DS$21,IF(AND(Z94&gt;=25,Z94&lt;50),$DS$22,IF(AND(Z94&gt;=50,Z94&lt;75),$DS$23,#REF!)))</f>
        <v>Moderado</v>
      </c>
      <c r="Z95" s="225"/>
      <c r="AA95" s="225"/>
      <c r="AB95" s="225"/>
      <c r="AC95" s="225"/>
      <c r="AD95" s="225"/>
      <c r="AE95" s="225"/>
      <c r="AF95" s="225"/>
      <c r="AG95" s="225"/>
      <c r="AH95" s="225"/>
      <c r="AI95" s="226"/>
      <c r="AJ95" s="225" t="str">
        <f>IF(AK94&lt;25,$DS$21,IF(AND(AK94&gt;=25,AK94&lt;50),$DS$22,IF(AND(AK94&gt;=50,AK94&lt;75),$DS$23,#REF!)))</f>
        <v>Irrelevante</v>
      </c>
      <c r="AK95" s="225"/>
      <c r="AL95" s="225"/>
      <c r="AM95" s="225"/>
      <c r="AN95" s="225"/>
      <c r="AO95" s="225"/>
      <c r="AP95" s="225"/>
      <c r="AQ95" s="225"/>
      <c r="AR95" s="225"/>
      <c r="AS95" s="225"/>
      <c r="AT95" s="226"/>
      <c r="AU95" s="225" t="str">
        <f>IF(AV94&lt;25,$DS$21,IF(AND(AV94&gt;=25,AV94&lt;50),$DS$22,IF(AND(AV94&gt;=50,AV94&lt;75),$DS$23,#REF!)))</f>
        <v>Irrelevante</v>
      </c>
      <c r="AV95" s="225"/>
      <c r="AW95" s="225"/>
      <c r="AX95" s="225"/>
      <c r="AY95" s="225"/>
      <c r="AZ95" s="225"/>
      <c r="BA95" s="225"/>
      <c r="BB95" s="225"/>
      <c r="BC95" s="225"/>
      <c r="BD95" s="225"/>
      <c r="BE95" s="226"/>
      <c r="BF95" s="224" t="str">
        <f>IF(BG94&lt;25,$DS$21,IF(AND(BG94&gt;=25,BG94&lt;50),$DS$22,IF(AND(BG94&gt;=50,BG94&lt;75),$DS$23,#REF!)))</f>
        <v>Irrelevante</v>
      </c>
      <c r="BG95" s="225"/>
      <c r="BH95" s="225"/>
      <c r="BI95" s="225"/>
      <c r="BJ95" s="225"/>
      <c r="BK95" s="225"/>
      <c r="BL95" s="225"/>
      <c r="BM95" s="225"/>
      <c r="BN95" s="225"/>
      <c r="BO95" s="225"/>
      <c r="BP95" s="226"/>
      <c r="BQ95" s="224" t="str">
        <f>IF(BR94&lt;25,$DS$21,IF(AND(BR94&gt;=25,BR94&lt;50),$DS$22,IF(AND(BR94&gt;=50,BR94&lt;75),$DS$23,#REF!)))</f>
        <v>Irrelevante</v>
      </c>
      <c r="BR95" s="225"/>
      <c r="BS95" s="225"/>
      <c r="BT95" s="225"/>
      <c r="BU95" s="225"/>
      <c r="BV95" s="225"/>
      <c r="BW95" s="225"/>
      <c r="BX95" s="225"/>
      <c r="BY95" s="225"/>
      <c r="BZ95" s="225"/>
      <c r="CA95" s="226"/>
      <c r="CB95" s="224" t="str">
        <f>IF(CC94&lt;25,$DS$21,IF(AND(CC94&gt;=25,CC94&lt;50),$DS$22,IF(AND(CC94&gt;=50,CC94&lt;75),$DS$23,#REF!)))</f>
        <v>Moderado</v>
      </c>
      <c r="CC95" s="225"/>
      <c r="CD95" s="225"/>
      <c r="CE95" s="225"/>
      <c r="CF95" s="225"/>
      <c r="CG95" s="225"/>
      <c r="CH95" s="225"/>
      <c r="CI95" s="225"/>
      <c r="CJ95" s="225"/>
      <c r="CK95" s="225"/>
      <c r="CL95" s="226"/>
      <c r="CM95" s="224" t="s">
        <v>765</v>
      </c>
      <c r="CN95" s="225"/>
      <c r="CO95" s="225"/>
      <c r="CP95" s="225"/>
      <c r="CQ95" s="225"/>
      <c r="CR95" s="225"/>
      <c r="CS95" s="225"/>
      <c r="CT95" s="225"/>
      <c r="CU95" s="225"/>
      <c r="CV95" s="225"/>
      <c r="CW95" s="226"/>
      <c r="CX95" s="224" t="s">
        <v>765</v>
      </c>
      <c r="CY95" s="225"/>
      <c r="CZ95" s="225"/>
      <c r="DA95" s="225"/>
      <c r="DB95" s="225"/>
      <c r="DC95" s="225"/>
      <c r="DD95" s="225"/>
      <c r="DE95" s="225"/>
      <c r="DF95" s="225"/>
      <c r="DG95" s="225"/>
      <c r="DH95" s="226"/>
    </row>
    <row r="96" spans="1:222" ht="78.75" customHeight="1">
      <c r="A96" s="246"/>
      <c r="B96" s="240"/>
      <c r="C96" s="266"/>
      <c r="D96" s="267"/>
      <c r="E96" s="267"/>
      <c r="F96" s="267"/>
      <c r="G96" s="267"/>
      <c r="H96" s="267"/>
      <c r="I96" s="267"/>
      <c r="J96" s="267"/>
      <c r="K96" s="267"/>
      <c r="L96" s="267"/>
      <c r="M96" s="268"/>
      <c r="N96" s="236"/>
      <c r="O96" s="237"/>
      <c r="P96" s="237"/>
      <c r="Q96" s="237"/>
      <c r="R96" s="237"/>
      <c r="S96" s="237"/>
      <c r="T96" s="237"/>
      <c r="U96" s="237"/>
      <c r="V96" s="237"/>
      <c r="W96" s="237"/>
      <c r="X96" s="238"/>
      <c r="Y96" s="236" t="s">
        <v>891</v>
      </c>
      <c r="Z96" s="237"/>
      <c r="AA96" s="237"/>
      <c r="AB96" s="237"/>
      <c r="AC96" s="237"/>
      <c r="AD96" s="237"/>
      <c r="AE96" s="237"/>
      <c r="AF96" s="237"/>
      <c r="AG96" s="237"/>
      <c r="AH96" s="237"/>
      <c r="AI96" s="238"/>
      <c r="AJ96" s="236"/>
      <c r="AK96" s="237"/>
      <c r="AL96" s="237"/>
      <c r="AM96" s="237"/>
      <c r="AN96" s="237"/>
      <c r="AO96" s="237"/>
      <c r="AP96" s="237"/>
      <c r="AQ96" s="237"/>
      <c r="AR96" s="237"/>
      <c r="AS96" s="237"/>
      <c r="AT96" s="238"/>
      <c r="AU96" s="263"/>
      <c r="AV96" s="264"/>
      <c r="AW96" s="264"/>
      <c r="AX96" s="264"/>
      <c r="AY96" s="264"/>
      <c r="AZ96" s="264"/>
      <c r="BA96" s="264"/>
      <c r="BB96" s="264"/>
      <c r="BC96" s="264"/>
      <c r="BD96" s="264"/>
      <c r="BE96" s="265"/>
      <c r="BF96" s="263"/>
      <c r="BG96" s="264"/>
      <c r="BH96" s="264"/>
      <c r="BI96" s="264"/>
      <c r="BJ96" s="264"/>
      <c r="BK96" s="264"/>
      <c r="BL96" s="264"/>
      <c r="BM96" s="264"/>
      <c r="BN96" s="264"/>
      <c r="BO96" s="264"/>
      <c r="BP96" s="265"/>
      <c r="BQ96" s="236"/>
      <c r="BR96" s="237"/>
      <c r="BS96" s="237"/>
      <c r="BT96" s="237"/>
      <c r="BU96" s="237"/>
      <c r="BV96" s="237"/>
      <c r="BW96" s="237"/>
      <c r="BX96" s="237"/>
      <c r="BY96" s="237"/>
      <c r="BZ96" s="237"/>
      <c r="CA96" s="238"/>
      <c r="CB96" s="236"/>
      <c r="CC96" s="237"/>
      <c r="CD96" s="237"/>
      <c r="CE96" s="237"/>
      <c r="CF96" s="237"/>
      <c r="CG96" s="237"/>
      <c r="CH96" s="237"/>
      <c r="CI96" s="237"/>
      <c r="CJ96" s="237"/>
      <c r="CK96" s="237"/>
      <c r="CL96" s="238"/>
      <c r="CM96" s="236"/>
      <c r="CN96" s="237"/>
      <c r="CO96" s="237"/>
      <c r="CP96" s="237"/>
      <c r="CQ96" s="237"/>
      <c r="CR96" s="237"/>
      <c r="CS96" s="237"/>
      <c r="CT96" s="237"/>
      <c r="CU96" s="237"/>
      <c r="CV96" s="237"/>
      <c r="CW96" s="238"/>
      <c r="CX96" s="236"/>
      <c r="CY96" s="237"/>
      <c r="CZ96" s="237"/>
      <c r="DA96" s="237"/>
      <c r="DB96" s="237"/>
      <c r="DC96" s="237"/>
      <c r="DD96" s="237"/>
      <c r="DE96" s="237"/>
      <c r="DF96" s="237"/>
      <c r="DG96" s="237"/>
      <c r="DH96" s="238"/>
    </row>
    <row r="97" spans="1:112" ht="15.75" customHeight="1">
      <c r="A97" s="246"/>
      <c r="B97" s="240"/>
      <c r="C97" s="110"/>
      <c r="D97" s="110"/>
      <c r="E97" s="110"/>
      <c r="F97" s="110"/>
      <c r="G97" s="110"/>
      <c r="H97" s="110"/>
      <c r="I97" s="110"/>
      <c r="J97" s="110"/>
      <c r="K97" s="110"/>
      <c r="L97" s="110"/>
      <c r="M97" s="110"/>
      <c r="N97" s="111"/>
      <c r="O97" s="110"/>
      <c r="P97" s="110"/>
      <c r="Q97" s="110"/>
      <c r="R97" s="110"/>
      <c r="S97" s="110"/>
      <c r="T97" s="110"/>
      <c r="U97" s="110"/>
      <c r="V97" s="110"/>
      <c r="W97" s="110"/>
      <c r="X97" s="110"/>
      <c r="Y97" s="111" t="s">
        <v>763</v>
      </c>
      <c r="Z97" s="110">
        <v>1</v>
      </c>
      <c r="AA97" s="110">
        <v>2</v>
      </c>
      <c r="AB97" s="110">
        <v>4</v>
      </c>
      <c r="AC97" s="110">
        <v>1</v>
      </c>
      <c r="AD97" s="110">
        <v>2</v>
      </c>
      <c r="AE97" s="110">
        <v>1</v>
      </c>
      <c r="AF97" s="110">
        <v>2</v>
      </c>
      <c r="AG97" s="110">
        <v>4</v>
      </c>
      <c r="AH97" s="110">
        <v>1</v>
      </c>
      <c r="AI97" s="110">
        <v>2</v>
      </c>
      <c r="AJ97" s="111"/>
      <c r="AK97" s="110"/>
      <c r="AL97" s="110"/>
      <c r="AM97" s="110"/>
      <c r="AN97" s="110"/>
      <c r="AO97" s="110"/>
      <c r="AP97" s="110"/>
      <c r="AQ97" s="110"/>
      <c r="AR97" s="110"/>
      <c r="AS97" s="110"/>
      <c r="AT97" s="112"/>
      <c r="AU97" s="110"/>
      <c r="AV97" s="110"/>
      <c r="AW97" s="110"/>
      <c r="AX97" s="110"/>
      <c r="AY97" s="110"/>
      <c r="AZ97" s="110"/>
      <c r="BA97" s="110"/>
      <c r="BB97" s="110"/>
      <c r="BC97" s="110"/>
      <c r="BD97" s="110"/>
      <c r="BE97" s="110"/>
      <c r="BF97" s="110"/>
      <c r="BG97" s="110"/>
      <c r="BH97" s="110"/>
      <c r="BI97" s="110"/>
      <c r="BJ97" s="110"/>
      <c r="BK97" s="110"/>
      <c r="BL97" s="110"/>
      <c r="BM97" s="110"/>
      <c r="BN97" s="110"/>
      <c r="BO97" s="110"/>
      <c r="BP97" s="110"/>
      <c r="BQ97" s="111"/>
      <c r="BR97" s="110"/>
      <c r="BS97" s="110"/>
      <c r="BT97" s="110"/>
      <c r="BU97" s="110"/>
      <c r="BV97" s="110"/>
      <c r="BW97" s="110"/>
      <c r="BX97" s="110"/>
      <c r="BY97" s="110"/>
      <c r="BZ97" s="110"/>
      <c r="CA97" s="112"/>
      <c r="CB97" s="111" t="s">
        <v>763</v>
      </c>
      <c r="CC97" s="110"/>
      <c r="CD97" s="110"/>
      <c r="CE97" s="110"/>
      <c r="CF97" s="110"/>
      <c r="CG97" s="110"/>
      <c r="CH97" s="110"/>
      <c r="CI97" s="110"/>
      <c r="CJ97" s="110"/>
      <c r="CK97" s="110"/>
      <c r="CL97" s="110"/>
      <c r="CM97" s="111"/>
      <c r="CN97" s="110"/>
      <c r="CO97" s="110"/>
      <c r="CP97" s="110"/>
      <c r="CQ97" s="110"/>
      <c r="CR97" s="110"/>
      <c r="CS97" s="110"/>
      <c r="CT97" s="110"/>
      <c r="CU97" s="110"/>
      <c r="CV97" s="110"/>
      <c r="CW97" s="110"/>
      <c r="CX97" s="111"/>
      <c r="CY97" s="110"/>
      <c r="CZ97" s="110"/>
      <c r="DA97" s="110"/>
      <c r="DB97" s="110"/>
      <c r="DC97" s="110"/>
      <c r="DD97" s="110"/>
      <c r="DE97" s="110"/>
      <c r="DF97" s="110"/>
      <c r="DG97" s="110"/>
      <c r="DH97" s="110"/>
    </row>
    <row r="98" spans="1:112" ht="15.75" customHeight="1">
      <c r="A98" s="246"/>
      <c r="B98" s="240"/>
      <c r="C98" s="114">
        <f>C97</f>
        <v>0</v>
      </c>
      <c r="D98" s="224">
        <f>((3*D97)+(2*E97)+F97+G97+H97+I97+J97+K97+L97+M97)</f>
        <v>0</v>
      </c>
      <c r="E98" s="225"/>
      <c r="F98" s="225"/>
      <c r="G98" s="225"/>
      <c r="H98" s="225"/>
      <c r="I98" s="225"/>
      <c r="J98" s="225"/>
      <c r="K98" s="225"/>
      <c r="L98" s="225"/>
      <c r="M98" s="226"/>
      <c r="N98" s="114">
        <f>N97</f>
        <v>0</v>
      </c>
      <c r="O98" s="224">
        <f>((3*O97)+(2*P97)+Q97+R97+S97+T97+U97+V97+W97+X97)</f>
        <v>0</v>
      </c>
      <c r="P98" s="225"/>
      <c r="Q98" s="225"/>
      <c r="R98" s="225"/>
      <c r="S98" s="225"/>
      <c r="T98" s="225"/>
      <c r="U98" s="225"/>
      <c r="V98" s="225"/>
      <c r="W98" s="225"/>
      <c r="X98" s="226"/>
      <c r="Y98" s="114" t="str">
        <f>Y97</f>
        <v>-</v>
      </c>
      <c r="Z98" s="224">
        <f>((3*Z97)+(2*AA97)+AB97+AC97+AD97+AE97+AF97+AG97+AH97+AI97)</f>
        <v>24</v>
      </c>
      <c r="AA98" s="225"/>
      <c r="AB98" s="225"/>
      <c r="AC98" s="225"/>
      <c r="AD98" s="225"/>
      <c r="AE98" s="225"/>
      <c r="AF98" s="225"/>
      <c r="AG98" s="225"/>
      <c r="AH98" s="225"/>
      <c r="AI98" s="226"/>
      <c r="AJ98" s="114">
        <f>AJ97</f>
        <v>0</v>
      </c>
      <c r="AK98" s="224">
        <f>((3*AK97)+(2*AL97)+AM97+AN97+AO97+AP97+AQ97+AR97+AS97+AT97)</f>
        <v>0</v>
      </c>
      <c r="AL98" s="225"/>
      <c r="AM98" s="225"/>
      <c r="AN98" s="225"/>
      <c r="AO98" s="225"/>
      <c r="AP98" s="225"/>
      <c r="AQ98" s="225"/>
      <c r="AR98" s="225"/>
      <c r="AS98" s="225"/>
      <c r="AT98" s="226"/>
      <c r="AU98" s="114">
        <f>AU97</f>
        <v>0</v>
      </c>
      <c r="AV98" s="224">
        <f>((3*AV97)+(2*AW97)+AX97+AY97+AZ97+BA97+BB97+BC97+BD97+BE97)</f>
        <v>0</v>
      </c>
      <c r="AW98" s="225"/>
      <c r="AX98" s="225"/>
      <c r="AY98" s="225"/>
      <c r="AZ98" s="225"/>
      <c r="BA98" s="225"/>
      <c r="BB98" s="225"/>
      <c r="BC98" s="225"/>
      <c r="BD98" s="225"/>
      <c r="BE98" s="226"/>
      <c r="BF98" s="114">
        <f>BF97</f>
        <v>0</v>
      </c>
      <c r="BG98" s="224">
        <f>((3*BG97)+(2*BH97)+BI97+BJ97+BK97+BL97+BM97+BN97+BO97+BP97)</f>
        <v>0</v>
      </c>
      <c r="BH98" s="225"/>
      <c r="BI98" s="225"/>
      <c r="BJ98" s="225"/>
      <c r="BK98" s="225"/>
      <c r="BL98" s="225"/>
      <c r="BM98" s="225"/>
      <c r="BN98" s="225"/>
      <c r="BO98" s="225"/>
      <c r="BP98" s="226"/>
      <c r="BQ98" s="118">
        <f>BQ97</f>
        <v>0</v>
      </c>
      <c r="BR98" s="224">
        <f>((3*BR97)+(2*BS97)+BT97+BU97+BV97+BW97+BX97+BY97+BZ97+CA97)</f>
        <v>0</v>
      </c>
      <c r="BS98" s="225"/>
      <c r="BT98" s="225"/>
      <c r="BU98" s="225"/>
      <c r="BV98" s="225"/>
      <c r="BW98" s="225"/>
      <c r="BX98" s="225"/>
      <c r="BY98" s="225"/>
      <c r="BZ98" s="225"/>
      <c r="CA98" s="226"/>
      <c r="CB98" s="114" t="str">
        <f>CB97</f>
        <v>-</v>
      </c>
      <c r="CC98" s="224">
        <f>((3*CC97)+(2*CD97)+CE97+CF97+CG97+CH97+CI97+CJ97+CK97+CL97)</f>
        <v>0</v>
      </c>
      <c r="CD98" s="225"/>
      <c r="CE98" s="225"/>
      <c r="CF98" s="225"/>
      <c r="CG98" s="225"/>
      <c r="CH98" s="225"/>
      <c r="CI98" s="225"/>
      <c r="CJ98" s="225"/>
      <c r="CK98" s="225"/>
      <c r="CL98" s="226"/>
      <c r="CM98" s="114">
        <f>CM97</f>
        <v>0</v>
      </c>
      <c r="CN98" s="224">
        <f>((3*CN97)+(2*CO97)+CP97+CQ97+CR97+CS97+CT97+CU97+CV97+CW97)</f>
        <v>0</v>
      </c>
      <c r="CO98" s="225"/>
      <c r="CP98" s="225"/>
      <c r="CQ98" s="225"/>
      <c r="CR98" s="225"/>
      <c r="CS98" s="225"/>
      <c r="CT98" s="225"/>
      <c r="CU98" s="225"/>
      <c r="CV98" s="225"/>
      <c r="CW98" s="226"/>
      <c r="CX98" s="114">
        <f>CX97</f>
        <v>0</v>
      </c>
      <c r="CY98" s="224">
        <f>((3*CY97)+(2*CZ97)+DA97+DB97+DC97+DD97+DE97+DF97+DG97+DH97)</f>
        <v>0</v>
      </c>
      <c r="CZ98" s="225"/>
      <c r="DA98" s="225"/>
      <c r="DB98" s="225"/>
      <c r="DC98" s="225"/>
      <c r="DD98" s="225"/>
      <c r="DE98" s="225"/>
      <c r="DF98" s="225"/>
      <c r="DG98" s="225"/>
      <c r="DH98" s="226"/>
    </row>
    <row r="99" spans="1:112" ht="15.75" customHeight="1">
      <c r="A99" s="246"/>
      <c r="B99" s="241"/>
      <c r="C99" s="225" t="str">
        <f>IF(D98&lt;25,$DS$21,IF(AND(D98&gt;=25,D98&lt;50),$DS$22,IF(AND(D98&gt;=50,D98&lt;75),$DS$23,#REF!)))</f>
        <v>Irrelevante</v>
      </c>
      <c r="D99" s="225"/>
      <c r="E99" s="225"/>
      <c r="F99" s="225"/>
      <c r="G99" s="225"/>
      <c r="H99" s="225"/>
      <c r="I99" s="225"/>
      <c r="J99" s="225"/>
      <c r="K99" s="225"/>
      <c r="L99" s="225"/>
      <c r="M99" s="226"/>
      <c r="N99" s="225" t="str">
        <f>IF(O98&lt;25,$DS$21,IF(AND(O98&gt;=25,O98&lt;50),$DS$22,IF(AND(O98&gt;=50,O98&lt;75),$DS$23,#REF!)))</f>
        <v>Irrelevante</v>
      </c>
      <c r="O99" s="225"/>
      <c r="P99" s="225"/>
      <c r="Q99" s="225"/>
      <c r="R99" s="225"/>
      <c r="S99" s="225"/>
      <c r="T99" s="225"/>
      <c r="U99" s="225"/>
      <c r="V99" s="225"/>
      <c r="W99" s="225"/>
      <c r="X99" s="226"/>
      <c r="Y99" s="225" t="str">
        <f>IF(Z98&lt;25,$DS$21,IF(AND(Z98&gt;=25,Z98&lt;50),$DS$22,IF(AND(Z98&gt;=50,Z98&lt;75),$DS$23,#REF!)))</f>
        <v>Irrelevante</v>
      </c>
      <c r="Z99" s="225"/>
      <c r="AA99" s="225"/>
      <c r="AB99" s="225"/>
      <c r="AC99" s="225"/>
      <c r="AD99" s="225"/>
      <c r="AE99" s="225"/>
      <c r="AF99" s="225"/>
      <c r="AG99" s="225"/>
      <c r="AH99" s="225"/>
      <c r="AI99" s="226"/>
      <c r="AJ99" s="225" t="str">
        <f>IF(AK98&lt;25,$DS$21,IF(AND(AK98&gt;=25,AK98&lt;50),$DS$22,IF(AND(AK98&gt;=50,AK98&lt;75),$DS$23,#REF!)))</f>
        <v>Irrelevante</v>
      </c>
      <c r="AK99" s="225"/>
      <c r="AL99" s="225"/>
      <c r="AM99" s="225"/>
      <c r="AN99" s="225"/>
      <c r="AO99" s="225"/>
      <c r="AP99" s="225"/>
      <c r="AQ99" s="225"/>
      <c r="AR99" s="225"/>
      <c r="AS99" s="225"/>
      <c r="AT99" s="226"/>
      <c r="AU99" s="225" t="str">
        <f>IF(AV98&lt;25,$DS$21,IF(AND(AV98&gt;=25,AV98&lt;50),$DS$22,IF(AND(AV98&gt;=50,AV98&lt;75),$DS$23,#REF!)))</f>
        <v>Irrelevante</v>
      </c>
      <c r="AV99" s="225"/>
      <c r="AW99" s="225"/>
      <c r="AX99" s="225"/>
      <c r="AY99" s="225"/>
      <c r="AZ99" s="225"/>
      <c r="BA99" s="225"/>
      <c r="BB99" s="225"/>
      <c r="BC99" s="225"/>
      <c r="BD99" s="225"/>
      <c r="BE99" s="226"/>
      <c r="BF99" s="224" t="str">
        <f>IF(BG98&lt;25,$DS$21,IF(AND(BG98&gt;=25,BG98&lt;50),$DS$22,IF(AND(BG98&gt;=50,BG98&lt;75),$DS$23,#REF!)))</f>
        <v>Irrelevante</v>
      </c>
      <c r="BG99" s="225"/>
      <c r="BH99" s="225"/>
      <c r="BI99" s="225"/>
      <c r="BJ99" s="225"/>
      <c r="BK99" s="225"/>
      <c r="BL99" s="225"/>
      <c r="BM99" s="225"/>
      <c r="BN99" s="225"/>
      <c r="BO99" s="225"/>
      <c r="BP99" s="226"/>
      <c r="BQ99" s="224" t="str">
        <f>IF(BR98&lt;25,$DS$21,IF(AND(BR98&gt;=25,BR98&lt;50),$DS$22,IF(AND(BR98&gt;=50,BR98&lt;75),$DS$23,#REF!)))</f>
        <v>Irrelevante</v>
      </c>
      <c r="BR99" s="225"/>
      <c r="BS99" s="225"/>
      <c r="BT99" s="225"/>
      <c r="BU99" s="225"/>
      <c r="BV99" s="225"/>
      <c r="BW99" s="225"/>
      <c r="BX99" s="225"/>
      <c r="BY99" s="225"/>
      <c r="BZ99" s="225"/>
      <c r="CA99" s="226"/>
      <c r="CB99" s="224" t="str">
        <f>IF(CC98&lt;25,$DS$21,IF(AND(CC98&gt;=25,CC98&lt;50),$DS$22,IF(AND(CC98&gt;=50,CC98&lt;75),$DS$23,#REF!)))</f>
        <v>Irrelevante</v>
      </c>
      <c r="CC99" s="225"/>
      <c r="CD99" s="225"/>
      <c r="CE99" s="225"/>
      <c r="CF99" s="225"/>
      <c r="CG99" s="225"/>
      <c r="CH99" s="225"/>
      <c r="CI99" s="225"/>
      <c r="CJ99" s="225"/>
      <c r="CK99" s="225"/>
      <c r="CL99" s="226"/>
      <c r="CM99" s="224" t="str">
        <f>IF(CN98&lt;25,$DS$21,IF(AND(CN98&gt;=25,CN98&lt;50),$DS$22,IF(AND(CN98&gt;=50,CN98&lt;75),$DS$23,#REF!)))</f>
        <v>Irrelevante</v>
      </c>
      <c r="CN99" s="225"/>
      <c r="CO99" s="225"/>
      <c r="CP99" s="225"/>
      <c r="CQ99" s="225"/>
      <c r="CR99" s="225"/>
      <c r="CS99" s="225"/>
      <c r="CT99" s="225"/>
      <c r="CU99" s="225"/>
      <c r="CV99" s="225"/>
      <c r="CW99" s="226"/>
      <c r="CX99" s="224" t="str">
        <f>IF(CY98&lt;25,$DS$21,IF(AND(CY98&gt;=25,CY98&lt;50),$DS$22,IF(AND(CY98&gt;=50,CY98&lt;75),$DS$23,#REF!)))</f>
        <v>Irrelevante</v>
      </c>
      <c r="CY99" s="225"/>
      <c r="CZ99" s="225"/>
      <c r="DA99" s="225"/>
      <c r="DB99" s="225"/>
      <c r="DC99" s="225"/>
      <c r="DD99" s="225"/>
      <c r="DE99" s="225"/>
      <c r="DF99" s="225"/>
      <c r="DG99" s="225"/>
      <c r="DH99" s="226"/>
    </row>
    <row r="100" spans="1:112" ht="100.5" customHeight="1">
      <c r="A100" s="246"/>
      <c r="B100" s="239" t="s">
        <v>892</v>
      </c>
      <c r="C100" s="266" t="s">
        <v>893</v>
      </c>
      <c r="D100" s="267"/>
      <c r="E100" s="267"/>
      <c r="F100" s="267"/>
      <c r="G100" s="267"/>
      <c r="H100" s="267"/>
      <c r="I100" s="267"/>
      <c r="J100" s="267"/>
      <c r="K100" s="267"/>
      <c r="L100" s="267"/>
      <c r="M100" s="268"/>
      <c r="N100" s="236"/>
      <c r="O100" s="237"/>
      <c r="P100" s="237"/>
      <c r="Q100" s="237"/>
      <c r="R100" s="237"/>
      <c r="S100" s="237"/>
      <c r="T100" s="237"/>
      <c r="U100" s="237"/>
      <c r="V100" s="237"/>
      <c r="W100" s="237"/>
      <c r="X100" s="238"/>
      <c r="Y100" s="236"/>
      <c r="Z100" s="237"/>
      <c r="AA100" s="237"/>
      <c r="AB100" s="237"/>
      <c r="AC100" s="237"/>
      <c r="AD100" s="237"/>
      <c r="AE100" s="237"/>
      <c r="AF100" s="237"/>
      <c r="AG100" s="237"/>
      <c r="AH100" s="237"/>
      <c r="AI100" s="238"/>
      <c r="AJ100" s="236" t="s">
        <v>894</v>
      </c>
      <c r="AK100" s="237"/>
      <c r="AL100" s="237"/>
      <c r="AM100" s="237"/>
      <c r="AN100" s="237"/>
      <c r="AO100" s="237"/>
      <c r="AP100" s="237"/>
      <c r="AQ100" s="237"/>
      <c r="AR100" s="237"/>
      <c r="AS100" s="237"/>
      <c r="AT100" s="238"/>
      <c r="AU100" s="263"/>
      <c r="AV100" s="264"/>
      <c r="AW100" s="264"/>
      <c r="AX100" s="264"/>
      <c r="AY100" s="264"/>
      <c r="AZ100" s="264"/>
      <c r="BA100" s="264"/>
      <c r="BB100" s="264"/>
      <c r="BC100" s="264"/>
      <c r="BD100" s="264"/>
      <c r="BE100" s="265"/>
      <c r="BF100" s="263" t="s">
        <v>895</v>
      </c>
      <c r="BG100" s="264"/>
      <c r="BH100" s="264"/>
      <c r="BI100" s="264"/>
      <c r="BJ100" s="264"/>
      <c r="BK100" s="264"/>
      <c r="BL100" s="264"/>
      <c r="BM100" s="264"/>
      <c r="BN100" s="264"/>
      <c r="BO100" s="264"/>
      <c r="BP100" s="265"/>
      <c r="BQ100" s="236" t="s">
        <v>896</v>
      </c>
      <c r="BR100" s="237"/>
      <c r="BS100" s="237"/>
      <c r="BT100" s="237"/>
      <c r="BU100" s="237"/>
      <c r="BV100" s="237"/>
      <c r="BW100" s="237"/>
      <c r="BX100" s="237"/>
      <c r="BY100" s="237"/>
      <c r="BZ100" s="237"/>
      <c r="CA100" s="238"/>
      <c r="CB100" s="236" t="s">
        <v>897</v>
      </c>
      <c r="CC100" s="237"/>
      <c r="CD100" s="237"/>
      <c r="CE100" s="237"/>
      <c r="CF100" s="237"/>
      <c r="CG100" s="237"/>
      <c r="CH100" s="237"/>
      <c r="CI100" s="237"/>
      <c r="CJ100" s="237"/>
      <c r="CK100" s="237"/>
      <c r="CL100" s="238"/>
      <c r="CM100" s="236" t="s">
        <v>898</v>
      </c>
      <c r="CN100" s="237"/>
      <c r="CO100" s="237"/>
      <c r="CP100" s="237"/>
      <c r="CQ100" s="237"/>
      <c r="CR100" s="237"/>
      <c r="CS100" s="237"/>
      <c r="CT100" s="237"/>
      <c r="CU100" s="237"/>
      <c r="CV100" s="237"/>
      <c r="CW100" s="238"/>
      <c r="CX100" s="236" t="s">
        <v>899</v>
      </c>
      <c r="CY100" s="237"/>
      <c r="CZ100" s="237"/>
      <c r="DA100" s="237"/>
      <c r="DB100" s="237"/>
      <c r="DC100" s="237"/>
      <c r="DD100" s="237"/>
      <c r="DE100" s="237"/>
      <c r="DF100" s="237"/>
      <c r="DG100" s="237"/>
      <c r="DH100" s="238"/>
    </row>
    <row r="101" spans="1:112" ht="15.75" customHeight="1">
      <c r="A101" s="246"/>
      <c r="B101" s="240"/>
      <c r="C101" s="110" t="s">
        <v>763</v>
      </c>
      <c r="D101" s="110">
        <v>1</v>
      </c>
      <c r="E101" s="110">
        <v>2</v>
      </c>
      <c r="F101" s="110">
        <v>4</v>
      </c>
      <c r="G101" s="110">
        <v>1</v>
      </c>
      <c r="H101" s="110">
        <v>2</v>
      </c>
      <c r="I101" s="110">
        <v>2</v>
      </c>
      <c r="J101" s="110">
        <v>2</v>
      </c>
      <c r="K101" s="110">
        <v>4</v>
      </c>
      <c r="L101" s="110">
        <v>1</v>
      </c>
      <c r="M101" s="110">
        <v>1</v>
      </c>
      <c r="N101" s="111"/>
      <c r="O101" s="110"/>
      <c r="P101" s="110"/>
      <c r="Q101" s="110"/>
      <c r="R101" s="110"/>
      <c r="S101" s="110"/>
      <c r="T101" s="110"/>
      <c r="U101" s="110"/>
      <c r="V101" s="110"/>
      <c r="W101" s="110"/>
      <c r="X101" s="110"/>
      <c r="Y101" s="111"/>
      <c r="Z101" s="110"/>
      <c r="AA101" s="110"/>
      <c r="AB101" s="110"/>
      <c r="AC101" s="110"/>
      <c r="AD101" s="110"/>
      <c r="AE101" s="110"/>
      <c r="AF101" s="110"/>
      <c r="AG101" s="110"/>
      <c r="AH101" s="110"/>
      <c r="AI101" s="110"/>
      <c r="AJ101" s="111" t="s">
        <v>763</v>
      </c>
      <c r="AK101" s="110">
        <v>1</v>
      </c>
      <c r="AL101" s="110">
        <v>1</v>
      </c>
      <c r="AM101" s="110">
        <v>4</v>
      </c>
      <c r="AN101" s="110">
        <v>1</v>
      </c>
      <c r="AO101" s="110">
        <v>2</v>
      </c>
      <c r="AP101" s="110">
        <v>2</v>
      </c>
      <c r="AQ101" s="110">
        <v>2</v>
      </c>
      <c r="AR101" s="110">
        <v>4</v>
      </c>
      <c r="AS101" s="110">
        <v>2</v>
      </c>
      <c r="AT101" s="112">
        <v>2</v>
      </c>
      <c r="AU101" s="110"/>
      <c r="AV101" s="110"/>
      <c r="AW101" s="110"/>
      <c r="AX101" s="110"/>
      <c r="AY101" s="110"/>
      <c r="AZ101" s="110"/>
      <c r="BA101" s="110"/>
      <c r="BB101" s="110"/>
      <c r="BC101" s="110"/>
      <c r="BD101" s="110"/>
      <c r="BE101" s="110"/>
      <c r="BF101" s="110" t="s">
        <v>763</v>
      </c>
      <c r="BG101" s="110">
        <v>1</v>
      </c>
      <c r="BH101" s="110">
        <v>1</v>
      </c>
      <c r="BI101" s="110">
        <v>4</v>
      </c>
      <c r="BJ101" s="110">
        <v>1</v>
      </c>
      <c r="BK101" s="110">
        <v>2</v>
      </c>
      <c r="BL101" s="110">
        <v>2</v>
      </c>
      <c r="BM101" s="110">
        <v>2</v>
      </c>
      <c r="BN101" s="110">
        <v>4</v>
      </c>
      <c r="BO101" s="110">
        <v>2</v>
      </c>
      <c r="BP101" s="110">
        <v>2</v>
      </c>
      <c r="BQ101" s="110" t="s">
        <v>763</v>
      </c>
      <c r="BR101" s="110">
        <v>1</v>
      </c>
      <c r="BS101" s="110">
        <v>1</v>
      </c>
      <c r="BT101" s="110">
        <v>4</v>
      </c>
      <c r="BU101" s="110">
        <v>1</v>
      </c>
      <c r="BV101" s="110">
        <v>2</v>
      </c>
      <c r="BW101" s="110">
        <v>2</v>
      </c>
      <c r="BX101" s="110">
        <v>2</v>
      </c>
      <c r="BY101" s="110">
        <v>4</v>
      </c>
      <c r="BZ101" s="110">
        <v>2</v>
      </c>
      <c r="CA101" s="110">
        <v>2</v>
      </c>
      <c r="CB101" s="111" t="s">
        <v>763</v>
      </c>
      <c r="CC101" s="110">
        <v>1</v>
      </c>
      <c r="CD101" s="110">
        <v>1</v>
      </c>
      <c r="CE101" s="110">
        <v>4</v>
      </c>
      <c r="CF101" s="110">
        <v>1</v>
      </c>
      <c r="CG101" s="110">
        <v>1</v>
      </c>
      <c r="CH101" s="110">
        <v>1</v>
      </c>
      <c r="CI101" s="110">
        <v>1</v>
      </c>
      <c r="CJ101" s="110">
        <v>4</v>
      </c>
      <c r="CK101" s="110">
        <v>4</v>
      </c>
      <c r="CL101" s="110">
        <v>4</v>
      </c>
      <c r="CM101" s="111" t="s">
        <v>764</v>
      </c>
      <c r="CN101" s="110">
        <v>1</v>
      </c>
      <c r="CO101" s="110">
        <v>1</v>
      </c>
      <c r="CP101" s="110">
        <v>1</v>
      </c>
      <c r="CQ101" s="110">
        <v>4</v>
      </c>
      <c r="CR101" s="110">
        <v>4</v>
      </c>
      <c r="CS101" s="110">
        <v>2</v>
      </c>
      <c r="CT101" s="110">
        <v>2</v>
      </c>
      <c r="CU101" s="110">
        <v>4</v>
      </c>
      <c r="CV101" s="110">
        <v>1</v>
      </c>
      <c r="CW101" s="110">
        <v>1</v>
      </c>
      <c r="CX101" s="111" t="s">
        <v>764</v>
      </c>
      <c r="CY101" s="110">
        <v>1</v>
      </c>
      <c r="CZ101" s="110">
        <v>1</v>
      </c>
      <c r="DA101" s="110">
        <v>4</v>
      </c>
      <c r="DB101" s="110">
        <v>1</v>
      </c>
      <c r="DC101" s="110">
        <v>2</v>
      </c>
      <c r="DD101" s="110">
        <v>2</v>
      </c>
      <c r="DE101" s="110">
        <v>2</v>
      </c>
      <c r="DF101" s="110">
        <v>4</v>
      </c>
      <c r="DG101" s="110">
        <v>1</v>
      </c>
      <c r="DH101" s="110">
        <v>1</v>
      </c>
    </row>
    <row r="102" spans="1:112" ht="15.75" customHeight="1">
      <c r="A102" s="246"/>
      <c r="B102" s="240"/>
      <c r="C102" s="114" t="str">
        <f>C101</f>
        <v>-</v>
      </c>
      <c r="D102" s="224">
        <f>((3*D101)+(2*E101)+F101+G101+H101+I101+J101+K101+L101+M101)</f>
        <v>24</v>
      </c>
      <c r="E102" s="225"/>
      <c r="F102" s="225"/>
      <c r="G102" s="225"/>
      <c r="H102" s="225"/>
      <c r="I102" s="225"/>
      <c r="J102" s="225"/>
      <c r="K102" s="225"/>
      <c r="L102" s="225"/>
      <c r="M102" s="226"/>
      <c r="N102" s="114">
        <f>N101</f>
        <v>0</v>
      </c>
      <c r="O102" s="224">
        <f>((3*O101)+(2*P101)+Q101+R101+S101+T101+U101+V101+W101+X101)</f>
        <v>0</v>
      </c>
      <c r="P102" s="225"/>
      <c r="Q102" s="225"/>
      <c r="R102" s="225"/>
      <c r="S102" s="225"/>
      <c r="T102" s="225"/>
      <c r="U102" s="225"/>
      <c r="V102" s="225"/>
      <c r="W102" s="225"/>
      <c r="X102" s="226"/>
      <c r="Y102" s="114">
        <f>Y101</f>
        <v>0</v>
      </c>
      <c r="Z102" s="224">
        <f>((3*Z101)+(2*AA101)+AB101+AC101+AD101+AE101+AF101+AG101+AH101+AI101)</f>
        <v>0</v>
      </c>
      <c r="AA102" s="225"/>
      <c r="AB102" s="225"/>
      <c r="AC102" s="225"/>
      <c r="AD102" s="225"/>
      <c r="AE102" s="225"/>
      <c r="AF102" s="225"/>
      <c r="AG102" s="225"/>
      <c r="AH102" s="225"/>
      <c r="AI102" s="226"/>
      <c r="AJ102" s="114" t="str">
        <f>AJ101</f>
        <v>-</v>
      </c>
      <c r="AK102" s="224">
        <f>((3*AK101)+(2*AL101)+AM101+AN101+AO101+AP101+AQ101+AR101+AS101+AT101)</f>
        <v>24</v>
      </c>
      <c r="AL102" s="225"/>
      <c r="AM102" s="225"/>
      <c r="AN102" s="225"/>
      <c r="AO102" s="225"/>
      <c r="AP102" s="225"/>
      <c r="AQ102" s="225"/>
      <c r="AR102" s="225"/>
      <c r="AS102" s="225"/>
      <c r="AT102" s="226"/>
      <c r="AU102" s="114">
        <f>AU101</f>
        <v>0</v>
      </c>
      <c r="AV102" s="224">
        <f>((3*AV101)+(2*AW101)+AX101+AY101+AZ101+BA101+BB101+BC101+BD101+BE101)</f>
        <v>0</v>
      </c>
      <c r="AW102" s="225"/>
      <c r="AX102" s="225"/>
      <c r="AY102" s="225"/>
      <c r="AZ102" s="225"/>
      <c r="BA102" s="225"/>
      <c r="BB102" s="225"/>
      <c r="BC102" s="225"/>
      <c r="BD102" s="225"/>
      <c r="BE102" s="226"/>
      <c r="BF102" s="114" t="str">
        <f>BF101</f>
        <v>-</v>
      </c>
      <c r="BG102" s="224">
        <f>((3*BG101)+(2*BH101)+BI101+BJ101+BK101+BL101+BM101+BN101+BO101+BP101)</f>
        <v>24</v>
      </c>
      <c r="BH102" s="225"/>
      <c r="BI102" s="225"/>
      <c r="BJ102" s="225"/>
      <c r="BK102" s="225"/>
      <c r="BL102" s="225"/>
      <c r="BM102" s="225"/>
      <c r="BN102" s="225"/>
      <c r="BO102" s="225"/>
      <c r="BP102" s="226"/>
      <c r="BQ102" s="118" t="str">
        <f>BQ101</f>
        <v>-</v>
      </c>
      <c r="BR102" s="224">
        <f>((3*BR101)+(2*BS101)+BT101+BU101+BV101+BW101+BX101+BY101+BZ101+CA101)</f>
        <v>24</v>
      </c>
      <c r="BS102" s="225"/>
      <c r="BT102" s="225"/>
      <c r="BU102" s="225"/>
      <c r="BV102" s="225"/>
      <c r="BW102" s="225"/>
      <c r="BX102" s="225"/>
      <c r="BY102" s="225"/>
      <c r="BZ102" s="225"/>
      <c r="CA102" s="226"/>
      <c r="CB102" s="114" t="str">
        <f>CB101</f>
        <v>-</v>
      </c>
      <c r="CC102" s="224">
        <f>((3*CC101)+(2*CD101)+CE101+CF101+CG101+CH101+CI101+CJ101+CK101+CL101)</f>
        <v>25</v>
      </c>
      <c r="CD102" s="225"/>
      <c r="CE102" s="225"/>
      <c r="CF102" s="225"/>
      <c r="CG102" s="225"/>
      <c r="CH102" s="225"/>
      <c r="CI102" s="225"/>
      <c r="CJ102" s="225"/>
      <c r="CK102" s="225"/>
      <c r="CL102" s="226"/>
      <c r="CM102" s="114" t="str">
        <f>CM101</f>
        <v>+</v>
      </c>
      <c r="CN102" s="224">
        <f>((3*CN101)+(2*CO101)+CP101+CQ101+CR101+CS101+CT101+CU101+CV101+CW101)</f>
        <v>24</v>
      </c>
      <c r="CO102" s="225"/>
      <c r="CP102" s="225"/>
      <c r="CQ102" s="225"/>
      <c r="CR102" s="225"/>
      <c r="CS102" s="225"/>
      <c r="CT102" s="225"/>
      <c r="CU102" s="225"/>
      <c r="CV102" s="225"/>
      <c r="CW102" s="226"/>
      <c r="CX102" s="114" t="str">
        <f>CX101</f>
        <v>+</v>
      </c>
      <c r="CY102" s="224">
        <f>((3*CY101)+(2*CZ101)+DA101+DB101+DC101+DD101+DE101+DF101+DG101+DH101)</f>
        <v>22</v>
      </c>
      <c r="CZ102" s="225"/>
      <c r="DA102" s="225"/>
      <c r="DB102" s="225"/>
      <c r="DC102" s="225"/>
      <c r="DD102" s="225"/>
      <c r="DE102" s="225"/>
      <c r="DF102" s="225"/>
      <c r="DG102" s="225"/>
      <c r="DH102" s="226"/>
    </row>
    <row r="103" spans="1:112" ht="15.75" customHeight="1" thickBot="1">
      <c r="A103" s="246"/>
      <c r="B103" s="241"/>
      <c r="C103" s="225" t="str">
        <f>IF(D102&lt;25,$DS$21,IF(AND(D102&gt;=25,D102&lt;50),$DS$22,IF(AND(D102&gt;=50,D102&lt;75),$DS$23,#REF!)))</f>
        <v>Irrelevante</v>
      </c>
      <c r="D103" s="225"/>
      <c r="E103" s="225"/>
      <c r="F103" s="225"/>
      <c r="G103" s="225"/>
      <c r="H103" s="225"/>
      <c r="I103" s="225"/>
      <c r="J103" s="225"/>
      <c r="K103" s="225"/>
      <c r="L103" s="225"/>
      <c r="M103" s="226"/>
      <c r="N103" s="225" t="str">
        <f>IF(O102&lt;25,$DS$21,IF(AND(O102&gt;=25,O102&lt;50),$DS$22,IF(AND(O102&gt;=50,O102&lt;75),$DS$23,#REF!)))</f>
        <v>Irrelevante</v>
      </c>
      <c r="O103" s="225"/>
      <c r="P103" s="225"/>
      <c r="Q103" s="225"/>
      <c r="R103" s="225"/>
      <c r="S103" s="225"/>
      <c r="T103" s="225"/>
      <c r="U103" s="225"/>
      <c r="V103" s="225"/>
      <c r="W103" s="225"/>
      <c r="X103" s="226"/>
      <c r="Y103" s="225" t="str">
        <f>IF(Z102&lt;25,$DS$21,IF(AND(Z102&gt;=25,Z102&lt;50),$DS$22,IF(AND(Z102&gt;=50,Z102&lt;75),$DS$23,#REF!)))</f>
        <v>Irrelevante</v>
      </c>
      <c r="Z103" s="225"/>
      <c r="AA103" s="225"/>
      <c r="AB103" s="225"/>
      <c r="AC103" s="225"/>
      <c r="AD103" s="225"/>
      <c r="AE103" s="225"/>
      <c r="AF103" s="225"/>
      <c r="AG103" s="225"/>
      <c r="AH103" s="225"/>
      <c r="AI103" s="226"/>
      <c r="AJ103" s="225" t="str">
        <f>IF(AK102&lt;25,$DS$21,IF(AND(AK102&gt;=25,AK102&lt;50),$DS$22,IF(AND(AK102&gt;=50,AK102&lt;75),$DS$23,#REF!)))</f>
        <v>Irrelevante</v>
      </c>
      <c r="AK103" s="225"/>
      <c r="AL103" s="225"/>
      <c r="AM103" s="225"/>
      <c r="AN103" s="225"/>
      <c r="AO103" s="225"/>
      <c r="AP103" s="225"/>
      <c r="AQ103" s="225"/>
      <c r="AR103" s="225"/>
      <c r="AS103" s="225"/>
      <c r="AT103" s="226"/>
      <c r="AU103" s="224" t="str">
        <f>IF(AV102&lt;25,$DS$21,IF(AND(AV102&gt;=25,AV102&lt;50),$DS$22,IF(AND(AV102&gt;=50,AV102&lt;75),$DS$23,#REF!)))</f>
        <v>Irrelevante</v>
      </c>
      <c r="AV103" s="225"/>
      <c r="AW103" s="225"/>
      <c r="AX103" s="225"/>
      <c r="AY103" s="225"/>
      <c r="AZ103" s="225"/>
      <c r="BA103" s="225"/>
      <c r="BB103" s="225"/>
      <c r="BC103" s="225"/>
      <c r="BD103" s="225"/>
      <c r="BE103" s="226"/>
      <c r="BF103" s="224" t="str">
        <f>IF(BG102&lt;25,$DS$21,IF(AND(BG102&gt;=25,BG102&lt;50),$DS$22,IF(AND(BG102&gt;=50,BG102&lt;75),$DS$23,#REF!)))</f>
        <v>Irrelevante</v>
      </c>
      <c r="BG103" s="225"/>
      <c r="BH103" s="225"/>
      <c r="BI103" s="225"/>
      <c r="BJ103" s="225"/>
      <c r="BK103" s="225"/>
      <c r="BL103" s="225"/>
      <c r="BM103" s="225"/>
      <c r="BN103" s="225"/>
      <c r="BO103" s="225"/>
      <c r="BP103" s="226"/>
      <c r="BQ103" s="224" t="str">
        <f>IF(BR102&lt;25,$DS$21,IF(AND(BR102&gt;=25,BR102&lt;50),$DS$22,IF(AND(BR102&gt;=50,BR102&lt;75),$DS$23,#REF!)))</f>
        <v>Irrelevante</v>
      </c>
      <c r="BR103" s="225"/>
      <c r="BS103" s="225"/>
      <c r="BT103" s="225"/>
      <c r="BU103" s="225"/>
      <c r="BV103" s="225"/>
      <c r="BW103" s="225"/>
      <c r="BX103" s="225"/>
      <c r="BY103" s="225"/>
      <c r="BZ103" s="225"/>
      <c r="CA103" s="226"/>
      <c r="CB103" s="224" t="str">
        <f>IF(CC102&lt;25,$DS$21,IF(AND(CC102&gt;=25,CC102&lt;50),$DS$22,IF(AND(CC102&gt;=50,CC102&lt;75),$DS$23,#REF!)))</f>
        <v>Moderado</v>
      </c>
      <c r="CC103" s="225"/>
      <c r="CD103" s="225"/>
      <c r="CE103" s="225"/>
      <c r="CF103" s="225"/>
      <c r="CG103" s="225"/>
      <c r="CH103" s="225"/>
      <c r="CI103" s="225"/>
      <c r="CJ103" s="225"/>
      <c r="CK103" s="225"/>
      <c r="CL103" s="226"/>
      <c r="CM103" s="224" t="s">
        <v>765</v>
      </c>
      <c r="CN103" s="225"/>
      <c r="CO103" s="225"/>
      <c r="CP103" s="225"/>
      <c r="CQ103" s="225"/>
      <c r="CR103" s="225"/>
      <c r="CS103" s="225"/>
      <c r="CT103" s="225"/>
      <c r="CU103" s="225"/>
      <c r="CV103" s="225"/>
      <c r="CW103" s="226"/>
      <c r="CX103" s="224" t="s">
        <v>765</v>
      </c>
      <c r="CY103" s="225"/>
      <c r="CZ103" s="225"/>
      <c r="DA103" s="225"/>
      <c r="DB103" s="225"/>
      <c r="DC103" s="225"/>
      <c r="DD103" s="225"/>
      <c r="DE103" s="225"/>
      <c r="DF103" s="225"/>
      <c r="DG103" s="225"/>
      <c r="DH103" s="226"/>
    </row>
    <row r="104" spans="1:112" ht="74.25" customHeight="1">
      <c r="A104" s="246"/>
      <c r="B104" s="239" t="s">
        <v>900</v>
      </c>
      <c r="C104" s="230" t="s">
        <v>901</v>
      </c>
      <c r="D104" s="231"/>
      <c r="E104" s="231"/>
      <c r="F104" s="231"/>
      <c r="G104" s="231"/>
      <c r="H104" s="231"/>
      <c r="I104" s="231"/>
      <c r="J104" s="231"/>
      <c r="K104" s="231"/>
      <c r="L104" s="231"/>
      <c r="M104" s="232"/>
      <c r="N104" s="233" t="s">
        <v>902</v>
      </c>
      <c r="O104" s="234"/>
      <c r="P104" s="234"/>
      <c r="Q104" s="234"/>
      <c r="R104" s="234"/>
      <c r="S104" s="234"/>
      <c r="T104" s="234"/>
      <c r="U104" s="234"/>
      <c r="V104" s="234"/>
      <c r="W104" s="234"/>
      <c r="X104" s="235"/>
      <c r="Y104" s="236" t="s">
        <v>903</v>
      </c>
      <c r="Z104" s="237"/>
      <c r="AA104" s="237"/>
      <c r="AB104" s="237"/>
      <c r="AC104" s="237"/>
      <c r="AD104" s="237"/>
      <c r="AE104" s="237"/>
      <c r="AF104" s="237"/>
      <c r="AG104" s="237"/>
      <c r="AH104" s="237"/>
      <c r="AI104" s="238"/>
      <c r="AJ104" s="227" t="s">
        <v>904</v>
      </c>
      <c r="AK104" s="228"/>
      <c r="AL104" s="228"/>
      <c r="AM104" s="228"/>
      <c r="AN104" s="228"/>
      <c r="AO104" s="228"/>
      <c r="AP104" s="228"/>
      <c r="AQ104" s="228"/>
      <c r="AR104" s="228"/>
      <c r="AS104" s="228"/>
      <c r="AT104" s="229"/>
      <c r="AU104" s="236"/>
      <c r="AV104" s="237"/>
      <c r="AW104" s="237"/>
      <c r="AX104" s="237"/>
      <c r="AY104" s="237"/>
      <c r="AZ104" s="237"/>
      <c r="BA104" s="237"/>
      <c r="BB104" s="237"/>
      <c r="BC104" s="237"/>
      <c r="BD104" s="237"/>
      <c r="BE104" s="238"/>
      <c r="BF104" s="227" t="s">
        <v>905</v>
      </c>
      <c r="BG104" s="228"/>
      <c r="BH104" s="228"/>
      <c r="BI104" s="228"/>
      <c r="BJ104" s="228"/>
      <c r="BK104" s="228"/>
      <c r="BL104" s="228"/>
      <c r="BM104" s="228"/>
      <c r="BN104" s="228"/>
      <c r="BO104" s="228"/>
      <c r="BP104" s="229"/>
      <c r="BQ104" s="227" t="s">
        <v>906</v>
      </c>
      <c r="BR104" s="228"/>
      <c r="BS104" s="228"/>
      <c r="BT104" s="228"/>
      <c r="BU104" s="228"/>
      <c r="BV104" s="228"/>
      <c r="BW104" s="228"/>
      <c r="BX104" s="228"/>
      <c r="BY104" s="228"/>
      <c r="BZ104" s="228"/>
      <c r="CA104" s="229"/>
      <c r="CB104" s="236" t="s">
        <v>907</v>
      </c>
      <c r="CC104" s="237"/>
      <c r="CD104" s="237"/>
      <c r="CE104" s="237"/>
      <c r="CF104" s="237"/>
      <c r="CG104" s="237"/>
      <c r="CH104" s="237"/>
      <c r="CI104" s="237"/>
      <c r="CJ104" s="237"/>
      <c r="CK104" s="237"/>
      <c r="CL104" s="238"/>
      <c r="CM104" s="236" t="s">
        <v>908</v>
      </c>
      <c r="CN104" s="237"/>
      <c r="CO104" s="237"/>
      <c r="CP104" s="237"/>
      <c r="CQ104" s="237"/>
      <c r="CR104" s="237"/>
      <c r="CS104" s="237"/>
      <c r="CT104" s="237"/>
      <c r="CU104" s="237"/>
      <c r="CV104" s="237"/>
      <c r="CW104" s="238"/>
      <c r="CX104" s="236" t="s">
        <v>909</v>
      </c>
      <c r="CY104" s="237"/>
      <c r="CZ104" s="237"/>
      <c r="DA104" s="237"/>
      <c r="DB104" s="237"/>
      <c r="DC104" s="237"/>
      <c r="DD104" s="237"/>
      <c r="DE104" s="237"/>
      <c r="DF104" s="237"/>
      <c r="DG104" s="237"/>
      <c r="DH104" s="238"/>
    </row>
    <row r="105" spans="1:112" ht="15.75" customHeight="1">
      <c r="A105" s="246"/>
      <c r="B105" s="240"/>
      <c r="C105" s="119" t="s">
        <v>763</v>
      </c>
      <c r="D105" s="110">
        <v>1</v>
      </c>
      <c r="E105" s="110">
        <v>4</v>
      </c>
      <c r="F105" s="110">
        <v>4</v>
      </c>
      <c r="G105" s="110">
        <v>1</v>
      </c>
      <c r="H105" s="110">
        <v>2</v>
      </c>
      <c r="I105" s="110">
        <v>4</v>
      </c>
      <c r="J105" s="110">
        <v>2</v>
      </c>
      <c r="K105" s="110">
        <v>4</v>
      </c>
      <c r="L105" s="110">
        <v>4</v>
      </c>
      <c r="M105" s="110">
        <v>4</v>
      </c>
      <c r="N105" s="110" t="s">
        <v>763</v>
      </c>
      <c r="O105" s="110">
        <v>1</v>
      </c>
      <c r="P105" s="110">
        <v>2</v>
      </c>
      <c r="Q105" s="110">
        <v>4</v>
      </c>
      <c r="R105" s="110">
        <v>2</v>
      </c>
      <c r="S105" s="110">
        <v>2</v>
      </c>
      <c r="T105" s="110">
        <v>2</v>
      </c>
      <c r="U105" s="110">
        <v>2</v>
      </c>
      <c r="V105" s="110">
        <v>4</v>
      </c>
      <c r="W105" s="110">
        <v>2</v>
      </c>
      <c r="X105" s="110">
        <v>4</v>
      </c>
      <c r="Y105" s="110" t="s">
        <v>763</v>
      </c>
      <c r="Z105" s="110">
        <v>4</v>
      </c>
      <c r="AA105" s="110">
        <v>1</v>
      </c>
      <c r="AB105" s="110">
        <v>4</v>
      </c>
      <c r="AC105" s="110">
        <v>4</v>
      </c>
      <c r="AD105" s="110">
        <v>1</v>
      </c>
      <c r="AE105" s="110">
        <v>4</v>
      </c>
      <c r="AF105" s="110">
        <v>2</v>
      </c>
      <c r="AG105" s="110">
        <v>4</v>
      </c>
      <c r="AH105" s="110">
        <v>2</v>
      </c>
      <c r="AI105" s="110">
        <v>4</v>
      </c>
      <c r="AJ105" s="110" t="s">
        <v>763</v>
      </c>
      <c r="AK105" s="110">
        <v>1</v>
      </c>
      <c r="AL105" s="110">
        <v>1</v>
      </c>
      <c r="AM105" s="110">
        <v>4</v>
      </c>
      <c r="AN105" s="110">
        <v>1</v>
      </c>
      <c r="AO105" s="110">
        <v>2</v>
      </c>
      <c r="AP105" s="110">
        <v>2</v>
      </c>
      <c r="AQ105" s="110">
        <v>2</v>
      </c>
      <c r="AR105" s="110">
        <v>4</v>
      </c>
      <c r="AS105" s="110">
        <v>2</v>
      </c>
      <c r="AT105" s="110">
        <v>2</v>
      </c>
      <c r="AU105" s="110"/>
      <c r="AV105" s="110"/>
      <c r="AW105" s="110"/>
      <c r="AX105" s="110"/>
      <c r="AY105" s="110"/>
      <c r="AZ105" s="110"/>
      <c r="BA105" s="110"/>
      <c r="BB105" s="110"/>
      <c r="BC105" s="110"/>
      <c r="BD105" s="110"/>
      <c r="BE105" s="110"/>
      <c r="BF105" s="110" t="s">
        <v>763</v>
      </c>
      <c r="BG105" s="110">
        <v>1</v>
      </c>
      <c r="BH105" s="110">
        <v>2</v>
      </c>
      <c r="BI105" s="110">
        <v>4</v>
      </c>
      <c r="BJ105" s="110">
        <v>1</v>
      </c>
      <c r="BK105" s="110">
        <v>2</v>
      </c>
      <c r="BL105" s="110">
        <v>2</v>
      </c>
      <c r="BM105" s="110">
        <v>2</v>
      </c>
      <c r="BN105" s="110">
        <v>4</v>
      </c>
      <c r="BO105" s="110">
        <v>2</v>
      </c>
      <c r="BP105" s="110">
        <v>2</v>
      </c>
      <c r="BQ105" s="110" t="s">
        <v>763</v>
      </c>
      <c r="BR105" s="110">
        <v>1</v>
      </c>
      <c r="BS105" s="110">
        <v>1</v>
      </c>
      <c r="BT105" s="110">
        <v>4</v>
      </c>
      <c r="BU105" s="110">
        <v>1</v>
      </c>
      <c r="BV105" s="110">
        <v>2</v>
      </c>
      <c r="BW105" s="110">
        <v>2</v>
      </c>
      <c r="BX105" s="110">
        <v>2</v>
      </c>
      <c r="BY105" s="110">
        <v>4</v>
      </c>
      <c r="BZ105" s="110">
        <v>2</v>
      </c>
      <c r="CA105" s="110">
        <v>2</v>
      </c>
      <c r="CB105" s="110" t="s">
        <v>763</v>
      </c>
      <c r="CC105" s="110">
        <v>1</v>
      </c>
      <c r="CD105" s="110">
        <v>1</v>
      </c>
      <c r="CE105" s="110">
        <v>4</v>
      </c>
      <c r="CF105" s="110">
        <v>2</v>
      </c>
      <c r="CG105" s="110">
        <v>1</v>
      </c>
      <c r="CH105" s="110">
        <v>1</v>
      </c>
      <c r="CI105" s="110">
        <v>1</v>
      </c>
      <c r="CJ105" s="110">
        <v>4</v>
      </c>
      <c r="CK105" s="110">
        <v>4</v>
      </c>
      <c r="CL105" s="110">
        <v>4</v>
      </c>
      <c r="CM105" s="110" t="s">
        <v>764</v>
      </c>
      <c r="CN105" s="110">
        <v>1</v>
      </c>
      <c r="CO105" s="110">
        <v>1</v>
      </c>
      <c r="CP105" s="110">
        <v>4</v>
      </c>
      <c r="CQ105" s="110">
        <v>1</v>
      </c>
      <c r="CR105" s="110">
        <v>4</v>
      </c>
      <c r="CS105" s="110">
        <v>2</v>
      </c>
      <c r="CT105" s="110">
        <v>2</v>
      </c>
      <c r="CU105" s="110">
        <v>4</v>
      </c>
      <c r="CV105" s="110">
        <v>1</v>
      </c>
      <c r="CW105" s="110">
        <v>1</v>
      </c>
      <c r="CX105" s="110" t="s">
        <v>764</v>
      </c>
      <c r="CY105" s="110">
        <v>1</v>
      </c>
      <c r="CZ105" s="110">
        <v>1</v>
      </c>
      <c r="DA105" s="110">
        <v>4</v>
      </c>
      <c r="DB105" s="110">
        <v>1</v>
      </c>
      <c r="DC105" s="110">
        <v>2</v>
      </c>
      <c r="DD105" s="110">
        <v>2</v>
      </c>
      <c r="DE105" s="110">
        <v>2</v>
      </c>
      <c r="DF105" s="110">
        <v>4</v>
      </c>
      <c r="DG105" s="110">
        <v>1</v>
      </c>
      <c r="DH105" s="110">
        <v>1</v>
      </c>
    </row>
    <row r="106" spans="1:112" ht="15.75" customHeight="1">
      <c r="A106" s="246"/>
      <c r="B106" s="240"/>
      <c r="C106" s="118" t="str">
        <f>C105</f>
        <v>-</v>
      </c>
      <c r="D106" s="224">
        <f>((3*D105)+(2*E105)+F105+G105+H105+I105+J105+K105+L105+M105)</f>
        <v>36</v>
      </c>
      <c r="E106" s="225"/>
      <c r="F106" s="225"/>
      <c r="G106" s="225"/>
      <c r="H106" s="225"/>
      <c r="I106" s="225"/>
      <c r="J106" s="225"/>
      <c r="K106" s="225"/>
      <c r="L106" s="225"/>
      <c r="M106" s="226"/>
      <c r="N106" s="114" t="str">
        <f>N105</f>
        <v>-</v>
      </c>
      <c r="O106" s="224">
        <f>((3*O105)+(2*P105)+Q105+R105+S105+T105+U105+V105+W105+X105)</f>
        <v>29</v>
      </c>
      <c r="P106" s="225"/>
      <c r="Q106" s="225"/>
      <c r="R106" s="225"/>
      <c r="S106" s="225"/>
      <c r="T106" s="225"/>
      <c r="U106" s="225"/>
      <c r="V106" s="225"/>
      <c r="W106" s="225"/>
      <c r="X106" s="226"/>
      <c r="Y106" s="114" t="str">
        <f>Y105</f>
        <v>-</v>
      </c>
      <c r="Z106" s="224">
        <f>((3*Z105)+(2*AA105)+AB105+AC105+AD105+AE105+AF105+AG105+AH105+AI105)</f>
        <v>39</v>
      </c>
      <c r="AA106" s="225"/>
      <c r="AB106" s="225"/>
      <c r="AC106" s="225"/>
      <c r="AD106" s="225"/>
      <c r="AE106" s="225"/>
      <c r="AF106" s="225"/>
      <c r="AG106" s="225"/>
      <c r="AH106" s="225"/>
      <c r="AI106" s="226"/>
      <c r="AJ106" s="114" t="str">
        <f>AJ105</f>
        <v>-</v>
      </c>
      <c r="AK106" s="224">
        <f>((3*AK105)+(2*AL105)+AM105+AN105+AO105+AP105+AQ105+AR105+AS105+AT105)</f>
        <v>24</v>
      </c>
      <c r="AL106" s="225"/>
      <c r="AM106" s="225"/>
      <c r="AN106" s="225"/>
      <c r="AO106" s="225"/>
      <c r="AP106" s="225"/>
      <c r="AQ106" s="225"/>
      <c r="AR106" s="225"/>
      <c r="AS106" s="225"/>
      <c r="AT106" s="226"/>
      <c r="AU106" s="114">
        <f>AU105</f>
        <v>0</v>
      </c>
      <c r="AV106" s="224">
        <f>((3*AV105)+(2*AW105)+AX105+AY105+AZ105+BA105+BB105+BC105+BD105+BE105)</f>
        <v>0</v>
      </c>
      <c r="AW106" s="225"/>
      <c r="AX106" s="225"/>
      <c r="AY106" s="225"/>
      <c r="AZ106" s="225"/>
      <c r="BA106" s="225"/>
      <c r="BB106" s="225"/>
      <c r="BC106" s="225"/>
      <c r="BD106" s="225"/>
      <c r="BE106" s="226"/>
      <c r="BF106" s="114" t="str">
        <f>BF105</f>
        <v>-</v>
      </c>
      <c r="BG106" s="224">
        <f>((3*BG105)+(2*BH105)+BI105+BJ105+BK105+BL105+BM105+BN105+BO105+BP105)</f>
        <v>26</v>
      </c>
      <c r="BH106" s="225"/>
      <c r="BI106" s="225"/>
      <c r="BJ106" s="225"/>
      <c r="BK106" s="225"/>
      <c r="BL106" s="225"/>
      <c r="BM106" s="225"/>
      <c r="BN106" s="225"/>
      <c r="BO106" s="225"/>
      <c r="BP106" s="226"/>
      <c r="BQ106" s="114" t="str">
        <f>BQ105</f>
        <v>-</v>
      </c>
      <c r="BR106" s="224">
        <f>((3*BR105)+(2*BS105)+BT105+BU105+BV105+BW105+BX105+BY105+BZ105+CA105)</f>
        <v>24</v>
      </c>
      <c r="BS106" s="225"/>
      <c r="BT106" s="225"/>
      <c r="BU106" s="225"/>
      <c r="BV106" s="225"/>
      <c r="BW106" s="225"/>
      <c r="BX106" s="225"/>
      <c r="BY106" s="225"/>
      <c r="BZ106" s="225"/>
      <c r="CA106" s="226"/>
      <c r="CB106" s="114" t="str">
        <f>CB105</f>
        <v>-</v>
      </c>
      <c r="CC106" s="224">
        <f>((3*CC105)+(2*CD105)+CE105+CF105+CG105+CH105+CI105+CJ105+CK105+CL105)</f>
        <v>26</v>
      </c>
      <c r="CD106" s="225"/>
      <c r="CE106" s="225"/>
      <c r="CF106" s="225"/>
      <c r="CG106" s="225"/>
      <c r="CH106" s="225"/>
      <c r="CI106" s="225"/>
      <c r="CJ106" s="225"/>
      <c r="CK106" s="225"/>
      <c r="CL106" s="226"/>
      <c r="CM106" s="114" t="str">
        <f>CM105</f>
        <v>+</v>
      </c>
      <c r="CN106" s="224">
        <f>((3*CN105)+(2*CO105)+CP105+CQ105+CR105+CS105+CT105+CU105+CV105+CW105)</f>
        <v>24</v>
      </c>
      <c r="CO106" s="225"/>
      <c r="CP106" s="225"/>
      <c r="CQ106" s="225"/>
      <c r="CR106" s="225"/>
      <c r="CS106" s="225"/>
      <c r="CT106" s="225"/>
      <c r="CU106" s="225"/>
      <c r="CV106" s="225"/>
      <c r="CW106" s="226"/>
      <c r="CX106" s="114" t="str">
        <f>CX105</f>
        <v>+</v>
      </c>
      <c r="CY106" s="224">
        <f>((3*CY105)+(2*CZ105)+DA105+DB105+DC105+DD105+DE105+DF105+DG105+DH105)</f>
        <v>22</v>
      </c>
      <c r="CZ106" s="225"/>
      <c r="DA106" s="225"/>
      <c r="DB106" s="225"/>
      <c r="DC106" s="225"/>
      <c r="DD106" s="225"/>
      <c r="DE106" s="225"/>
      <c r="DF106" s="225"/>
      <c r="DG106" s="225"/>
      <c r="DH106" s="226"/>
    </row>
    <row r="107" spans="1:112" ht="15.75" customHeight="1" thickBot="1">
      <c r="A107" s="246"/>
      <c r="B107" s="240"/>
      <c r="C107" s="224" t="str">
        <f>IF(D106&lt;25,$DS$21,IF(AND(D106&gt;=25,D106&lt;50),$DS$22,IF(AND(D106&gt;=50,D106&lt;75),$DS$23,#REF!)))</f>
        <v>Moderado</v>
      </c>
      <c r="D107" s="225"/>
      <c r="E107" s="225"/>
      <c r="F107" s="225"/>
      <c r="G107" s="225"/>
      <c r="H107" s="225"/>
      <c r="I107" s="225"/>
      <c r="J107" s="225"/>
      <c r="K107" s="225"/>
      <c r="L107" s="225"/>
      <c r="M107" s="226"/>
      <c r="N107" s="224" t="str">
        <f>IF(O106&lt;25,$DS$21,IF(AND(O106&gt;=25,O106&lt;50),$DS$22,IF(AND(O106&gt;=50,O106&lt;75),$DS$23,#REF!)))</f>
        <v>Moderado</v>
      </c>
      <c r="O107" s="225"/>
      <c r="P107" s="225"/>
      <c r="Q107" s="225"/>
      <c r="R107" s="225"/>
      <c r="S107" s="225"/>
      <c r="T107" s="225"/>
      <c r="U107" s="225"/>
      <c r="V107" s="225"/>
      <c r="W107" s="225"/>
      <c r="X107" s="226"/>
      <c r="Y107" s="224" t="str">
        <f>IF(Z106&lt;25,$DS$21,IF(AND(Z106&gt;=25,Z106&lt;50),$DS$22,IF(AND(Z106&gt;=50,Z106&lt;75),$DS$23,#REF!)))</f>
        <v>Moderado</v>
      </c>
      <c r="Z107" s="225"/>
      <c r="AA107" s="225"/>
      <c r="AB107" s="225"/>
      <c r="AC107" s="225"/>
      <c r="AD107" s="225"/>
      <c r="AE107" s="225"/>
      <c r="AF107" s="225"/>
      <c r="AG107" s="225"/>
      <c r="AH107" s="225"/>
      <c r="AI107" s="226"/>
      <c r="AJ107" s="224" t="str">
        <f>IF(AK106&lt;25,$DS$21,IF(AND(AK106&gt;=25,AK106&lt;50),$DS$22,IF(AND(AK106&gt;=50,AK106&lt;75),$DS$23,#REF!)))</f>
        <v>Irrelevante</v>
      </c>
      <c r="AK107" s="225"/>
      <c r="AL107" s="225"/>
      <c r="AM107" s="225"/>
      <c r="AN107" s="225"/>
      <c r="AO107" s="225"/>
      <c r="AP107" s="225"/>
      <c r="AQ107" s="225"/>
      <c r="AR107" s="225"/>
      <c r="AS107" s="225"/>
      <c r="AT107" s="226"/>
      <c r="AU107" s="224" t="str">
        <f>IF(AV106&lt;25,$DS$21,IF(AND(AV106&gt;=25,AV106&lt;50),$DS$22,IF(AND(AV106&gt;=50,AV106&lt;75),$DS$23,#REF!)))</f>
        <v>Irrelevante</v>
      </c>
      <c r="AV107" s="225"/>
      <c r="AW107" s="225"/>
      <c r="AX107" s="225"/>
      <c r="AY107" s="225"/>
      <c r="AZ107" s="225"/>
      <c r="BA107" s="225"/>
      <c r="BB107" s="225"/>
      <c r="BC107" s="225"/>
      <c r="BD107" s="225"/>
      <c r="BE107" s="226"/>
      <c r="BF107" s="224" t="str">
        <f>IF(BG106&lt;25,$DS$21,IF(AND(BG106&gt;=25,BG106&lt;50),$DS$22,IF(AND(BG106&gt;=50,BG106&lt;75),$DS$23,#REF!)))</f>
        <v>Moderado</v>
      </c>
      <c r="BG107" s="225"/>
      <c r="BH107" s="225"/>
      <c r="BI107" s="225"/>
      <c r="BJ107" s="225"/>
      <c r="BK107" s="225"/>
      <c r="BL107" s="225"/>
      <c r="BM107" s="225"/>
      <c r="BN107" s="225"/>
      <c r="BO107" s="225"/>
      <c r="BP107" s="226"/>
      <c r="BQ107" s="224" t="str">
        <f>IF(BR106&lt;25,$DS$21,IF(AND(BR106&gt;=25,BR106&lt;50),$DS$22,IF(AND(BR106&gt;=50,BR106&lt;75),$DS$23,#REF!)))</f>
        <v>Irrelevante</v>
      </c>
      <c r="BR107" s="225"/>
      <c r="BS107" s="225"/>
      <c r="BT107" s="225"/>
      <c r="BU107" s="225"/>
      <c r="BV107" s="225"/>
      <c r="BW107" s="225"/>
      <c r="BX107" s="225"/>
      <c r="BY107" s="225"/>
      <c r="BZ107" s="225"/>
      <c r="CA107" s="226"/>
      <c r="CB107" s="224" t="str">
        <f>IF(CC106&lt;25,$DS$21,IF(AND(CC106&gt;=25,CC106&lt;50),$DS$22,IF(AND(CC106&gt;=50,CC106&lt;75),$DS$23,#REF!)))</f>
        <v>Moderado</v>
      </c>
      <c r="CC107" s="225"/>
      <c r="CD107" s="225"/>
      <c r="CE107" s="225"/>
      <c r="CF107" s="225"/>
      <c r="CG107" s="225"/>
      <c r="CH107" s="225"/>
      <c r="CI107" s="225"/>
      <c r="CJ107" s="225"/>
      <c r="CK107" s="225"/>
      <c r="CL107" s="226"/>
      <c r="CM107" s="224" t="s">
        <v>765</v>
      </c>
      <c r="CN107" s="225"/>
      <c r="CO107" s="225"/>
      <c r="CP107" s="225"/>
      <c r="CQ107" s="225"/>
      <c r="CR107" s="225"/>
      <c r="CS107" s="225"/>
      <c r="CT107" s="225"/>
      <c r="CU107" s="225"/>
      <c r="CV107" s="225"/>
      <c r="CW107" s="226"/>
      <c r="CX107" s="224" t="s">
        <v>765</v>
      </c>
      <c r="CY107" s="225"/>
      <c r="CZ107" s="225"/>
      <c r="DA107" s="225"/>
      <c r="DB107" s="225"/>
      <c r="DC107" s="225"/>
      <c r="DD107" s="225"/>
      <c r="DE107" s="225"/>
      <c r="DF107" s="225"/>
      <c r="DG107" s="225"/>
      <c r="DH107" s="226"/>
    </row>
    <row r="108" spans="1:112" ht="95.25" customHeight="1">
      <c r="A108" s="246"/>
      <c r="B108" s="240"/>
      <c r="C108" s="230" t="s">
        <v>910</v>
      </c>
      <c r="D108" s="231"/>
      <c r="E108" s="231"/>
      <c r="F108" s="231"/>
      <c r="G108" s="231"/>
      <c r="H108" s="231"/>
      <c r="I108" s="231"/>
      <c r="J108" s="231"/>
      <c r="K108" s="231"/>
      <c r="L108" s="231"/>
      <c r="M108" s="232"/>
      <c r="N108" s="248" t="s">
        <v>911</v>
      </c>
      <c r="O108" s="249"/>
      <c r="P108" s="249"/>
      <c r="Q108" s="249"/>
      <c r="R108" s="249"/>
      <c r="S108" s="249"/>
      <c r="T108" s="249"/>
      <c r="U108" s="249"/>
      <c r="V108" s="249"/>
      <c r="W108" s="249"/>
      <c r="X108" s="250"/>
      <c r="Y108" s="236" t="s">
        <v>912</v>
      </c>
      <c r="Z108" s="237"/>
      <c r="AA108" s="237"/>
      <c r="AB108" s="237"/>
      <c r="AC108" s="237"/>
      <c r="AD108" s="237"/>
      <c r="AE108" s="237"/>
      <c r="AF108" s="237"/>
      <c r="AG108" s="237"/>
      <c r="AH108" s="237"/>
      <c r="AI108" s="238"/>
      <c r="AJ108" s="227"/>
      <c r="AK108" s="228"/>
      <c r="AL108" s="228"/>
      <c r="AM108" s="228"/>
      <c r="AN108" s="228"/>
      <c r="AO108" s="228"/>
      <c r="AP108" s="228"/>
      <c r="AQ108" s="228"/>
      <c r="AR108" s="228"/>
      <c r="AS108" s="228"/>
      <c r="AT108" s="229"/>
      <c r="AU108" s="236"/>
      <c r="AV108" s="237"/>
      <c r="AW108" s="237"/>
      <c r="AX108" s="237"/>
      <c r="AY108" s="237"/>
      <c r="AZ108" s="237"/>
      <c r="BA108" s="237"/>
      <c r="BB108" s="237"/>
      <c r="BC108" s="237"/>
      <c r="BD108" s="237"/>
      <c r="BE108" s="238"/>
      <c r="BF108" s="227"/>
      <c r="BG108" s="228"/>
      <c r="BH108" s="228"/>
      <c r="BI108" s="228"/>
      <c r="BJ108" s="228"/>
      <c r="BK108" s="228"/>
      <c r="BL108" s="228"/>
      <c r="BM108" s="228"/>
      <c r="BN108" s="228"/>
      <c r="BO108" s="228"/>
      <c r="BP108" s="229"/>
      <c r="BQ108" s="227"/>
      <c r="BR108" s="228"/>
      <c r="BS108" s="228"/>
      <c r="BT108" s="228"/>
      <c r="BU108" s="228"/>
      <c r="BV108" s="228"/>
      <c r="BW108" s="228"/>
      <c r="BX108" s="228"/>
      <c r="BY108" s="228"/>
      <c r="BZ108" s="228"/>
      <c r="CA108" s="229"/>
      <c r="CB108" s="227"/>
      <c r="CC108" s="228"/>
      <c r="CD108" s="228"/>
      <c r="CE108" s="228"/>
      <c r="CF108" s="228"/>
      <c r="CG108" s="228"/>
      <c r="CH108" s="228"/>
      <c r="CI108" s="228"/>
      <c r="CJ108" s="228"/>
      <c r="CK108" s="228"/>
      <c r="CL108" s="229"/>
      <c r="CM108" s="227"/>
      <c r="CN108" s="228"/>
      <c r="CO108" s="228"/>
      <c r="CP108" s="228"/>
      <c r="CQ108" s="228"/>
      <c r="CR108" s="228"/>
      <c r="CS108" s="228"/>
      <c r="CT108" s="228"/>
      <c r="CU108" s="228"/>
      <c r="CV108" s="228"/>
      <c r="CW108" s="229"/>
      <c r="CX108" s="227"/>
      <c r="CY108" s="228"/>
      <c r="CZ108" s="228"/>
      <c r="DA108" s="228"/>
      <c r="DB108" s="228"/>
      <c r="DC108" s="228"/>
      <c r="DD108" s="228"/>
      <c r="DE108" s="228"/>
      <c r="DF108" s="228"/>
      <c r="DG108" s="228"/>
      <c r="DH108" s="229"/>
    </row>
    <row r="109" spans="1:112" ht="15.75" customHeight="1">
      <c r="A109" s="246"/>
      <c r="B109" s="240"/>
      <c r="C109" s="119" t="s">
        <v>763</v>
      </c>
      <c r="D109" s="110">
        <v>1</v>
      </c>
      <c r="E109" s="110">
        <v>2</v>
      </c>
      <c r="F109" s="110">
        <v>4</v>
      </c>
      <c r="G109" s="110">
        <v>1</v>
      </c>
      <c r="H109" s="110">
        <v>2</v>
      </c>
      <c r="I109" s="110">
        <v>4</v>
      </c>
      <c r="J109" s="110">
        <v>2</v>
      </c>
      <c r="K109" s="110">
        <v>4</v>
      </c>
      <c r="L109" s="110">
        <v>4</v>
      </c>
      <c r="M109" s="110">
        <v>4</v>
      </c>
      <c r="N109" s="110" t="s">
        <v>763</v>
      </c>
      <c r="O109" s="110">
        <v>1</v>
      </c>
      <c r="P109" s="110">
        <v>2</v>
      </c>
      <c r="Q109" s="110">
        <v>4</v>
      </c>
      <c r="R109" s="110">
        <v>1</v>
      </c>
      <c r="S109" s="110">
        <v>2</v>
      </c>
      <c r="T109" s="110">
        <v>2</v>
      </c>
      <c r="U109" s="110">
        <v>2</v>
      </c>
      <c r="V109" s="110">
        <v>4</v>
      </c>
      <c r="W109" s="110">
        <v>1</v>
      </c>
      <c r="X109" s="110">
        <v>2</v>
      </c>
      <c r="Y109" s="110" t="s">
        <v>763</v>
      </c>
      <c r="Z109" s="110">
        <v>1</v>
      </c>
      <c r="AA109" s="110">
        <v>1</v>
      </c>
      <c r="AB109" s="110">
        <v>4</v>
      </c>
      <c r="AC109" s="110">
        <v>1</v>
      </c>
      <c r="AD109" s="110">
        <v>1</v>
      </c>
      <c r="AE109" s="110">
        <v>4</v>
      </c>
      <c r="AF109" s="110">
        <v>2</v>
      </c>
      <c r="AG109" s="110">
        <v>4</v>
      </c>
      <c r="AH109" s="110">
        <v>2</v>
      </c>
      <c r="AI109" s="110">
        <v>2</v>
      </c>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10"/>
      <c r="CE109" s="110"/>
      <c r="CF109" s="110"/>
      <c r="CG109" s="110"/>
      <c r="CH109" s="110"/>
      <c r="CI109" s="110"/>
      <c r="CJ109" s="110"/>
      <c r="CK109" s="110"/>
      <c r="CL109" s="110"/>
      <c r="CM109" s="110"/>
      <c r="CN109" s="110"/>
      <c r="CO109" s="110"/>
      <c r="CP109" s="110"/>
      <c r="CQ109" s="110"/>
      <c r="CR109" s="110"/>
      <c r="CS109" s="110"/>
      <c r="CT109" s="110"/>
      <c r="CU109" s="110"/>
      <c r="CV109" s="110"/>
      <c r="CW109" s="110"/>
      <c r="CX109" s="110"/>
      <c r="CY109" s="110"/>
      <c r="CZ109" s="110"/>
      <c r="DA109" s="110"/>
      <c r="DB109" s="110"/>
      <c r="DC109" s="110"/>
      <c r="DD109" s="110"/>
      <c r="DE109" s="110"/>
      <c r="DF109" s="110"/>
      <c r="DG109" s="110"/>
      <c r="DH109" s="110"/>
    </row>
    <row r="110" spans="1:112" ht="15.75" customHeight="1">
      <c r="A110" s="246"/>
      <c r="B110" s="240"/>
      <c r="C110" s="118" t="str">
        <f>C109</f>
        <v>-</v>
      </c>
      <c r="D110" s="224">
        <f>((3*D109)+(2*E109)+F109+G109+H109+I109+J109+K109+L109+M109)</f>
        <v>32</v>
      </c>
      <c r="E110" s="225"/>
      <c r="F110" s="225"/>
      <c r="G110" s="225"/>
      <c r="H110" s="225"/>
      <c r="I110" s="225"/>
      <c r="J110" s="225"/>
      <c r="K110" s="225"/>
      <c r="L110" s="225"/>
      <c r="M110" s="226"/>
      <c r="N110" s="114" t="str">
        <f>N109</f>
        <v>-</v>
      </c>
      <c r="O110" s="224">
        <f>((3*O109)+(2*P109)+Q109+R109+S109+T109+U109+V109+W109+X109)</f>
        <v>25</v>
      </c>
      <c r="P110" s="225"/>
      <c r="Q110" s="225"/>
      <c r="R110" s="225"/>
      <c r="S110" s="225"/>
      <c r="T110" s="225"/>
      <c r="U110" s="225"/>
      <c r="V110" s="225"/>
      <c r="W110" s="225"/>
      <c r="X110" s="226"/>
      <c r="Y110" s="114" t="str">
        <f>Y109</f>
        <v>-</v>
      </c>
      <c r="Z110" s="224">
        <f>((3*Z109)+(2*AA109)+AB109+AC109+AD109+AE109+AF109+AG109+AH109+AI109)</f>
        <v>25</v>
      </c>
      <c r="AA110" s="225"/>
      <c r="AB110" s="225"/>
      <c r="AC110" s="225"/>
      <c r="AD110" s="225"/>
      <c r="AE110" s="225"/>
      <c r="AF110" s="225"/>
      <c r="AG110" s="225"/>
      <c r="AH110" s="225"/>
      <c r="AI110" s="226"/>
      <c r="AJ110" s="114">
        <f>AJ109</f>
        <v>0</v>
      </c>
      <c r="AK110" s="224">
        <f>((3*AK109)+(2*AL109)+AM109+AN109+AO109+AP109+AQ109+AR109+AS109+AT109)</f>
        <v>0</v>
      </c>
      <c r="AL110" s="225"/>
      <c r="AM110" s="225"/>
      <c r="AN110" s="225"/>
      <c r="AO110" s="225"/>
      <c r="AP110" s="225"/>
      <c r="AQ110" s="225"/>
      <c r="AR110" s="225"/>
      <c r="AS110" s="225"/>
      <c r="AT110" s="226"/>
      <c r="AU110" s="114">
        <f>AU109</f>
        <v>0</v>
      </c>
      <c r="AV110" s="224">
        <f>((3*AV109)+(2*AW109)+AX109+AY109+AZ109+BA109+BB109+BC109+BD109+BE109)</f>
        <v>0</v>
      </c>
      <c r="AW110" s="225"/>
      <c r="AX110" s="225"/>
      <c r="AY110" s="225"/>
      <c r="AZ110" s="225"/>
      <c r="BA110" s="225"/>
      <c r="BB110" s="225"/>
      <c r="BC110" s="225"/>
      <c r="BD110" s="225"/>
      <c r="BE110" s="226"/>
      <c r="BF110" s="114">
        <f>BF109</f>
        <v>0</v>
      </c>
      <c r="BG110" s="224">
        <f>((3*BG109)+(2*BH109)+BI109+BJ109+BK109+BL109+BM109+BN109+BO109+BP109)</f>
        <v>0</v>
      </c>
      <c r="BH110" s="225"/>
      <c r="BI110" s="225"/>
      <c r="BJ110" s="225"/>
      <c r="BK110" s="225"/>
      <c r="BL110" s="225"/>
      <c r="BM110" s="225"/>
      <c r="BN110" s="225"/>
      <c r="BO110" s="225"/>
      <c r="BP110" s="226"/>
      <c r="BQ110" s="114">
        <f>BQ109</f>
        <v>0</v>
      </c>
      <c r="BR110" s="224">
        <f>((3*BR109)+(2*BS109)+BT109+BU109+BV109+BW109+BX109+BY109+BZ109+CA109)</f>
        <v>0</v>
      </c>
      <c r="BS110" s="225"/>
      <c r="BT110" s="225"/>
      <c r="BU110" s="225"/>
      <c r="BV110" s="225"/>
      <c r="BW110" s="225"/>
      <c r="BX110" s="225"/>
      <c r="BY110" s="225"/>
      <c r="BZ110" s="225"/>
      <c r="CA110" s="226"/>
      <c r="CB110" s="114">
        <f>CB109</f>
        <v>0</v>
      </c>
      <c r="CC110" s="224">
        <f>((3*CC109)+(2*CD109)+CE109+CF109+CG109+CH109+CI109+CJ109+CK109+CL109)</f>
        <v>0</v>
      </c>
      <c r="CD110" s="225"/>
      <c r="CE110" s="225"/>
      <c r="CF110" s="225"/>
      <c r="CG110" s="225"/>
      <c r="CH110" s="225"/>
      <c r="CI110" s="225"/>
      <c r="CJ110" s="225"/>
      <c r="CK110" s="225"/>
      <c r="CL110" s="226"/>
      <c r="CM110" s="114">
        <f>CM109</f>
        <v>0</v>
      </c>
      <c r="CN110" s="224">
        <f>((3*CN109)+(2*CO109)+CP109+CQ109+CR109+CS109+CT109+CU109+CV109+CW109)</f>
        <v>0</v>
      </c>
      <c r="CO110" s="225"/>
      <c r="CP110" s="225"/>
      <c r="CQ110" s="225"/>
      <c r="CR110" s="225"/>
      <c r="CS110" s="225"/>
      <c r="CT110" s="225"/>
      <c r="CU110" s="225"/>
      <c r="CV110" s="225"/>
      <c r="CW110" s="226"/>
      <c r="CX110" s="114">
        <f>CX109</f>
        <v>0</v>
      </c>
      <c r="CY110" s="224">
        <f>((3*CY109)+(2*CZ109)+DA109+DB109+DC109+DD109+DE109+DF109+DG109+DH109)</f>
        <v>0</v>
      </c>
      <c r="CZ110" s="225"/>
      <c r="DA110" s="225"/>
      <c r="DB110" s="225"/>
      <c r="DC110" s="225"/>
      <c r="DD110" s="225"/>
      <c r="DE110" s="225"/>
      <c r="DF110" s="225"/>
      <c r="DG110" s="225"/>
      <c r="DH110" s="226"/>
    </row>
    <row r="111" spans="1:112" ht="15.75" customHeight="1" thickBot="1">
      <c r="A111" s="246"/>
      <c r="B111" s="240"/>
      <c r="C111" s="224" t="str">
        <f>IF(D110&lt;25,$DS$21,IF(AND(D110&gt;=25,D110&lt;50),$DS$22,IF(AND(D110&gt;=50,D110&lt;75),$DS$23,#REF!)))</f>
        <v>Moderado</v>
      </c>
      <c r="D111" s="225"/>
      <c r="E111" s="225"/>
      <c r="F111" s="225"/>
      <c r="G111" s="225"/>
      <c r="H111" s="225"/>
      <c r="I111" s="225"/>
      <c r="J111" s="225"/>
      <c r="K111" s="225"/>
      <c r="L111" s="225"/>
      <c r="M111" s="226"/>
      <c r="N111" s="224" t="str">
        <f>IF(O110&lt;25,$DS$21,IF(AND(O110&gt;=25,O110&lt;50),$DS$22,IF(AND(O110&gt;=50,O110&lt;75),$DS$23,#REF!)))</f>
        <v>Moderado</v>
      </c>
      <c r="O111" s="225"/>
      <c r="P111" s="225"/>
      <c r="Q111" s="225"/>
      <c r="R111" s="225"/>
      <c r="S111" s="225"/>
      <c r="T111" s="225"/>
      <c r="U111" s="225"/>
      <c r="V111" s="225"/>
      <c r="W111" s="225"/>
      <c r="X111" s="226"/>
      <c r="Y111" s="224" t="str">
        <f>IF(Z110&lt;25,$DS$21,IF(AND(Z110&gt;=25,Z110&lt;50),$DS$22,IF(AND(Z110&gt;=50,Z110&lt;75),$DS$23,#REF!)))</f>
        <v>Moderado</v>
      </c>
      <c r="Z111" s="225"/>
      <c r="AA111" s="225"/>
      <c r="AB111" s="225"/>
      <c r="AC111" s="225"/>
      <c r="AD111" s="225"/>
      <c r="AE111" s="225"/>
      <c r="AF111" s="225"/>
      <c r="AG111" s="225"/>
      <c r="AH111" s="225"/>
      <c r="AI111" s="226"/>
      <c r="AJ111" s="224" t="str">
        <f>IF(AK110&lt;25,$DS$21,IF(AND(AK110&gt;=25,AK110&lt;50),$DS$22,IF(AND(AK110&gt;=50,AK110&lt;75),$DS$23,#REF!)))</f>
        <v>Irrelevante</v>
      </c>
      <c r="AK111" s="225"/>
      <c r="AL111" s="225"/>
      <c r="AM111" s="225"/>
      <c r="AN111" s="225"/>
      <c r="AO111" s="225"/>
      <c r="AP111" s="225"/>
      <c r="AQ111" s="225"/>
      <c r="AR111" s="225"/>
      <c r="AS111" s="225"/>
      <c r="AT111" s="226"/>
      <c r="AU111" s="224" t="str">
        <f>IF(AV110&lt;25,$DS$21,IF(AND(AV110&gt;=25,AV110&lt;50),$DS$22,IF(AND(AV110&gt;=50,AV110&lt;75),$DS$23,#REF!)))</f>
        <v>Irrelevante</v>
      </c>
      <c r="AV111" s="225"/>
      <c r="AW111" s="225"/>
      <c r="AX111" s="225"/>
      <c r="AY111" s="225"/>
      <c r="AZ111" s="225"/>
      <c r="BA111" s="225"/>
      <c r="BB111" s="225"/>
      <c r="BC111" s="225"/>
      <c r="BD111" s="225"/>
      <c r="BE111" s="226"/>
      <c r="BF111" s="224" t="str">
        <f>IF(BG110&lt;25,$DS$21,IF(AND(BG110&gt;=25,BG110&lt;50),$DS$22,IF(AND(BG110&gt;=50,BG110&lt;75),$DS$23,#REF!)))</f>
        <v>Irrelevante</v>
      </c>
      <c r="BG111" s="225"/>
      <c r="BH111" s="225"/>
      <c r="BI111" s="225"/>
      <c r="BJ111" s="225"/>
      <c r="BK111" s="225"/>
      <c r="BL111" s="225"/>
      <c r="BM111" s="225"/>
      <c r="BN111" s="225"/>
      <c r="BO111" s="225"/>
      <c r="BP111" s="226"/>
      <c r="BQ111" s="224" t="str">
        <f>IF(BR110&lt;25,$DS$21,IF(AND(BR110&gt;=25,BR110&lt;50),$DS$22,IF(AND(BR110&gt;=50,BR110&lt;75),$DS$23,#REF!)))</f>
        <v>Irrelevante</v>
      </c>
      <c r="BR111" s="225"/>
      <c r="BS111" s="225"/>
      <c r="BT111" s="225"/>
      <c r="BU111" s="225"/>
      <c r="BV111" s="225"/>
      <c r="BW111" s="225"/>
      <c r="BX111" s="225"/>
      <c r="BY111" s="225"/>
      <c r="BZ111" s="225"/>
      <c r="CA111" s="226"/>
      <c r="CB111" s="224" t="str">
        <f>IF(CC110&lt;25,$DS$21,IF(AND(CC110&gt;=25,CC110&lt;50),$DS$22,IF(AND(CC110&gt;=50,CC110&lt;75),$DS$23,#REF!)))</f>
        <v>Irrelevante</v>
      </c>
      <c r="CC111" s="225"/>
      <c r="CD111" s="225"/>
      <c r="CE111" s="225"/>
      <c r="CF111" s="225"/>
      <c r="CG111" s="225"/>
      <c r="CH111" s="225"/>
      <c r="CI111" s="225"/>
      <c r="CJ111" s="225"/>
      <c r="CK111" s="225"/>
      <c r="CL111" s="226"/>
      <c r="CM111" s="224" t="str">
        <f>IF(CN110&lt;25,$DS$21,IF(AND(CN110&gt;=25,CN110&lt;50),$DS$22,IF(AND(CN110&gt;=50,CN110&lt;75),$DS$23,#REF!)))</f>
        <v>Irrelevante</v>
      </c>
      <c r="CN111" s="225"/>
      <c r="CO111" s="225"/>
      <c r="CP111" s="225"/>
      <c r="CQ111" s="225"/>
      <c r="CR111" s="225"/>
      <c r="CS111" s="225"/>
      <c r="CT111" s="225"/>
      <c r="CU111" s="225"/>
      <c r="CV111" s="225"/>
      <c r="CW111" s="226"/>
      <c r="CX111" s="224" t="str">
        <f>IF(CY110&lt;25,$DS$21,IF(AND(CY110&gt;=25,CY110&lt;50),$DS$22,IF(AND(CY110&gt;=50,CY110&lt;75),$DS$23,#REF!)))</f>
        <v>Irrelevante</v>
      </c>
      <c r="CY111" s="225"/>
      <c r="CZ111" s="225"/>
      <c r="DA111" s="225"/>
      <c r="DB111" s="225"/>
      <c r="DC111" s="225"/>
      <c r="DD111" s="225"/>
      <c r="DE111" s="225"/>
      <c r="DF111" s="225"/>
      <c r="DG111" s="225"/>
      <c r="DH111" s="226"/>
    </row>
    <row r="112" spans="1:112" ht="99.6" customHeight="1">
      <c r="A112" s="246"/>
      <c r="B112" s="240"/>
      <c r="C112" s="230" t="s">
        <v>913</v>
      </c>
      <c r="D112" s="231"/>
      <c r="E112" s="231"/>
      <c r="F112" s="231"/>
      <c r="G112" s="231"/>
      <c r="H112" s="231"/>
      <c r="I112" s="231"/>
      <c r="J112" s="231"/>
      <c r="K112" s="231"/>
      <c r="L112" s="231"/>
      <c r="M112" s="232"/>
      <c r="N112" s="233" t="s">
        <v>914</v>
      </c>
      <c r="O112" s="234"/>
      <c r="P112" s="234"/>
      <c r="Q112" s="234"/>
      <c r="R112" s="234"/>
      <c r="S112" s="234"/>
      <c r="T112" s="234"/>
      <c r="U112" s="234"/>
      <c r="V112" s="234"/>
      <c r="W112" s="234"/>
      <c r="X112" s="235"/>
      <c r="Y112" s="236" t="s">
        <v>915</v>
      </c>
      <c r="Z112" s="237"/>
      <c r="AA112" s="237"/>
      <c r="AB112" s="237"/>
      <c r="AC112" s="237"/>
      <c r="AD112" s="237"/>
      <c r="AE112" s="237"/>
      <c r="AF112" s="237"/>
      <c r="AG112" s="237"/>
      <c r="AH112" s="237"/>
      <c r="AI112" s="238"/>
      <c r="AJ112" s="227"/>
      <c r="AK112" s="228"/>
      <c r="AL112" s="228"/>
      <c r="AM112" s="228"/>
      <c r="AN112" s="228"/>
      <c r="AO112" s="228"/>
      <c r="AP112" s="228"/>
      <c r="AQ112" s="228"/>
      <c r="AR112" s="228"/>
      <c r="AS112" s="228"/>
      <c r="AT112" s="229"/>
      <c r="AU112" s="236"/>
      <c r="AV112" s="237"/>
      <c r="AW112" s="237"/>
      <c r="AX112" s="237"/>
      <c r="AY112" s="237"/>
      <c r="AZ112" s="237"/>
      <c r="BA112" s="237"/>
      <c r="BB112" s="237"/>
      <c r="BC112" s="237"/>
      <c r="BD112" s="237"/>
      <c r="BE112" s="238"/>
      <c r="BF112" s="227"/>
      <c r="BG112" s="228"/>
      <c r="BH112" s="228"/>
      <c r="BI112" s="228"/>
      <c r="BJ112" s="228"/>
      <c r="BK112" s="228"/>
      <c r="BL112" s="228"/>
      <c r="BM112" s="228"/>
      <c r="BN112" s="228"/>
      <c r="BO112" s="228"/>
      <c r="BP112" s="229"/>
      <c r="BQ112" s="227"/>
      <c r="BR112" s="228"/>
      <c r="BS112" s="228"/>
      <c r="BT112" s="228"/>
      <c r="BU112" s="228"/>
      <c r="BV112" s="228"/>
      <c r="BW112" s="228"/>
      <c r="BX112" s="228"/>
      <c r="BY112" s="228"/>
      <c r="BZ112" s="228"/>
      <c r="CA112" s="229"/>
      <c r="CB112" s="227"/>
      <c r="CC112" s="228"/>
      <c r="CD112" s="228"/>
      <c r="CE112" s="228"/>
      <c r="CF112" s="228"/>
      <c r="CG112" s="228"/>
      <c r="CH112" s="228"/>
      <c r="CI112" s="228"/>
      <c r="CJ112" s="228"/>
      <c r="CK112" s="228"/>
      <c r="CL112" s="229"/>
      <c r="CM112" s="227"/>
      <c r="CN112" s="228"/>
      <c r="CO112" s="228"/>
      <c r="CP112" s="228"/>
      <c r="CQ112" s="228"/>
      <c r="CR112" s="228"/>
      <c r="CS112" s="228"/>
      <c r="CT112" s="228"/>
      <c r="CU112" s="228"/>
      <c r="CV112" s="228"/>
      <c r="CW112" s="229"/>
      <c r="CX112" s="227"/>
      <c r="CY112" s="228"/>
      <c r="CZ112" s="228"/>
      <c r="DA112" s="228"/>
      <c r="DB112" s="228"/>
      <c r="DC112" s="228"/>
      <c r="DD112" s="228"/>
      <c r="DE112" s="228"/>
      <c r="DF112" s="228"/>
      <c r="DG112" s="228"/>
      <c r="DH112" s="229"/>
    </row>
    <row r="113" spans="1:112" ht="15.75" customHeight="1">
      <c r="A113" s="246"/>
      <c r="B113" s="240"/>
      <c r="C113" s="119" t="s">
        <v>763</v>
      </c>
      <c r="D113" s="110">
        <v>1</v>
      </c>
      <c r="E113" s="110">
        <v>2</v>
      </c>
      <c r="F113" s="110">
        <v>4</v>
      </c>
      <c r="G113" s="110">
        <v>1</v>
      </c>
      <c r="H113" s="110">
        <v>2</v>
      </c>
      <c r="I113" s="110">
        <v>4</v>
      </c>
      <c r="J113" s="110">
        <v>2</v>
      </c>
      <c r="K113" s="110">
        <v>4</v>
      </c>
      <c r="L113" s="110">
        <v>2</v>
      </c>
      <c r="M113" s="110">
        <v>2</v>
      </c>
      <c r="N113" s="111" t="s">
        <v>763</v>
      </c>
      <c r="O113" s="110">
        <v>1</v>
      </c>
      <c r="P113" s="110">
        <v>2</v>
      </c>
      <c r="Q113" s="110">
        <v>4</v>
      </c>
      <c r="R113" s="110">
        <v>4</v>
      </c>
      <c r="S113" s="110">
        <v>4</v>
      </c>
      <c r="T113" s="110">
        <v>1</v>
      </c>
      <c r="U113" s="110">
        <v>2</v>
      </c>
      <c r="V113" s="110">
        <v>4</v>
      </c>
      <c r="W113" s="110">
        <v>2</v>
      </c>
      <c r="X113" s="110">
        <v>4</v>
      </c>
      <c r="Y113" s="110" t="s">
        <v>763</v>
      </c>
      <c r="Z113" s="110">
        <v>1</v>
      </c>
      <c r="AA113" s="110">
        <v>1</v>
      </c>
      <c r="AB113" s="110">
        <v>4</v>
      </c>
      <c r="AC113" s="110">
        <v>1</v>
      </c>
      <c r="AD113" s="110">
        <v>2</v>
      </c>
      <c r="AE113" s="110">
        <v>2</v>
      </c>
      <c r="AF113" s="110">
        <v>2</v>
      </c>
      <c r="AG113" s="110">
        <v>4</v>
      </c>
      <c r="AH113" s="110">
        <v>1</v>
      </c>
      <c r="AI113" s="110">
        <v>1</v>
      </c>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c r="BN113" s="110"/>
      <c r="BO113" s="110"/>
      <c r="BP113" s="110"/>
      <c r="BQ113" s="110"/>
      <c r="BR113" s="110"/>
      <c r="BS113" s="110"/>
      <c r="BT113" s="110"/>
      <c r="BU113" s="110"/>
      <c r="BV113" s="110"/>
      <c r="BW113" s="110"/>
      <c r="BX113" s="110"/>
      <c r="BY113" s="110"/>
      <c r="BZ113" s="110"/>
      <c r="CA113" s="110"/>
      <c r="CB113" s="110"/>
      <c r="CC113" s="110"/>
      <c r="CD113" s="110"/>
      <c r="CE113" s="110"/>
      <c r="CF113" s="110"/>
      <c r="CG113" s="110"/>
      <c r="CH113" s="110"/>
      <c r="CI113" s="110"/>
      <c r="CJ113" s="110"/>
      <c r="CK113" s="110"/>
      <c r="CL113" s="110"/>
      <c r="CM113" s="110"/>
      <c r="CN113" s="110"/>
      <c r="CO113" s="110"/>
      <c r="CP113" s="110"/>
      <c r="CQ113" s="110"/>
      <c r="CR113" s="110"/>
      <c r="CS113" s="110"/>
      <c r="CT113" s="110"/>
      <c r="CU113" s="110"/>
      <c r="CV113" s="110"/>
      <c r="CW113" s="110"/>
      <c r="CX113" s="110"/>
      <c r="CY113" s="110"/>
      <c r="CZ113" s="110"/>
      <c r="DA113" s="110"/>
      <c r="DB113" s="110"/>
      <c r="DC113" s="110"/>
      <c r="DD113" s="110"/>
      <c r="DE113" s="110"/>
      <c r="DF113" s="110"/>
      <c r="DG113" s="110"/>
      <c r="DH113" s="110"/>
    </row>
    <row r="114" spans="1:112" ht="15.75" customHeight="1">
      <c r="A114" s="246"/>
      <c r="B114" s="240"/>
      <c r="C114" s="118" t="str">
        <f>C113</f>
        <v>-</v>
      </c>
      <c r="D114" s="224">
        <f>((3*D113)+(2*E113)+F113+G113+H113+I113+J113+K113+L113+M113)</f>
        <v>28</v>
      </c>
      <c r="E114" s="225"/>
      <c r="F114" s="225"/>
      <c r="G114" s="225"/>
      <c r="H114" s="225"/>
      <c r="I114" s="225"/>
      <c r="J114" s="225"/>
      <c r="K114" s="225"/>
      <c r="L114" s="225"/>
      <c r="M114" s="226"/>
      <c r="N114" s="114" t="str">
        <f>N113</f>
        <v>-</v>
      </c>
      <c r="O114" s="224">
        <f>((3*O113)+(2*P113)+Q113+R113+S113+T113+U113+V113+W113+X113)</f>
        <v>32</v>
      </c>
      <c r="P114" s="225"/>
      <c r="Q114" s="225"/>
      <c r="R114" s="225"/>
      <c r="S114" s="225"/>
      <c r="T114" s="225"/>
      <c r="U114" s="225"/>
      <c r="V114" s="225"/>
      <c r="W114" s="225"/>
      <c r="X114" s="226"/>
      <c r="Y114" s="114" t="str">
        <f>Y113</f>
        <v>-</v>
      </c>
      <c r="Z114" s="224">
        <f>((3*Z113)+(2*AA113)+AB113+AC113+AD113+AE113+AF113+AG113+AH113+AI113)</f>
        <v>22</v>
      </c>
      <c r="AA114" s="225"/>
      <c r="AB114" s="225"/>
      <c r="AC114" s="225"/>
      <c r="AD114" s="225"/>
      <c r="AE114" s="225"/>
      <c r="AF114" s="225"/>
      <c r="AG114" s="225"/>
      <c r="AH114" s="225"/>
      <c r="AI114" s="226"/>
      <c r="AJ114" s="114">
        <f>AJ113</f>
        <v>0</v>
      </c>
      <c r="AK114" s="224">
        <f>((3*AK113)+(2*AL113)+AM113+AN113+AO113+AP113+AQ113+AR113+AS113+AT113)</f>
        <v>0</v>
      </c>
      <c r="AL114" s="225"/>
      <c r="AM114" s="225"/>
      <c r="AN114" s="225"/>
      <c r="AO114" s="225"/>
      <c r="AP114" s="225"/>
      <c r="AQ114" s="225"/>
      <c r="AR114" s="225"/>
      <c r="AS114" s="225"/>
      <c r="AT114" s="226"/>
      <c r="AU114" s="114">
        <f>AU113</f>
        <v>0</v>
      </c>
      <c r="AV114" s="224">
        <f>((3*AV113)+(2*AW113)+AX113+AY113+AZ113+BA113+BB113+BC113+BD113+BE113)</f>
        <v>0</v>
      </c>
      <c r="AW114" s="225"/>
      <c r="AX114" s="225"/>
      <c r="AY114" s="225"/>
      <c r="AZ114" s="225"/>
      <c r="BA114" s="225"/>
      <c r="BB114" s="225"/>
      <c r="BC114" s="225"/>
      <c r="BD114" s="225"/>
      <c r="BE114" s="226"/>
      <c r="BF114" s="114">
        <f>BF113</f>
        <v>0</v>
      </c>
      <c r="BG114" s="224">
        <f>((3*BG113)+(2*BH113)+BI113+BJ113+BK113+BL113+BM113+BN113+BO113+BP113)</f>
        <v>0</v>
      </c>
      <c r="BH114" s="225"/>
      <c r="BI114" s="225"/>
      <c r="BJ114" s="225"/>
      <c r="BK114" s="225"/>
      <c r="BL114" s="225"/>
      <c r="BM114" s="225"/>
      <c r="BN114" s="225"/>
      <c r="BO114" s="225"/>
      <c r="BP114" s="226"/>
      <c r="BQ114" s="114">
        <f>BQ113</f>
        <v>0</v>
      </c>
      <c r="BR114" s="224">
        <f>((3*BR113)+(2*BS113)+BT113+BU113+BV113+BW113+BX113+BY113+BZ113+CA113)</f>
        <v>0</v>
      </c>
      <c r="BS114" s="225"/>
      <c r="BT114" s="225"/>
      <c r="BU114" s="225"/>
      <c r="BV114" s="225"/>
      <c r="BW114" s="225"/>
      <c r="BX114" s="225"/>
      <c r="BY114" s="225"/>
      <c r="BZ114" s="225"/>
      <c r="CA114" s="226"/>
      <c r="CB114" s="114">
        <f>CB113</f>
        <v>0</v>
      </c>
      <c r="CC114" s="224">
        <f>((3*CC113)+(2*CD113)+CE113+CF113+CG113+CH113+CI113+CJ113+CK113+CL113)</f>
        <v>0</v>
      </c>
      <c r="CD114" s="225"/>
      <c r="CE114" s="225"/>
      <c r="CF114" s="225"/>
      <c r="CG114" s="225"/>
      <c r="CH114" s="225"/>
      <c r="CI114" s="225"/>
      <c r="CJ114" s="225"/>
      <c r="CK114" s="225"/>
      <c r="CL114" s="226"/>
      <c r="CM114" s="114">
        <f>CM113</f>
        <v>0</v>
      </c>
      <c r="CN114" s="224">
        <f>((3*CN113)+(2*CO113)+CP113+CQ113+CR113+CS113+CT113+CU113+CV113+CW113)</f>
        <v>0</v>
      </c>
      <c r="CO114" s="225"/>
      <c r="CP114" s="225"/>
      <c r="CQ114" s="225"/>
      <c r="CR114" s="225"/>
      <c r="CS114" s="225"/>
      <c r="CT114" s="225"/>
      <c r="CU114" s="225"/>
      <c r="CV114" s="225"/>
      <c r="CW114" s="226"/>
      <c r="CX114" s="114">
        <f>CX113</f>
        <v>0</v>
      </c>
      <c r="CY114" s="224">
        <f>((3*CY113)+(2*CZ113)+DA113+DB113+DC113+DD113+DE113+DF113+DG113+DH113)</f>
        <v>0</v>
      </c>
      <c r="CZ114" s="225"/>
      <c r="DA114" s="225"/>
      <c r="DB114" s="225"/>
      <c r="DC114" s="225"/>
      <c r="DD114" s="225"/>
      <c r="DE114" s="225"/>
      <c r="DF114" s="225"/>
      <c r="DG114" s="225"/>
      <c r="DH114" s="226"/>
    </row>
    <row r="115" spans="1:112" ht="15.75" customHeight="1" thickBot="1">
      <c r="A115" s="246"/>
      <c r="B115" s="240"/>
      <c r="C115" s="224" t="str">
        <f>IF(D114&lt;25,$DS$21,IF(AND(D114&gt;=25,D114&lt;50),$DS$22,IF(AND(D114&gt;=50,D114&lt;75),$DS$23,#REF!)))</f>
        <v>Moderado</v>
      </c>
      <c r="D115" s="225"/>
      <c r="E115" s="225"/>
      <c r="F115" s="225"/>
      <c r="G115" s="225"/>
      <c r="H115" s="225"/>
      <c r="I115" s="225"/>
      <c r="J115" s="225"/>
      <c r="K115" s="225"/>
      <c r="L115" s="225"/>
      <c r="M115" s="226"/>
      <c r="N115" s="224" t="str">
        <f>IF(O114&lt;25,$DS$21,IF(AND(O114&gt;=25,O114&lt;50),$DS$22,IF(AND(O114&gt;=50,O114&lt;75),$DS$23,#REF!)))</f>
        <v>Moderado</v>
      </c>
      <c r="O115" s="225"/>
      <c r="P115" s="225"/>
      <c r="Q115" s="225"/>
      <c r="R115" s="225"/>
      <c r="S115" s="225"/>
      <c r="T115" s="225"/>
      <c r="U115" s="225"/>
      <c r="V115" s="225"/>
      <c r="W115" s="225"/>
      <c r="X115" s="226"/>
      <c r="Y115" s="224" t="str">
        <f>IF(Z114&lt;25,$DS$21,IF(AND(Z114&gt;=25,Z114&lt;50),$DS$22,IF(AND(Z114&gt;=50,Z114&lt;75),$DS$23,#REF!)))</f>
        <v>Irrelevante</v>
      </c>
      <c r="Z115" s="225"/>
      <c r="AA115" s="225"/>
      <c r="AB115" s="225"/>
      <c r="AC115" s="225"/>
      <c r="AD115" s="225"/>
      <c r="AE115" s="225"/>
      <c r="AF115" s="225"/>
      <c r="AG115" s="225"/>
      <c r="AH115" s="225"/>
      <c r="AI115" s="226"/>
      <c r="AJ115" s="224" t="str">
        <f>IF(AK114&lt;25,$DS$21,IF(AND(AK114&gt;=25,AK114&lt;50),$DS$22,IF(AND(AK114&gt;=50,AK114&lt;75),$DS$23,#REF!)))</f>
        <v>Irrelevante</v>
      </c>
      <c r="AK115" s="225"/>
      <c r="AL115" s="225"/>
      <c r="AM115" s="225"/>
      <c r="AN115" s="225"/>
      <c r="AO115" s="225"/>
      <c r="AP115" s="225"/>
      <c r="AQ115" s="225"/>
      <c r="AR115" s="225"/>
      <c r="AS115" s="225"/>
      <c r="AT115" s="226"/>
      <c r="AU115" s="224" t="str">
        <f>IF(AV114&lt;25,$DS$21,IF(AND(AV114&gt;=25,AV114&lt;50),$DS$22,IF(AND(AV114&gt;=50,AV114&lt;75),$DS$23,#REF!)))</f>
        <v>Irrelevante</v>
      </c>
      <c r="AV115" s="225"/>
      <c r="AW115" s="225"/>
      <c r="AX115" s="225"/>
      <c r="AY115" s="225"/>
      <c r="AZ115" s="225"/>
      <c r="BA115" s="225"/>
      <c r="BB115" s="225"/>
      <c r="BC115" s="225"/>
      <c r="BD115" s="225"/>
      <c r="BE115" s="226"/>
      <c r="BF115" s="224" t="str">
        <f>IF(BG114&lt;25,$DS$21,IF(AND(BG114&gt;=25,BG114&lt;50),$DS$22,IF(AND(BG114&gt;=50,BG114&lt;75),$DS$23,#REF!)))</f>
        <v>Irrelevante</v>
      </c>
      <c r="BG115" s="225"/>
      <c r="BH115" s="225"/>
      <c r="BI115" s="225"/>
      <c r="BJ115" s="225"/>
      <c r="BK115" s="225"/>
      <c r="BL115" s="225"/>
      <c r="BM115" s="225"/>
      <c r="BN115" s="225"/>
      <c r="BO115" s="225"/>
      <c r="BP115" s="226"/>
      <c r="BQ115" s="224" t="str">
        <f>IF(BR114&lt;25,$DS$21,IF(AND(BR114&gt;=25,BR114&lt;50),$DS$22,IF(AND(BR114&gt;=50,BR114&lt;75),$DS$23,#REF!)))</f>
        <v>Irrelevante</v>
      </c>
      <c r="BR115" s="225"/>
      <c r="BS115" s="225"/>
      <c r="BT115" s="225"/>
      <c r="BU115" s="225"/>
      <c r="BV115" s="225"/>
      <c r="BW115" s="225"/>
      <c r="BX115" s="225"/>
      <c r="BY115" s="225"/>
      <c r="BZ115" s="225"/>
      <c r="CA115" s="226"/>
      <c r="CB115" s="224" t="str">
        <f>IF(CC114&lt;25,$DS$21,IF(AND(CC114&gt;=25,CC114&lt;50),$DS$22,IF(AND(CC114&gt;=50,CC114&lt;75),$DS$23,#REF!)))</f>
        <v>Irrelevante</v>
      </c>
      <c r="CC115" s="225"/>
      <c r="CD115" s="225"/>
      <c r="CE115" s="225"/>
      <c r="CF115" s="225"/>
      <c r="CG115" s="225"/>
      <c r="CH115" s="225"/>
      <c r="CI115" s="225"/>
      <c r="CJ115" s="225"/>
      <c r="CK115" s="225"/>
      <c r="CL115" s="226"/>
      <c r="CM115" s="224" t="str">
        <f>IF(CN114&lt;25,$DS$21,IF(AND(CN114&gt;=25,CN114&lt;50),$DS$22,IF(AND(CN114&gt;=50,CN114&lt;75),$DS$23,#REF!)))</f>
        <v>Irrelevante</v>
      </c>
      <c r="CN115" s="225"/>
      <c r="CO115" s="225"/>
      <c r="CP115" s="225"/>
      <c r="CQ115" s="225"/>
      <c r="CR115" s="225"/>
      <c r="CS115" s="225"/>
      <c r="CT115" s="225"/>
      <c r="CU115" s="225"/>
      <c r="CV115" s="225"/>
      <c r="CW115" s="226"/>
      <c r="CX115" s="224" t="str">
        <f>IF(CY114&lt;25,$DS$21,IF(AND(CY114&gt;=25,CY114&lt;50),$DS$22,IF(AND(CY114&gt;=50,CY114&lt;75),$DS$23,#REF!)))</f>
        <v>Irrelevante</v>
      </c>
      <c r="CY115" s="225"/>
      <c r="CZ115" s="225"/>
      <c r="DA115" s="225"/>
      <c r="DB115" s="225"/>
      <c r="DC115" s="225"/>
      <c r="DD115" s="225"/>
      <c r="DE115" s="225"/>
      <c r="DF115" s="225"/>
      <c r="DG115" s="225"/>
      <c r="DH115" s="226"/>
    </row>
    <row r="116" spans="1:112" ht="63" customHeight="1">
      <c r="A116" s="246"/>
      <c r="B116" s="240"/>
      <c r="C116" s="230" t="s">
        <v>916</v>
      </c>
      <c r="D116" s="231"/>
      <c r="E116" s="231"/>
      <c r="F116" s="231"/>
      <c r="G116" s="231"/>
      <c r="H116" s="231"/>
      <c r="I116" s="231"/>
      <c r="J116" s="231"/>
      <c r="K116" s="231"/>
      <c r="L116" s="231"/>
      <c r="M116" s="232"/>
      <c r="N116" s="233"/>
      <c r="O116" s="234"/>
      <c r="P116" s="234"/>
      <c r="Q116" s="234"/>
      <c r="R116" s="234"/>
      <c r="S116" s="234"/>
      <c r="T116" s="234"/>
      <c r="U116" s="234"/>
      <c r="V116" s="234"/>
      <c r="W116" s="234"/>
      <c r="X116" s="235"/>
      <c r="Y116" s="236"/>
      <c r="Z116" s="237"/>
      <c r="AA116" s="237"/>
      <c r="AB116" s="237"/>
      <c r="AC116" s="237"/>
      <c r="AD116" s="237"/>
      <c r="AE116" s="237"/>
      <c r="AF116" s="237"/>
      <c r="AG116" s="237"/>
      <c r="AH116" s="237"/>
      <c r="AI116" s="238"/>
      <c r="AJ116" s="227"/>
      <c r="AK116" s="228"/>
      <c r="AL116" s="228"/>
      <c r="AM116" s="228"/>
      <c r="AN116" s="228"/>
      <c r="AO116" s="228"/>
      <c r="AP116" s="228"/>
      <c r="AQ116" s="228"/>
      <c r="AR116" s="228"/>
      <c r="AS116" s="228"/>
      <c r="AT116" s="229"/>
      <c r="AU116" s="236"/>
      <c r="AV116" s="237"/>
      <c r="AW116" s="237"/>
      <c r="AX116" s="237"/>
      <c r="AY116" s="237"/>
      <c r="AZ116" s="237"/>
      <c r="BA116" s="237"/>
      <c r="BB116" s="237"/>
      <c r="BC116" s="237"/>
      <c r="BD116" s="237"/>
      <c r="BE116" s="238"/>
      <c r="BF116" s="227"/>
      <c r="BG116" s="228"/>
      <c r="BH116" s="228"/>
      <c r="BI116" s="228"/>
      <c r="BJ116" s="228"/>
      <c r="BK116" s="228"/>
      <c r="BL116" s="228"/>
      <c r="BM116" s="228"/>
      <c r="BN116" s="228"/>
      <c r="BO116" s="228"/>
      <c r="BP116" s="229"/>
      <c r="BQ116" s="227"/>
      <c r="BR116" s="228"/>
      <c r="BS116" s="228"/>
      <c r="BT116" s="228"/>
      <c r="BU116" s="228"/>
      <c r="BV116" s="228"/>
      <c r="BW116" s="228"/>
      <c r="BX116" s="228"/>
      <c r="BY116" s="228"/>
      <c r="BZ116" s="228"/>
      <c r="CA116" s="229"/>
      <c r="CB116" s="227"/>
      <c r="CC116" s="228"/>
      <c r="CD116" s="228"/>
      <c r="CE116" s="228"/>
      <c r="CF116" s="228"/>
      <c r="CG116" s="228"/>
      <c r="CH116" s="228"/>
      <c r="CI116" s="228"/>
      <c r="CJ116" s="228"/>
      <c r="CK116" s="228"/>
      <c r="CL116" s="229"/>
      <c r="CM116" s="227"/>
      <c r="CN116" s="228"/>
      <c r="CO116" s="228"/>
      <c r="CP116" s="228"/>
      <c r="CQ116" s="228"/>
      <c r="CR116" s="228"/>
      <c r="CS116" s="228"/>
      <c r="CT116" s="228"/>
      <c r="CU116" s="228"/>
      <c r="CV116" s="228"/>
      <c r="CW116" s="229"/>
      <c r="CX116" s="227"/>
      <c r="CY116" s="228"/>
      <c r="CZ116" s="228"/>
      <c r="DA116" s="228"/>
      <c r="DB116" s="228"/>
      <c r="DC116" s="228"/>
      <c r="DD116" s="228"/>
      <c r="DE116" s="228"/>
      <c r="DF116" s="228"/>
      <c r="DG116" s="228"/>
      <c r="DH116" s="229"/>
    </row>
    <row r="117" spans="1:112" ht="15.75" customHeight="1">
      <c r="A117" s="246"/>
      <c r="B117" s="240"/>
      <c r="C117" s="119" t="s">
        <v>763</v>
      </c>
      <c r="D117" s="110">
        <v>2</v>
      </c>
      <c r="E117" s="110">
        <v>2</v>
      </c>
      <c r="F117" s="110">
        <v>4</v>
      </c>
      <c r="G117" s="110">
        <v>1</v>
      </c>
      <c r="H117" s="110">
        <v>1</v>
      </c>
      <c r="I117" s="110">
        <v>4</v>
      </c>
      <c r="J117" s="110">
        <v>2</v>
      </c>
      <c r="K117" s="110">
        <v>4</v>
      </c>
      <c r="L117" s="110">
        <v>4</v>
      </c>
      <c r="M117" s="110">
        <v>4</v>
      </c>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BT117" s="110"/>
      <c r="BU117" s="110"/>
      <c r="BV117" s="110"/>
      <c r="BW117" s="110"/>
      <c r="BX117" s="110"/>
      <c r="BY117" s="110"/>
      <c r="BZ117" s="110"/>
      <c r="CA117" s="110"/>
      <c r="CB117" s="110"/>
      <c r="CC117" s="110"/>
      <c r="CD117" s="110"/>
      <c r="CE117" s="110"/>
      <c r="CF117" s="110"/>
      <c r="CG117" s="110"/>
      <c r="CH117" s="110"/>
      <c r="CI117" s="110"/>
      <c r="CJ117" s="110"/>
      <c r="CK117" s="110"/>
      <c r="CL117" s="110"/>
      <c r="CM117" s="110"/>
      <c r="CN117" s="110"/>
      <c r="CO117" s="110"/>
      <c r="CP117" s="110"/>
      <c r="CQ117" s="110"/>
      <c r="CR117" s="110"/>
      <c r="CS117" s="110"/>
      <c r="CT117" s="110"/>
      <c r="CU117" s="110"/>
      <c r="CV117" s="110"/>
      <c r="CW117" s="110"/>
      <c r="CX117" s="110"/>
      <c r="CY117" s="110"/>
      <c r="CZ117" s="110"/>
      <c r="DA117" s="110"/>
      <c r="DB117" s="110"/>
      <c r="DC117" s="110"/>
      <c r="DD117" s="110"/>
      <c r="DE117" s="110"/>
      <c r="DF117" s="110"/>
      <c r="DG117" s="110"/>
      <c r="DH117" s="110"/>
    </row>
    <row r="118" spans="1:112" ht="15.75" customHeight="1">
      <c r="A118" s="246"/>
      <c r="B118" s="240"/>
      <c r="C118" s="118" t="str">
        <f>C117</f>
        <v>-</v>
      </c>
      <c r="D118" s="224">
        <f>((3*D117)+(2*E117)+F117+G117+H117+I117+J117+K117+L117+M117)</f>
        <v>34</v>
      </c>
      <c r="E118" s="225"/>
      <c r="F118" s="225"/>
      <c r="G118" s="225"/>
      <c r="H118" s="225"/>
      <c r="I118" s="225"/>
      <c r="J118" s="225"/>
      <c r="K118" s="225"/>
      <c r="L118" s="225"/>
      <c r="M118" s="226"/>
      <c r="N118" s="114">
        <f>N117</f>
        <v>0</v>
      </c>
      <c r="O118" s="224">
        <f>((3*O117)+(2*P117)+Q117+R117+S117+T117+U117+V117+W117+X117)</f>
        <v>0</v>
      </c>
      <c r="P118" s="225"/>
      <c r="Q118" s="225"/>
      <c r="R118" s="225"/>
      <c r="S118" s="225"/>
      <c r="T118" s="225"/>
      <c r="U118" s="225"/>
      <c r="V118" s="225"/>
      <c r="W118" s="225"/>
      <c r="X118" s="226"/>
      <c r="Y118" s="114">
        <f>Y117</f>
        <v>0</v>
      </c>
      <c r="Z118" s="224">
        <f>((3*Z117)+(2*AA117)+AB117+AC117+AD117+AE117+AF117+AG117+AH117+AI117)</f>
        <v>0</v>
      </c>
      <c r="AA118" s="225"/>
      <c r="AB118" s="225"/>
      <c r="AC118" s="225"/>
      <c r="AD118" s="225"/>
      <c r="AE118" s="225"/>
      <c r="AF118" s="225"/>
      <c r="AG118" s="225"/>
      <c r="AH118" s="225"/>
      <c r="AI118" s="226"/>
      <c r="AJ118" s="114">
        <f>AJ117</f>
        <v>0</v>
      </c>
      <c r="AK118" s="224">
        <f>((3*AK117)+(2*AL117)+AM117+AN117+AO117+AP117+AQ117+AR117+AS117+AT117)</f>
        <v>0</v>
      </c>
      <c r="AL118" s="225"/>
      <c r="AM118" s="225"/>
      <c r="AN118" s="225"/>
      <c r="AO118" s="225"/>
      <c r="AP118" s="225"/>
      <c r="AQ118" s="225"/>
      <c r="AR118" s="225"/>
      <c r="AS118" s="225"/>
      <c r="AT118" s="226"/>
      <c r="AU118" s="114">
        <f>AU117</f>
        <v>0</v>
      </c>
      <c r="AV118" s="224">
        <f>((3*AV117)+(2*AW117)+AX117+AY117+AZ117+BA117+BB117+BC117+BD117+BE117)</f>
        <v>0</v>
      </c>
      <c r="AW118" s="225"/>
      <c r="AX118" s="225"/>
      <c r="AY118" s="225"/>
      <c r="AZ118" s="225"/>
      <c r="BA118" s="225"/>
      <c r="BB118" s="225"/>
      <c r="BC118" s="225"/>
      <c r="BD118" s="225"/>
      <c r="BE118" s="226"/>
      <c r="BF118" s="114">
        <f>BF117</f>
        <v>0</v>
      </c>
      <c r="BG118" s="224">
        <f>((3*BG117)+(2*BH117)+BI117+BJ117+BK117+BL117+BM117+BN117+BO117+BP117)</f>
        <v>0</v>
      </c>
      <c r="BH118" s="225"/>
      <c r="BI118" s="225"/>
      <c r="BJ118" s="225"/>
      <c r="BK118" s="225"/>
      <c r="BL118" s="225"/>
      <c r="BM118" s="225"/>
      <c r="BN118" s="225"/>
      <c r="BO118" s="225"/>
      <c r="BP118" s="226"/>
      <c r="BQ118" s="114">
        <f>BQ117</f>
        <v>0</v>
      </c>
      <c r="BR118" s="224">
        <f>((3*BR117)+(2*BS117)+BT117+BU117+BV117+BW117+BX117+BY117+BZ117+CA117)</f>
        <v>0</v>
      </c>
      <c r="BS118" s="225"/>
      <c r="BT118" s="225"/>
      <c r="BU118" s="225"/>
      <c r="BV118" s="225"/>
      <c r="BW118" s="225"/>
      <c r="BX118" s="225"/>
      <c r="BY118" s="225"/>
      <c r="BZ118" s="225"/>
      <c r="CA118" s="226"/>
      <c r="CB118" s="114">
        <f>CB117</f>
        <v>0</v>
      </c>
      <c r="CC118" s="224">
        <f>((3*CC117)+(2*CD117)+CE117+CF117+CG117+CH117+CI117+CJ117+CK117+CL117)</f>
        <v>0</v>
      </c>
      <c r="CD118" s="225"/>
      <c r="CE118" s="225"/>
      <c r="CF118" s="225"/>
      <c r="CG118" s="225"/>
      <c r="CH118" s="225"/>
      <c r="CI118" s="225"/>
      <c r="CJ118" s="225"/>
      <c r="CK118" s="225"/>
      <c r="CL118" s="226"/>
      <c r="CM118" s="114">
        <f>CM117</f>
        <v>0</v>
      </c>
      <c r="CN118" s="224">
        <f>((3*CN117)+(2*CO117)+CP117+CQ117+CR117+CS117+CT117+CU117+CV117+CW117)</f>
        <v>0</v>
      </c>
      <c r="CO118" s="225"/>
      <c r="CP118" s="225"/>
      <c r="CQ118" s="225"/>
      <c r="CR118" s="225"/>
      <c r="CS118" s="225"/>
      <c r="CT118" s="225"/>
      <c r="CU118" s="225"/>
      <c r="CV118" s="225"/>
      <c r="CW118" s="226"/>
      <c r="CX118" s="114">
        <f>CX117</f>
        <v>0</v>
      </c>
      <c r="CY118" s="224">
        <f>((3*CY117)+(2*CZ117)+DA117+DB117+DC117+DD117+DE117+DF117+DG117+DH117)</f>
        <v>0</v>
      </c>
      <c r="CZ118" s="225"/>
      <c r="DA118" s="225"/>
      <c r="DB118" s="225"/>
      <c r="DC118" s="225"/>
      <c r="DD118" s="225"/>
      <c r="DE118" s="225"/>
      <c r="DF118" s="225"/>
      <c r="DG118" s="225"/>
      <c r="DH118" s="226"/>
    </row>
    <row r="119" spans="1:112" ht="15.75" customHeight="1" thickBot="1">
      <c r="A119" s="246"/>
      <c r="B119" s="241"/>
      <c r="C119" s="224" t="str">
        <f>IF(D118&lt;25,$DS$21,IF(AND(D118&gt;=25,D118&lt;50),$DS$22,IF(AND(D118&gt;=50,D118&lt;75),$DS$23,#REF!)))</f>
        <v>Moderado</v>
      </c>
      <c r="D119" s="225"/>
      <c r="E119" s="225"/>
      <c r="F119" s="225"/>
      <c r="G119" s="225"/>
      <c r="H119" s="225"/>
      <c r="I119" s="225"/>
      <c r="J119" s="225"/>
      <c r="K119" s="225"/>
      <c r="L119" s="225"/>
      <c r="M119" s="226"/>
      <c r="N119" s="224" t="str">
        <f>IF(O118&lt;25,$DS$21,IF(AND(O118&gt;=25,O118&lt;50),$DS$22,IF(AND(O118&gt;=50,O118&lt;75),$DS$23,#REF!)))</f>
        <v>Irrelevante</v>
      </c>
      <c r="O119" s="225"/>
      <c r="P119" s="225"/>
      <c r="Q119" s="225"/>
      <c r="R119" s="225"/>
      <c r="S119" s="225"/>
      <c r="T119" s="225"/>
      <c r="U119" s="225"/>
      <c r="V119" s="225"/>
      <c r="W119" s="225"/>
      <c r="X119" s="226"/>
      <c r="Y119" s="224" t="str">
        <f>IF(Z118&lt;25,$DS$21,IF(AND(Z118&gt;=25,Z118&lt;50),$DS$22,IF(AND(Z118&gt;=50,Z118&lt;75),$DS$23,#REF!)))</f>
        <v>Irrelevante</v>
      </c>
      <c r="Z119" s="225"/>
      <c r="AA119" s="225"/>
      <c r="AB119" s="225"/>
      <c r="AC119" s="225"/>
      <c r="AD119" s="225"/>
      <c r="AE119" s="225"/>
      <c r="AF119" s="225"/>
      <c r="AG119" s="225"/>
      <c r="AH119" s="225"/>
      <c r="AI119" s="226"/>
      <c r="AJ119" s="224" t="str">
        <f>IF(AK118&lt;25,$DS$21,IF(AND(AK118&gt;=25,AK118&lt;50),$DS$22,IF(AND(AK118&gt;=50,AK118&lt;75),$DS$23,#REF!)))</f>
        <v>Irrelevante</v>
      </c>
      <c r="AK119" s="225"/>
      <c r="AL119" s="225"/>
      <c r="AM119" s="225"/>
      <c r="AN119" s="225"/>
      <c r="AO119" s="225"/>
      <c r="AP119" s="225"/>
      <c r="AQ119" s="225"/>
      <c r="AR119" s="225"/>
      <c r="AS119" s="225"/>
      <c r="AT119" s="226"/>
      <c r="AU119" s="224" t="str">
        <f>IF(AV118&lt;25,$DS$21,IF(AND(AV118&gt;=25,AV118&lt;50),$DS$22,IF(AND(AV118&gt;=50,AV118&lt;75),$DS$23,#REF!)))</f>
        <v>Irrelevante</v>
      </c>
      <c r="AV119" s="225"/>
      <c r="AW119" s="225"/>
      <c r="AX119" s="225"/>
      <c r="AY119" s="225"/>
      <c r="AZ119" s="225"/>
      <c r="BA119" s="225"/>
      <c r="BB119" s="225"/>
      <c r="BC119" s="225"/>
      <c r="BD119" s="225"/>
      <c r="BE119" s="226"/>
      <c r="BF119" s="224" t="str">
        <f>IF(BG118&lt;25,$DS$21,IF(AND(BG118&gt;=25,BG118&lt;50),$DS$22,IF(AND(BG118&gt;=50,BG118&lt;75),$DS$23,#REF!)))</f>
        <v>Irrelevante</v>
      </c>
      <c r="BG119" s="225"/>
      <c r="BH119" s="225"/>
      <c r="BI119" s="225"/>
      <c r="BJ119" s="225"/>
      <c r="BK119" s="225"/>
      <c r="BL119" s="225"/>
      <c r="BM119" s="225"/>
      <c r="BN119" s="225"/>
      <c r="BO119" s="225"/>
      <c r="BP119" s="226"/>
      <c r="BQ119" s="224" t="str">
        <f>IF(BR118&lt;25,$DS$21,IF(AND(BR118&gt;=25,BR118&lt;50),$DS$22,IF(AND(BR118&gt;=50,BR118&lt;75),$DS$23,#REF!)))</f>
        <v>Irrelevante</v>
      </c>
      <c r="BR119" s="225"/>
      <c r="BS119" s="225"/>
      <c r="BT119" s="225"/>
      <c r="BU119" s="225"/>
      <c r="BV119" s="225"/>
      <c r="BW119" s="225"/>
      <c r="BX119" s="225"/>
      <c r="BY119" s="225"/>
      <c r="BZ119" s="225"/>
      <c r="CA119" s="226"/>
      <c r="CB119" s="224" t="str">
        <f>IF(CC118&lt;25,$DS$21,IF(AND(CC118&gt;=25,CC118&lt;50),$DS$22,IF(AND(CC118&gt;=50,CC118&lt;75),$DS$23,#REF!)))</f>
        <v>Irrelevante</v>
      </c>
      <c r="CC119" s="225"/>
      <c r="CD119" s="225"/>
      <c r="CE119" s="225"/>
      <c r="CF119" s="225"/>
      <c r="CG119" s="225"/>
      <c r="CH119" s="225"/>
      <c r="CI119" s="225"/>
      <c r="CJ119" s="225"/>
      <c r="CK119" s="225"/>
      <c r="CL119" s="226"/>
      <c r="CM119" s="224" t="str">
        <f>IF(CN118&lt;25,$DS$21,IF(AND(CN118&gt;=25,CN118&lt;50),$DS$22,IF(AND(CN118&gt;=50,CN118&lt;75),$DS$23,#REF!)))</f>
        <v>Irrelevante</v>
      </c>
      <c r="CN119" s="225"/>
      <c r="CO119" s="225"/>
      <c r="CP119" s="225"/>
      <c r="CQ119" s="225"/>
      <c r="CR119" s="225"/>
      <c r="CS119" s="225"/>
      <c r="CT119" s="225"/>
      <c r="CU119" s="225"/>
      <c r="CV119" s="225"/>
      <c r="CW119" s="226"/>
      <c r="CX119" s="224" t="str">
        <f>IF(CY118&lt;25,$DS$21,IF(AND(CY118&gt;=25,CY118&lt;50),$DS$22,IF(AND(CY118&gt;=50,CY118&lt;75),$DS$23,#REF!)))</f>
        <v>Irrelevante</v>
      </c>
      <c r="CY119" s="225"/>
      <c r="CZ119" s="225"/>
      <c r="DA119" s="225"/>
      <c r="DB119" s="225"/>
      <c r="DC119" s="225"/>
      <c r="DD119" s="225"/>
      <c r="DE119" s="225"/>
      <c r="DF119" s="225"/>
      <c r="DG119" s="225"/>
      <c r="DH119" s="226"/>
    </row>
    <row r="120" spans="1:112" ht="120.6" customHeight="1">
      <c r="A120" s="246"/>
      <c r="B120" s="239" t="s">
        <v>917</v>
      </c>
      <c r="C120" s="230" t="s">
        <v>918</v>
      </c>
      <c r="D120" s="231"/>
      <c r="E120" s="231"/>
      <c r="F120" s="231"/>
      <c r="G120" s="231"/>
      <c r="H120" s="231"/>
      <c r="I120" s="231"/>
      <c r="J120" s="231"/>
      <c r="K120" s="231"/>
      <c r="L120" s="231"/>
      <c r="M120" s="232"/>
      <c r="N120" s="248" t="s">
        <v>919</v>
      </c>
      <c r="O120" s="249"/>
      <c r="P120" s="249"/>
      <c r="Q120" s="249"/>
      <c r="R120" s="249"/>
      <c r="S120" s="249"/>
      <c r="T120" s="249"/>
      <c r="U120" s="249"/>
      <c r="V120" s="249"/>
      <c r="W120" s="249"/>
      <c r="X120" s="250"/>
      <c r="Y120" s="236" t="s">
        <v>920</v>
      </c>
      <c r="Z120" s="237"/>
      <c r="AA120" s="237"/>
      <c r="AB120" s="237"/>
      <c r="AC120" s="237"/>
      <c r="AD120" s="237"/>
      <c r="AE120" s="237"/>
      <c r="AF120" s="237"/>
      <c r="AG120" s="237"/>
      <c r="AH120" s="237"/>
      <c r="AI120" s="238"/>
      <c r="AJ120" s="236" t="s">
        <v>921</v>
      </c>
      <c r="AK120" s="237"/>
      <c r="AL120" s="237"/>
      <c r="AM120" s="237"/>
      <c r="AN120" s="237"/>
      <c r="AO120" s="237"/>
      <c r="AP120" s="237"/>
      <c r="AQ120" s="237"/>
      <c r="AR120" s="237"/>
      <c r="AS120" s="237"/>
      <c r="AT120" s="238"/>
      <c r="AU120" s="236" t="s">
        <v>922</v>
      </c>
      <c r="AV120" s="237"/>
      <c r="AW120" s="237"/>
      <c r="AX120" s="237"/>
      <c r="AY120" s="237"/>
      <c r="AZ120" s="237"/>
      <c r="BA120" s="237"/>
      <c r="BB120" s="237"/>
      <c r="BC120" s="237"/>
      <c r="BD120" s="237"/>
      <c r="BE120" s="238"/>
      <c r="BF120" s="227"/>
      <c r="BG120" s="228"/>
      <c r="BH120" s="228"/>
      <c r="BI120" s="228"/>
      <c r="BJ120" s="228"/>
      <c r="BK120" s="228"/>
      <c r="BL120" s="228"/>
      <c r="BM120" s="228"/>
      <c r="BN120" s="228"/>
      <c r="BO120" s="228"/>
      <c r="BP120" s="229"/>
      <c r="BQ120" s="236" t="s">
        <v>923</v>
      </c>
      <c r="BR120" s="237"/>
      <c r="BS120" s="237"/>
      <c r="BT120" s="237"/>
      <c r="BU120" s="237"/>
      <c r="BV120" s="237"/>
      <c r="BW120" s="237"/>
      <c r="BX120" s="237"/>
      <c r="BY120" s="237"/>
      <c r="BZ120" s="237"/>
      <c r="CA120" s="238"/>
      <c r="CB120" s="236" t="s">
        <v>924</v>
      </c>
      <c r="CC120" s="237"/>
      <c r="CD120" s="237"/>
      <c r="CE120" s="237"/>
      <c r="CF120" s="237"/>
      <c r="CG120" s="237"/>
      <c r="CH120" s="237"/>
      <c r="CI120" s="237"/>
      <c r="CJ120" s="237"/>
      <c r="CK120" s="237"/>
      <c r="CL120" s="238"/>
      <c r="CM120" s="236" t="s">
        <v>925</v>
      </c>
      <c r="CN120" s="237"/>
      <c r="CO120" s="237"/>
      <c r="CP120" s="237"/>
      <c r="CQ120" s="237"/>
      <c r="CR120" s="237"/>
      <c r="CS120" s="237"/>
      <c r="CT120" s="237"/>
      <c r="CU120" s="237"/>
      <c r="CV120" s="237"/>
      <c r="CW120" s="238"/>
      <c r="CX120" s="236" t="s">
        <v>926</v>
      </c>
      <c r="CY120" s="237"/>
      <c r="CZ120" s="237"/>
      <c r="DA120" s="237"/>
      <c r="DB120" s="237"/>
      <c r="DC120" s="237"/>
      <c r="DD120" s="237"/>
      <c r="DE120" s="237"/>
      <c r="DF120" s="237"/>
      <c r="DG120" s="237"/>
      <c r="DH120" s="238"/>
    </row>
    <row r="121" spans="1:112" ht="15.75" customHeight="1">
      <c r="A121" s="246"/>
      <c r="B121" s="240"/>
      <c r="C121" s="119" t="s">
        <v>763</v>
      </c>
      <c r="D121" s="110">
        <v>1</v>
      </c>
      <c r="E121" s="110">
        <v>1</v>
      </c>
      <c r="F121" s="110">
        <v>4</v>
      </c>
      <c r="G121" s="110">
        <v>1</v>
      </c>
      <c r="H121" s="110">
        <v>2</v>
      </c>
      <c r="I121" s="110">
        <v>2</v>
      </c>
      <c r="J121" s="110">
        <v>2</v>
      </c>
      <c r="K121" s="110">
        <v>4</v>
      </c>
      <c r="L121" s="110">
        <v>1</v>
      </c>
      <c r="M121" s="110">
        <v>2</v>
      </c>
      <c r="N121" s="110" t="s">
        <v>763</v>
      </c>
      <c r="O121" s="110">
        <v>1</v>
      </c>
      <c r="P121" s="110">
        <v>2</v>
      </c>
      <c r="Q121" s="110">
        <v>4</v>
      </c>
      <c r="R121" s="110">
        <v>2</v>
      </c>
      <c r="S121" s="110">
        <v>1</v>
      </c>
      <c r="T121" s="110">
        <v>2</v>
      </c>
      <c r="U121" s="110">
        <v>2</v>
      </c>
      <c r="V121" s="110">
        <v>4</v>
      </c>
      <c r="W121" s="110">
        <v>2</v>
      </c>
      <c r="X121" s="110">
        <v>4</v>
      </c>
      <c r="Y121" s="110" t="s">
        <v>763</v>
      </c>
      <c r="Z121" s="110">
        <v>1</v>
      </c>
      <c r="AA121" s="110">
        <v>1</v>
      </c>
      <c r="AB121" s="110">
        <v>4</v>
      </c>
      <c r="AC121" s="110">
        <v>1</v>
      </c>
      <c r="AD121" s="110">
        <v>1</v>
      </c>
      <c r="AE121" s="110">
        <v>2</v>
      </c>
      <c r="AF121" s="110">
        <v>2</v>
      </c>
      <c r="AG121" s="110">
        <v>4</v>
      </c>
      <c r="AH121" s="110">
        <v>2</v>
      </c>
      <c r="AI121" s="110">
        <v>4</v>
      </c>
      <c r="AJ121" s="110" t="s">
        <v>763</v>
      </c>
      <c r="AK121" s="110">
        <v>1</v>
      </c>
      <c r="AL121" s="110">
        <v>1</v>
      </c>
      <c r="AM121" s="110">
        <v>4</v>
      </c>
      <c r="AN121" s="110">
        <v>1</v>
      </c>
      <c r="AO121" s="110">
        <v>4</v>
      </c>
      <c r="AP121" s="110">
        <v>2</v>
      </c>
      <c r="AQ121" s="110">
        <v>2</v>
      </c>
      <c r="AR121" s="110">
        <v>4</v>
      </c>
      <c r="AS121" s="110">
        <v>1</v>
      </c>
      <c r="AT121" s="110">
        <v>1</v>
      </c>
      <c r="AU121" s="110" t="s">
        <v>763</v>
      </c>
      <c r="AV121" s="110">
        <v>1</v>
      </c>
      <c r="AW121" s="110">
        <v>1</v>
      </c>
      <c r="AX121" s="110">
        <v>4</v>
      </c>
      <c r="AY121" s="110">
        <v>1</v>
      </c>
      <c r="AZ121" s="110">
        <v>1</v>
      </c>
      <c r="BA121" s="110">
        <v>2</v>
      </c>
      <c r="BB121" s="110">
        <v>2</v>
      </c>
      <c r="BC121" s="110">
        <v>4</v>
      </c>
      <c r="BD121" s="110">
        <v>1</v>
      </c>
      <c r="BE121" s="110">
        <v>1</v>
      </c>
      <c r="BF121" s="110"/>
      <c r="BG121" s="110"/>
      <c r="BH121" s="110"/>
      <c r="BI121" s="110"/>
      <c r="BJ121" s="110"/>
      <c r="BK121" s="110"/>
      <c r="BL121" s="110"/>
      <c r="BM121" s="110"/>
      <c r="BN121" s="110"/>
      <c r="BO121" s="110"/>
      <c r="BP121" s="110"/>
      <c r="BQ121" s="110" t="s">
        <v>763</v>
      </c>
      <c r="BR121" s="110">
        <v>1</v>
      </c>
      <c r="BS121" s="110">
        <v>1</v>
      </c>
      <c r="BT121" s="110">
        <v>4</v>
      </c>
      <c r="BU121" s="110">
        <v>1</v>
      </c>
      <c r="BV121" s="110">
        <v>2</v>
      </c>
      <c r="BW121" s="110">
        <v>2</v>
      </c>
      <c r="BX121" s="110">
        <v>2</v>
      </c>
      <c r="BY121" s="110">
        <v>4</v>
      </c>
      <c r="BZ121" s="110">
        <v>2</v>
      </c>
      <c r="CA121" s="110">
        <v>2</v>
      </c>
      <c r="CB121" s="110" t="s">
        <v>763</v>
      </c>
      <c r="CC121" s="110">
        <v>1</v>
      </c>
      <c r="CD121" s="110">
        <v>1</v>
      </c>
      <c r="CE121" s="110">
        <v>4</v>
      </c>
      <c r="CF121" s="110">
        <v>2</v>
      </c>
      <c r="CG121" s="110">
        <v>2</v>
      </c>
      <c r="CH121" s="110">
        <v>1</v>
      </c>
      <c r="CI121" s="110">
        <v>2</v>
      </c>
      <c r="CJ121" s="110">
        <v>4</v>
      </c>
      <c r="CK121" s="110">
        <v>4</v>
      </c>
      <c r="CL121" s="110">
        <v>4</v>
      </c>
      <c r="CM121" s="110" t="s">
        <v>764</v>
      </c>
      <c r="CN121" s="110">
        <v>1</v>
      </c>
      <c r="CO121" s="110">
        <v>1</v>
      </c>
      <c r="CP121" s="110">
        <v>4</v>
      </c>
      <c r="CQ121" s="110">
        <v>1</v>
      </c>
      <c r="CR121" s="110">
        <v>4</v>
      </c>
      <c r="CS121" s="110">
        <v>2</v>
      </c>
      <c r="CT121" s="110">
        <v>2</v>
      </c>
      <c r="CU121" s="110">
        <v>4</v>
      </c>
      <c r="CV121" s="110">
        <v>1</v>
      </c>
      <c r="CW121" s="110">
        <v>1</v>
      </c>
      <c r="CX121" s="110" t="s">
        <v>764</v>
      </c>
      <c r="CY121" s="110">
        <v>1</v>
      </c>
      <c r="CZ121" s="110">
        <v>1</v>
      </c>
      <c r="DA121" s="110">
        <v>4</v>
      </c>
      <c r="DB121" s="110">
        <v>1</v>
      </c>
      <c r="DC121" s="110">
        <v>2</v>
      </c>
      <c r="DD121" s="110">
        <v>2</v>
      </c>
      <c r="DE121" s="110">
        <v>2</v>
      </c>
      <c r="DF121" s="110">
        <v>4</v>
      </c>
      <c r="DG121" s="110">
        <v>1</v>
      </c>
      <c r="DH121" s="110">
        <v>1</v>
      </c>
    </row>
    <row r="122" spans="1:112" ht="15.75" customHeight="1">
      <c r="A122" s="246"/>
      <c r="B122" s="240"/>
      <c r="C122" s="118" t="str">
        <f>C121</f>
        <v>-</v>
      </c>
      <c r="D122" s="224">
        <f>((3*D121)+(2*E121)+F121+G121+H121+I121+J121+K121+L121+M121)</f>
        <v>23</v>
      </c>
      <c r="E122" s="225"/>
      <c r="F122" s="225"/>
      <c r="G122" s="225"/>
      <c r="H122" s="225"/>
      <c r="I122" s="225"/>
      <c r="J122" s="225"/>
      <c r="K122" s="225"/>
      <c r="L122" s="225"/>
      <c r="M122" s="226"/>
      <c r="N122" s="114" t="str">
        <f>N121</f>
        <v>-</v>
      </c>
      <c r="O122" s="224">
        <f>((3*O121)+(2*P121)+Q121+R121+S121+T121+U121+V121+W121+X121)</f>
        <v>28</v>
      </c>
      <c r="P122" s="225"/>
      <c r="Q122" s="225"/>
      <c r="R122" s="225"/>
      <c r="S122" s="225"/>
      <c r="T122" s="225"/>
      <c r="U122" s="225"/>
      <c r="V122" s="225"/>
      <c r="W122" s="225"/>
      <c r="X122" s="226"/>
      <c r="Y122" s="114" t="str">
        <f>Y121</f>
        <v>-</v>
      </c>
      <c r="Z122" s="224">
        <f>((3*Z121)+(2*AA121)+AB121+AC121+AD121+AE121+AF121+AG121+AH121+AI121)</f>
        <v>25</v>
      </c>
      <c r="AA122" s="225"/>
      <c r="AB122" s="225"/>
      <c r="AC122" s="225"/>
      <c r="AD122" s="225"/>
      <c r="AE122" s="225"/>
      <c r="AF122" s="225"/>
      <c r="AG122" s="225"/>
      <c r="AH122" s="225"/>
      <c r="AI122" s="226"/>
      <c r="AJ122" s="114" t="str">
        <f>AJ121</f>
        <v>-</v>
      </c>
      <c r="AK122" s="224">
        <f>((3*AK121)+(2*AL121)+AM121+AN121+AO121+AP121+AQ121+AR121+AS121+AT121)</f>
        <v>24</v>
      </c>
      <c r="AL122" s="225"/>
      <c r="AM122" s="225"/>
      <c r="AN122" s="225"/>
      <c r="AO122" s="225"/>
      <c r="AP122" s="225"/>
      <c r="AQ122" s="225"/>
      <c r="AR122" s="225"/>
      <c r="AS122" s="225"/>
      <c r="AT122" s="226"/>
      <c r="AU122" s="114" t="str">
        <f>AU121</f>
        <v>-</v>
      </c>
      <c r="AV122" s="224">
        <f>((3*AV121)+(2*AW121)+AX121+AY121+AZ121+BA121+BB121+BC121+BD121+BE121)</f>
        <v>21</v>
      </c>
      <c r="AW122" s="225"/>
      <c r="AX122" s="225"/>
      <c r="AY122" s="225"/>
      <c r="AZ122" s="225"/>
      <c r="BA122" s="225"/>
      <c r="BB122" s="225"/>
      <c r="BC122" s="225"/>
      <c r="BD122" s="225"/>
      <c r="BE122" s="226"/>
      <c r="BF122" s="114"/>
      <c r="BG122" s="224"/>
      <c r="BH122" s="225"/>
      <c r="BI122" s="225"/>
      <c r="BJ122" s="225"/>
      <c r="BK122" s="225"/>
      <c r="BL122" s="225"/>
      <c r="BM122" s="225"/>
      <c r="BN122" s="225"/>
      <c r="BO122" s="225"/>
      <c r="BP122" s="226"/>
      <c r="BQ122" s="114" t="str">
        <f>BQ121</f>
        <v>-</v>
      </c>
      <c r="BR122" s="224">
        <f>((3*BR121)+(2*BS121)+BT121+BU121+BV121+BW121+BX121+BY121+BZ121+CA121)</f>
        <v>24</v>
      </c>
      <c r="BS122" s="225"/>
      <c r="BT122" s="225"/>
      <c r="BU122" s="225"/>
      <c r="BV122" s="225"/>
      <c r="BW122" s="225"/>
      <c r="BX122" s="225"/>
      <c r="BY122" s="225"/>
      <c r="BZ122" s="225"/>
      <c r="CA122" s="226"/>
      <c r="CB122" s="114" t="str">
        <f>CB121</f>
        <v>-</v>
      </c>
      <c r="CC122" s="224">
        <f>((3*CC121)+(2*CD121)+CE121+CF121+CG121+CH121+CI121+CJ121+CK121+CL121)</f>
        <v>28</v>
      </c>
      <c r="CD122" s="225"/>
      <c r="CE122" s="225"/>
      <c r="CF122" s="225"/>
      <c r="CG122" s="225"/>
      <c r="CH122" s="225"/>
      <c r="CI122" s="225"/>
      <c r="CJ122" s="225"/>
      <c r="CK122" s="225"/>
      <c r="CL122" s="226"/>
      <c r="CM122" s="114" t="str">
        <f>CM121</f>
        <v>+</v>
      </c>
      <c r="CN122" s="224">
        <f>((3*CN121)+(2*CO121)+CP121+CQ121+CR121+CS121+CT121+CU121+CV121+CW121)</f>
        <v>24</v>
      </c>
      <c r="CO122" s="225"/>
      <c r="CP122" s="225"/>
      <c r="CQ122" s="225"/>
      <c r="CR122" s="225"/>
      <c r="CS122" s="225"/>
      <c r="CT122" s="225"/>
      <c r="CU122" s="225"/>
      <c r="CV122" s="225"/>
      <c r="CW122" s="226"/>
      <c r="CX122" s="114" t="str">
        <f>CX121</f>
        <v>+</v>
      </c>
      <c r="CY122" s="224">
        <f>((3*CY121)+(2*CZ121)+DA121+DB121+DC121+DD121+DE121+DF121+DG121+DH121)</f>
        <v>22</v>
      </c>
      <c r="CZ122" s="225"/>
      <c r="DA122" s="225"/>
      <c r="DB122" s="225"/>
      <c r="DC122" s="225"/>
      <c r="DD122" s="225"/>
      <c r="DE122" s="225"/>
      <c r="DF122" s="225"/>
      <c r="DG122" s="225"/>
      <c r="DH122" s="226"/>
    </row>
    <row r="123" spans="1:112" ht="15.75" customHeight="1" thickBot="1">
      <c r="A123" s="246"/>
      <c r="B123" s="240"/>
      <c r="C123" s="224" t="str">
        <f>IF(D122&lt;25,$DS$21,IF(AND(D122&gt;=25,D122&lt;50),$DS$22,IF(AND(D122&gt;=50,D122&lt;75),$DS$23,#REF!)))</f>
        <v>Irrelevante</v>
      </c>
      <c r="D123" s="225"/>
      <c r="E123" s="225"/>
      <c r="F123" s="225"/>
      <c r="G123" s="225"/>
      <c r="H123" s="225"/>
      <c r="I123" s="225"/>
      <c r="J123" s="225"/>
      <c r="K123" s="225"/>
      <c r="L123" s="225"/>
      <c r="M123" s="226"/>
      <c r="N123" s="224" t="str">
        <f>IF(O122&lt;25,$DS$21,IF(AND(O122&gt;=25,O122&lt;50),$DS$22,IF(AND(O122&gt;=50,O122&lt;75),$DS$23,#REF!)))</f>
        <v>Moderado</v>
      </c>
      <c r="O123" s="225"/>
      <c r="P123" s="225"/>
      <c r="Q123" s="225"/>
      <c r="R123" s="225"/>
      <c r="S123" s="225"/>
      <c r="T123" s="225"/>
      <c r="U123" s="225"/>
      <c r="V123" s="225"/>
      <c r="W123" s="225"/>
      <c r="X123" s="226"/>
      <c r="Y123" s="224" t="str">
        <f>IF(Z122&lt;25,$DS$21,IF(AND(Z122&gt;=25,Z122&lt;50),$DS$22,IF(AND(Z122&gt;=50,Z122&lt;75),$DS$23,#REF!)))</f>
        <v>Moderado</v>
      </c>
      <c r="Z123" s="225"/>
      <c r="AA123" s="225"/>
      <c r="AB123" s="225"/>
      <c r="AC123" s="225"/>
      <c r="AD123" s="225"/>
      <c r="AE123" s="225"/>
      <c r="AF123" s="225"/>
      <c r="AG123" s="225"/>
      <c r="AH123" s="225"/>
      <c r="AI123" s="226"/>
      <c r="AJ123" s="224" t="str">
        <f>IF(AK122&lt;25,$DS$21,IF(AND(AK122&gt;=25,AK122&lt;50),$DS$22,IF(AND(AK122&gt;=50,AK122&lt;75),$DS$23,#REF!)))</f>
        <v>Irrelevante</v>
      </c>
      <c r="AK123" s="225"/>
      <c r="AL123" s="225"/>
      <c r="AM123" s="225"/>
      <c r="AN123" s="225"/>
      <c r="AO123" s="225"/>
      <c r="AP123" s="225"/>
      <c r="AQ123" s="225"/>
      <c r="AR123" s="225"/>
      <c r="AS123" s="225"/>
      <c r="AT123" s="226"/>
      <c r="AU123" s="224" t="str">
        <f>IF(AV122&lt;25,$DS$21,IF(AND(AV122&gt;=25,AV122&lt;50),$DS$22,IF(AND(AV122&gt;=50,AV122&lt;75),$DS$23,#REF!)))</f>
        <v>Irrelevante</v>
      </c>
      <c r="AV123" s="225"/>
      <c r="AW123" s="225"/>
      <c r="AX123" s="225"/>
      <c r="AY123" s="225"/>
      <c r="AZ123" s="225"/>
      <c r="BA123" s="225"/>
      <c r="BB123" s="225"/>
      <c r="BC123" s="225"/>
      <c r="BD123" s="225"/>
      <c r="BE123" s="226"/>
      <c r="BF123" s="224" t="str">
        <f>IF(BG122&lt;25,$DS$21,IF(AND(BG122&gt;=25,BG122&lt;50),$DS$22,IF(AND(BG122&gt;=50,BG122&lt;75),$DS$23,#REF!)))</f>
        <v>Irrelevante</v>
      </c>
      <c r="BG123" s="225"/>
      <c r="BH123" s="225"/>
      <c r="BI123" s="225"/>
      <c r="BJ123" s="225"/>
      <c r="BK123" s="225"/>
      <c r="BL123" s="225"/>
      <c r="BM123" s="225"/>
      <c r="BN123" s="225"/>
      <c r="BO123" s="225"/>
      <c r="BP123" s="226"/>
      <c r="BQ123" s="224" t="str">
        <f>IF(BR122&lt;25,$DS$21,IF(AND(BR122&gt;=25,BR122&lt;50),$DS$22,IF(AND(BR122&gt;=50,BR122&lt;75),$DS$23,#REF!)))</f>
        <v>Irrelevante</v>
      </c>
      <c r="BR123" s="225"/>
      <c r="BS123" s="225"/>
      <c r="BT123" s="225"/>
      <c r="BU123" s="225"/>
      <c r="BV123" s="225"/>
      <c r="BW123" s="225"/>
      <c r="BX123" s="225"/>
      <c r="BY123" s="225"/>
      <c r="BZ123" s="225"/>
      <c r="CA123" s="226"/>
      <c r="CB123" s="224" t="str">
        <f>IF(CC122&lt;25,$DS$21,IF(AND(CC122&gt;=25,CC122&lt;50),$DS$22,IF(AND(CC122&gt;=50,CC122&lt;75),$DS$23,#REF!)))</f>
        <v>Moderado</v>
      </c>
      <c r="CC123" s="225"/>
      <c r="CD123" s="225"/>
      <c r="CE123" s="225"/>
      <c r="CF123" s="225"/>
      <c r="CG123" s="225"/>
      <c r="CH123" s="225"/>
      <c r="CI123" s="225"/>
      <c r="CJ123" s="225"/>
      <c r="CK123" s="225"/>
      <c r="CL123" s="226"/>
      <c r="CM123" s="224" t="s">
        <v>765</v>
      </c>
      <c r="CN123" s="225"/>
      <c r="CO123" s="225"/>
      <c r="CP123" s="225"/>
      <c r="CQ123" s="225"/>
      <c r="CR123" s="225"/>
      <c r="CS123" s="225"/>
      <c r="CT123" s="225"/>
      <c r="CU123" s="225"/>
      <c r="CV123" s="225"/>
      <c r="CW123" s="226"/>
      <c r="CX123" s="224" t="s">
        <v>765</v>
      </c>
      <c r="CY123" s="225"/>
      <c r="CZ123" s="225"/>
      <c r="DA123" s="225"/>
      <c r="DB123" s="225"/>
      <c r="DC123" s="225"/>
      <c r="DD123" s="225"/>
      <c r="DE123" s="225"/>
      <c r="DF123" s="225"/>
      <c r="DG123" s="225"/>
      <c r="DH123" s="226"/>
    </row>
    <row r="124" spans="1:112" ht="66" customHeight="1">
      <c r="A124" s="246"/>
      <c r="B124" s="240"/>
      <c r="C124" s="230" t="s">
        <v>927</v>
      </c>
      <c r="D124" s="231"/>
      <c r="E124" s="231"/>
      <c r="F124" s="231"/>
      <c r="G124" s="231"/>
      <c r="H124" s="231"/>
      <c r="I124" s="231"/>
      <c r="J124" s="231"/>
      <c r="K124" s="231"/>
      <c r="L124" s="231"/>
      <c r="M124" s="232"/>
      <c r="N124" s="233" t="s">
        <v>928</v>
      </c>
      <c r="O124" s="234"/>
      <c r="P124" s="234"/>
      <c r="Q124" s="234"/>
      <c r="R124" s="234"/>
      <c r="S124" s="234"/>
      <c r="T124" s="234"/>
      <c r="U124" s="234"/>
      <c r="V124" s="234"/>
      <c r="W124" s="234"/>
      <c r="X124" s="235"/>
      <c r="Y124" s="236" t="s">
        <v>929</v>
      </c>
      <c r="Z124" s="237"/>
      <c r="AA124" s="237"/>
      <c r="AB124" s="237"/>
      <c r="AC124" s="237"/>
      <c r="AD124" s="237"/>
      <c r="AE124" s="237"/>
      <c r="AF124" s="237"/>
      <c r="AG124" s="237"/>
      <c r="AH124" s="237"/>
      <c r="AI124" s="238"/>
      <c r="AJ124" s="227"/>
      <c r="AK124" s="228"/>
      <c r="AL124" s="228"/>
      <c r="AM124" s="228"/>
      <c r="AN124" s="228"/>
      <c r="AO124" s="228"/>
      <c r="AP124" s="228"/>
      <c r="AQ124" s="228"/>
      <c r="AR124" s="228"/>
      <c r="AS124" s="228"/>
      <c r="AT124" s="229"/>
      <c r="AU124" s="236"/>
      <c r="AV124" s="237"/>
      <c r="AW124" s="237"/>
      <c r="AX124" s="237"/>
      <c r="AY124" s="237"/>
      <c r="AZ124" s="237"/>
      <c r="BA124" s="237"/>
      <c r="BB124" s="237"/>
      <c r="BC124" s="237"/>
      <c r="BD124" s="237"/>
      <c r="BE124" s="238"/>
      <c r="BF124" s="236"/>
      <c r="BG124" s="237"/>
      <c r="BH124" s="237"/>
      <c r="BI124" s="237"/>
      <c r="BJ124" s="237"/>
      <c r="BK124" s="237"/>
      <c r="BL124" s="237"/>
      <c r="BM124" s="237"/>
      <c r="BN124" s="237"/>
      <c r="BO124" s="237"/>
      <c r="BP124" s="238"/>
      <c r="BQ124" s="236"/>
      <c r="BR124" s="237"/>
      <c r="BS124" s="237"/>
      <c r="BT124" s="237"/>
      <c r="BU124" s="237"/>
      <c r="BV124" s="237"/>
      <c r="BW124" s="237"/>
      <c r="BX124" s="237"/>
      <c r="BY124" s="237"/>
      <c r="BZ124" s="237"/>
      <c r="CA124" s="238"/>
      <c r="CB124" s="236"/>
      <c r="CC124" s="237"/>
      <c r="CD124" s="237"/>
      <c r="CE124" s="237"/>
      <c r="CF124" s="237"/>
      <c r="CG124" s="237"/>
      <c r="CH124" s="237"/>
      <c r="CI124" s="237"/>
      <c r="CJ124" s="237"/>
      <c r="CK124" s="237"/>
      <c r="CL124" s="238"/>
      <c r="CM124" s="227" t="s">
        <v>930</v>
      </c>
      <c r="CN124" s="228"/>
      <c r="CO124" s="228"/>
      <c r="CP124" s="228"/>
      <c r="CQ124" s="228"/>
      <c r="CR124" s="228"/>
      <c r="CS124" s="228"/>
      <c r="CT124" s="228"/>
      <c r="CU124" s="228"/>
      <c r="CV124" s="228"/>
      <c r="CW124" s="229"/>
      <c r="CX124" s="236" t="s">
        <v>931</v>
      </c>
      <c r="CY124" s="237"/>
      <c r="CZ124" s="237"/>
      <c r="DA124" s="237"/>
      <c r="DB124" s="237"/>
      <c r="DC124" s="237"/>
      <c r="DD124" s="237"/>
      <c r="DE124" s="237"/>
      <c r="DF124" s="237"/>
      <c r="DG124" s="237"/>
      <c r="DH124" s="238"/>
    </row>
    <row r="125" spans="1:112" ht="15.75" customHeight="1">
      <c r="A125" s="246"/>
      <c r="B125" s="240"/>
      <c r="C125" s="119" t="s">
        <v>763</v>
      </c>
      <c r="D125" s="110">
        <v>1</v>
      </c>
      <c r="E125" s="110">
        <v>2</v>
      </c>
      <c r="F125" s="110">
        <v>4</v>
      </c>
      <c r="G125" s="110">
        <v>1</v>
      </c>
      <c r="H125" s="110">
        <v>2</v>
      </c>
      <c r="I125" s="110">
        <v>2</v>
      </c>
      <c r="J125" s="110">
        <v>2</v>
      </c>
      <c r="K125" s="110">
        <v>4</v>
      </c>
      <c r="L125" s="110">
        <v>4</v>
      </c>
      <c r="M125" s="110">
        <v>4</v>
      </c>
      <c r="N125" s="110" t="s">
        <v>763</v>
      </c>
      <c r="O125" s="110">
        <v>1</v>
      </c>
      <c r="P125" s="110">
        <v>1</v>
      </c>
      <c r="Q125" s="110">
        <v>1</v>
      </c>
      <c r="R125" s="110">
        <v>1</v>
      </c>
      <c r="S125" s="110">
        <v>1</v>
      </c>
      <c r="T125" s="110">
        <v>2</v>
      </c>
      <c r="U125" s="110">
        <v>2</v>
      </c>
      <c r="V125" s="110">
        <v>4</v>
      </c>
      <c r="W125" s="110">
        <v>4</v>
      </c>
      <c r="X125" s="110">
        <v>4</v>
      </c>
      <c r="Y125" s="110" t="s">
        <v>763</v>
      </c>
      <c r="Z125" s="110">
        <v>1</v>
      </c>
      <c r="AA125" s="110">
        <v>1</v>
      </c>
      <c r="AB125" s="110">
        <v>4</v>
      </c>
      <c r="AC125" s="110">
        <v>1</v>
      </c>
      <c r="AD125" s="110">
        <v>1</v>
      </c>
      <c r="AE125" s="110">
        <v>2</v>
      </c>
      <c r="AF125" s="110">
        <v>2</v>
      </c>
      <c r="AG125" s="110">
        <v>4</v>
      </c>
      <c r="AH125" s="110">
        <v>2</v>
      </c>
      <c r="AI125" s="110">
        <v>4</v>
      </c>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0"/>
      <c r="BQ125" s="110"/>
      <c r="BR125" s="110"/>
      <c r="BS125" s="110"/>
      <c r="BT125" s="110"/>
      <c r="BU125" s="110"/>
      <c r="BV125" s="110"/>
      <c r="BW125" s="110"/>
      <c r="BX125" s="110"/>
      <c r="BY125" s="110"/>
      <c r="BZ125" s="110"/>
      <c r="CA125" s="110"/>
      <c r="CB125" s="110"/>
      <c r="CC125" s="110"/>
      <c r="CD125" s="110"/>
      <c r="CE125" s="110"/>
      <c r="CF125" s="110"/>
      <c r="CG125" s="110"/>
      <c r="CH125" s="110"/>
      <c r="CI125" s="110"/>
      <c r="CJ125" s="110"/>
      <c r="CK125" s="110"/>
      <c r="CL125" s="110"/>
      <c r="CM125" s="111" t="s">
        <v>764</v>
      </c>
      <c r="CN125" s="110">
        <v>1</v>
      </c>
      <c r="CO125" s="110">
        <v>1</v>
      </c>
      <c r="CP125" s="110">
        <v>4</v>
      </c>
      <c r="CQ125" s="110">
        <v>1</v>
      </c>
      <c r="CR125" s="110">
        <v>2</v>
      </c>
      <c r="CS125" s="110">
        <v>2</v>
      </c>
      <c r="CT125" s="110">
        <v>2</v>
      </c>
      <c r="CU125" s="110">
        <v>4</v>
      </c>
      <c r="CV125" s="110">
        <v>1</v>
      </c>
      <c r="CW125" s="110">
        <v>1</v>
      </c>
      <c r="CX125" s="111" t="s">
        <v>764</v>
      </c>
      <c r="CY125" s="110">
        <v>1</v>
      </c>
      <c r="CZ125" s="110">
        <v>1</v>
      </c>
      <c r="DA125" s="110">
        <v>4</v>
      </c>
      <c r="DB125" s="110">
        <v>1</v>
      </c>
      <c r="DC125" s="110">
        <v>2</v>
      </c>
      <c r="DD125" s="110">
        <v>2</v>
      </c>
      <c r="DE125" s="110">
        <v>2</v>
      </c>
      <c r="DF125" s="110">
        <v>4</v>
      </c>
      <c r="DG125" s="110">
        <v>1</v>
      </c>
      <c r="DH125" s="110">
        <v>1</v>
      </c>
    </row>
    <row r="126" spans="1:112" ht="15.75" customHeight="1">
      <c r="A126" s="246"/>
      <c r="B126" s="240"/>
      <c r="C126" s="118" t="str">
        <f>C125</f>
        <v>-</v>
      </c>
      <c r="D126" s="224">
        <f>((3*D125)+(2*E125)+F125+G125+H125+I125+J125+K125+L125+M125)</f>
        <v>30</v>
      </c>
      <c r="E126" s="225"/>
      <c r="F126" s="225"/>
      <c r="G126" s="225"/>
      <c r="H126" s="225"/>
      <c r="I126" s="225"/>
      <c r="J126" s="225"/>
      <c r="K126" s="225"/>
      <c r="L126" s="225"/>
      <c r="M126" s="226"/>
      <c r="N126" s="114" t="str">
        <f>N125</f>
        <v>-</v>
      </c>
      <c r="O126" s="224">
        <f>((3*O125)+(2*P125)+Q125+R125+S125+T125+U125+V125+W125+X125)</f>
        <v>24</v>
      </c>
      <c r="P126" s="225"/>
      <c r="Q126" s="225"/>
      <c r="R126" s="225"/>
      <c r="S126" s="225"/>
      <c r="T126" s="225"/>
      <c r="U126" s="225"/>
      <c r="V126" s="225"/>
      <c r="W126" s="225"/>
      <c r="X126" s="226"/>
      <c r="Y126" s="114" t="str">
        <f>Y125</f>
        <v>-</v>
      </c>
      <c r="Z126" s="224">
        <f>((3*Z125)+(2*AA125)+AB125+AC125+AD125+AE125+AF125+AG125+AH125+AI125)</f>
        <v>25</v>
      </c>
      <c r="AA126" s="225"/>
      <c r="AB126" s="225"/>
      <c r="AC126" s="225"/>
      <c r="AD126" s="225"/>
      <c r="AE126" s="225"/>
      <c r="AF126" s="225"/>
      <c r="AG126" s="225"/>
      <c r="AH126" s="225"/>
      <c r="AI126" s="226"/>
      <c r="AJ126" s="114">
        <f>AJ125</f>
        <v>0</v>
      </c>
      <c r="AK126" s="224">
        <f>((3*AK125)+(2*AL125)+AM125+AN125+AO125+AP125+AQ125+AR125+AS125+AT125)</f>
        <v>0</v>
      </c>
      <c r="AL126" s="225"/>
      <c r="AM126" s="225"/>
      <c r="AN126" s="225"/>
      <c r="AO126" s="225"/>
      <c r="AP126" s="225"/>
      <c r="AQ126" s="225"/>
      <c r="AR126" s="225"/>
      <c r="AS126" s="225"/>
      <c r="AT126" s="226"/>
      <c r="AU126" s="114">
        <f>AU125</f>
        <v>0</v>
      </c>
      <c r="AV126" s="224">
        <f>((3*AV125)+(2*AW125)+AX125+AY125+AZ125+BA125+BB125+BC125+BD125+BE125)</f>
        <v>0</v>
      </c>
      <c r="AW126" s="225"/>
      <c r="AX126" s="225"/>
      <c r="AY126" s="225"/>
      <c r="AZ126" s="225"/>
      <c r="BA126" s="225"/>
      <c r="BB126" s="225"/>
      <c r="BC126" s="225"/>
      <c r="BD126" s="225"/>
      <c r="BE126" s="226"/>
      <c r="BF126" s="114">
        <f>BF125</f>
        <v>0</v>
      </c>
      <c r="BG126" s="224">
        <f>((3*BG125)+(2*BH125)+BI125+BJ125+BK125+BL125+BM125+BN125+BO125+BP125)</f>
        <v>0</v>
      </c>
      <c r="BH126" s="225"/>
      <c r="BI126" s="225"/>
      <c r="BJ126" s="225"/>
      <c r="BK126" s="225"/>
      <c r="BL126" s="225"/>
      <c r="BM126" s="225"/>
      <c r="BN126" s="225"/>
      <c r="BO126" s="225"/>
      <c r="BP126" s="226"/>
      <c r="BQ126" s="114">
        <f>BQ125</f>
        <v>0</v>
      </c>
      <c r="BR126" s="224">
        <f>((3*BR125)+(2*BS125)+BT125+BU125+BV125+BW125+BX125+BY125+BZ125+CA125)</f>
        <v>0</v>
      </c>
      <c r="BS126" s="225"/>
      <c r="BT126" s="225"/>
      <c r="BU126" s="225"/>
      <c r="BV126" s="225"/>
      <c r="BW126" s="225"/>
      <c r="BX126" s="225"/>
      <c r="BY126" s="225"/>
      <c r="BZ126" s="225"/>
      <c r="CA126" s="226"/>
      <c r="CB126" s="114">
        <f>CB125</f>
        <v>0</v>
      </c>
      <c r="CC126" s="224">
        <f>((3*CC125)+(2*CD125)+CE125+CF125+CG125+CH125+CI125+CJ125+CK125+CL125)</f>
        <v>0</v>
      </c>
      <c r="CD126" s="225"/>
      <c r="CE126" s="225"/>
      <c r="CF126" s="225"/>
      <c r="CG126" s="225"/>
      <c r="CH126" s="225"/>
      <c r="CI126" s="225"/>
      <c r="CJ126" s="225"/>
      <c r="CK126" s="225"/>
      <c r="CL126" s="226"/>
      <c r="CM126" s="114" t="str">
        <f>CM125</f>
        <v>+</v>
      </c>
      <c r="CN126" s="224">
        <f>((3*CN125)+(2*CO125)+CP125+CQ125+CR125+CS125+CT125+CU125+CV125+CW125)</f>
        <v>22</v>
      </c>
      <c r="CO126" s="225"/>
      <c r="CP126" s="225"/>
      <c r="CQ126" s="225"/>
      <c r="CR126" s="225"/>
      <c r="CS126" s="225"/>
      <c r="CT126" s="225"/>
      <c r="CU126" s="225"/>
      <c r="CV126" s="225"/>
      <c r="CW126" s="226"/>
      <c r="CX126" s="114" t="str">
        <f>CX125</f>
        <v>+</v>
      </c>
      <c r="CY126" s="224">
        <f>((3*CY125)+(2*CZ125)+DA125+DB125+DC125+DD125+DE125+DF125+DG125+DH125)</f>
        <v>22</v>
      </c>
      <c r="CZ126" s="225"/>
      <c r="DA126" s="225"/>
      <c r="DB126" s="225"/>
      <c r="DC126" s="225"/>
      <c r="DD126" s="225"/>
      <c r="DE126" s="225"/>
      <c r="DF126" s="225"/>
      <c r="DG126" s="225"/>
      <c r="DH126" s="226"/>
    </row>
    <row r="127" spans="1:112" ht="15.75" customHeight="1" thickBot="1">
      <c r="A127" s="246"/>
      <c r="B127" s="240"/>
      <c r="C127" s="224" t="str">
        <f>IF(D126&lt;25,$DS$21,IF(AND(D126&gt;=25,D126&lt;50),$DS$22,IF(AND(D126&gt;=50,D126&lt;75),$DS$23,#REF!)))</f>
        <v>Moderado</v>
      </c>
      <c r="D127" s="225"/>
      <c r="E127" s="225"/>
      <c r="F127" s="225"/>
      <c r="G127" s="225"/>
      <c r="H127" s="225"/>
      <c r="I127" s="225"/>
      <c r="J127" s="225"/>
      <c r="K127" s="225"/>
      <c r="L127" s="225"/>
      <c r="M127" s="226"/>
      <c r="N127" s="224" t="str">
        <f>IF(O126&lt;25,$DS$21,IF(AND(O126&gt;=25,O126&lt;50),$DS$22,IF(AND(O126&gt;=50,O126&lt;75),$DS$23,#REF!)))</f>
        <v>Irrelevante</v>
      </c>
      <c r="O127" s="225"/>
      <c r="P127" s="225"/>
      <c r="Q127" s="225"/>
      <c r="R127" s="225"/>
      <c r="S127" s="225"/>
      <c r="T127" s="225"/>
      <c r="U127" s="225"/>
      <c r="V127" s="225"/>
      <c r="W127" s="225"/>
      <c r="X127" s="226"/>
      <c r="Y127" s="224" t="str">
        <f>IF(Z126&lt;25,$DS$21,IF(AND(Z126&gt;=25,Z126&lt;50),$DS$22,IF(AND(Z126&gt;=50,Z126&lt;75),$DS$23,#REF!)))</f>
        <v>Moderado</v>
      </c>
      <c r="Z127" s="225"/>
      <c r="AA127" s="225"/>
      <c r="AB127" s="225"/>
      <c r="AC127" s="225"/>
      <c r="AD127" s="225"/>
      <c r="AE127" s="225"/>
      <c r="AF127" s="225"/>
      <c r="AG127" s="225"/>
      <c r="AH127" s="225"/>
      <c r="AI127" s="226"/>
      <c r="AJ127" s="224" t="str">
        <f>IF(AK126&lt;25,$DS$21,IF(AND(AK126&gt;=25,AK126&lt;50),$DS$22,IF(AND(AK126&gt;=50,AK126&lt;75),$DS$23,#REF!)))</f>
        <v>Irrelevante</v>
      </c>
      <c r="AK127" s="225"/>
      <c r="AL127" s="225"/>
      <c r="AM127" s="225"/>
      <c r="AN127" s="225"/>
      <c r="AO127" s="225"/>
      <c r="AP127" s="225"/>
      <c r="AQ127" s="225"/>
      <c r="AR127" s="225"/>
      <c r="AS127" s="225"/>
      <c r="AT127" s="226"/>
      <c r="AU127" s="224" t="str">
        <f>IF(AV126&lt;25,$DS$21,IF(AND(AV126&gt;=25,AV126&lt;50),$DS$22,IF(AND(AV126&gt;=50,AV126&lt;75),$DS$23,#REF!)))</f>
        <v>Irrelevante</v>
      </c>
      <c r="AV127" s="225"/>
      <c r="AW127" s="225"/>
      <c r="AX127" s="225"/>
      <c r="AY127" s="225"/>
      <c r="AZ127" s="225"/>
      <c r="BA127" s="225"/>
      <c r="BB127" s="225"/>
      <c r="BC127" s="225"/>
      <c r="BD127" s="225"/>
      <c r="BE127" s="226"/>
      <c r="BF127" s="224" t="str">
        <f>IF(BG126&lt;25,$DS$21,IF(AND(BG126&gt;=25,BG126&lt;50),$DS$22,IF(AND(BG126&gt;=50,BG126&lt;75),$DS$23,#REF!)))</f>
        <v>Irrelevante</v>
      </c>
      <c r="BG127" s="225"/>
      <c r="BH127" s="225"/>
      <c r="BI127" s="225"/>
      <c r="BJ127" s="225"/>
      <c r="BK127" s="225"/>
      <c r="BL127" s="225"/>
      <c r="BM127" s="225"/>
      <c r="BN127" s="225"/>
      <c r="BO127" s="225"/>
      <c r="BP127" s="226"/>
      <c r="BQ127" s="224" t="str">
        <f>IF(BR126&lt;25,$DS$21,IF(AND(BR126&gt;=25,BR126&lt;50),$DS$22,IF(AND(BR126&gt;=50,BR126&lt;75),$DS$23,#REF!)))</f>
        <v>Irrelevante</v>
      </c>
      <c r="BR127" s="225"/>
      <c r="BS127" s="225"/>
      <c r="BT127" s="225"/>
      <c r="BU127" s="225"/>
      <c r="BV127" s="225"/>
      <c r="BW127" s="225"/>
      <c r="BX127" s="225"/>
      <c r="BY127" s="225"/>
      <c r="BZ127" s="225"/>
      <c r="CA127" s="226"/>
      <c r="CB127" s="224" t="str">
        <f>IF(CC126&lt;25,$DS$21,IF(AND(CC126&gt;=25,CC126&lt;50),$DS$22,IF(AND(CC126&gt;=50,CC126&lt;75),$DS$23,#REF!)))</f>
        <v>Irrelevante</v>
      </c>
      <c r="CC127" s="225"/>
      <c r="CD127" s="225"/>
      <c r="CE127" s="225"/>
      <c r="CF127" s="225"/>
      <c r="CG127" s="225"/>
      <c r="CH127" s="225"/>
      <c r="CI127" s="225"/>
      <c r="CJ127" s="225"/>
      <c r="CK127" s="225"/>
      <c r="CL127" s="226"/>
      <c r="CM127" s="224" t="s">
        <v>765</v>
      </c>
      <c r="CN127" s="225"/>
      <c r="CO127" s="225"/>
      <c r="CP127" s="225"/>
      <c r="CQ127" s="225"/>
      <c r="CR127" s="225"/>
      <c r="CS127" s="225"/>
      <c r="CT127" s="225"/>
      <c r="CU127" s="225"/>
      <c r="CV127" s="225"/>
      <c r="CW127" s="226"/>
      <c r="CX127" s="224" t="s">
        <v>765</v>
      </c>
      <c r="CY127" s="225"/>
      <c r="CZ127" s="225"/>
      <c r="DA127" s="225"/>
      <c r="DB127" s="225"/>
      <c r="DC127" s="225"/>
      <c r="DD127" s="225"/>
      <c r="DE127" s="225"/>
      <c r="DF127" s="225"/>
      <c r="DG127" s="225"/>
      <c r="DH127" s="226"/>
    </row>
    <row r="128" spans="1:112" ht="66" customHeight="1">
      <c r="A128" s="246"/>
      <c r="B128" s="240"/>
      <c r="C128" s="230" t="s">
        <v>932</v>
      </c>
      <c r="D128" s="231"/>
      <c r="E128" s="231"/>
      <c r="F128" s="231"/>
      <c r="G128" s="231"/>
      <c r="H128" s="231"/>
      <c r="I128" s="231"/>
      <c r="J128" s="231"/>
      <c r="K128" s="231"/>
      <c r="L128" s="231"/>
      <c r="M128" s="232"/>
      <c r="N128" s="233"/>
      <c r="O128" s="234"/>
      <c r="P128" s="234"/>
      <c r="Q128" s="234"/>
      <c r="R128" s="234"/>
      <c r="S128" s="234"/>
      <c r="T128" s="234"/>
      <c r="U128" s="234"/>
      <c r="V128" s="234"/>
      <c r="W128" s="234"/>
      <c r="X128" s="235"/>
      <c r="Y128" s="236"/>
      <c r="Z128" s="237"/>
      <c r="AA128" s="237"/>
      <c r="AB128" s="237"/>
      <c r="AC128" s="237"/>
      <c r="AD128" s="237"/>
      <c r="AE128" s="237"/>
      <c r="AF128" s="237"/>
      <c r="AG128" s="237"/>
      <c r="AH128" s="237"/>
      <c r="AI128" s="238"/>
      <c r="AJ128" s="227"/>
      <c r="AK128" s="228"/>
      <c r="AL128" s="228"/>
      <c r="AM128" s="228"/>
      <c r="AN128" s="228"/>
      <c r="AO128" s="228"/>
      <c r="AP128" s="228"/>
      <c r="AQ128" s="228"/>
      <c r="AR128" s="228"/>
      <c r="AS128" s="228"/>
      <c r="AT128" s="229"/>
      <c r="AU128" s="236"/>
      <c r="AV128" s="237"/>
      <c r="AW128" s="237"/>
      <c r="AX128" s="237"/>
      <c r="AY128" s="237"/>
      <c r="AZ128" s="237"/>
      <c r="BA128" s="237"/>
      <c r="BB128" s="237"/>
      <c r="BC128" s="237"/>
      <c r="BD128" s="237"/>
      <c r="BE128" s="238"/>
      <c r="BF128" s="227"/>
      <c r="BG128" s="228"/>
      <c r="BH128" s="228"/>
      <c r="BI128" s="228"/>
      <c r="BJ128" s="228"/>
      <c r="BK128" s="228"/>
      <c r="BL128" s="228"/>
      <c r="BM128" s="228"/>
      <c r="BN128" s="228"/>
      <c r="BO128" s="228"/>
      <c r="BP128" s="229"/>
      <c r="BQ128" s="227"/>
      <c r="BR128" s="228"/>
      <c r="BS128" s="228"/>
      <c r="BT128" s="228"/>
      <c r="BU128" s="228"/>
      <c r="BV128" s="228"/>
      <c r="BW128" s="228"/>
      <c r="BX128" s="228"/>
      <c r="BY128" s="228"/>
      <c r="BZ128" s="228"/>
      <c r="CA128" s="229"/>
      <c r="CB128" s="227"/>
      <c r="CC128" s="228"/>
      <c r="CD128" s="228"/>
      <c r="CE128" s="228"/>
      <c r="CF128" s="228"/>
      <c r="CG128" s="228"/>
      <c r="CH128" s="228"/>
      <c r="CI128" s="228"/>
      <c r="CJ128" s="228"/>
      <c r="CK128" s="228"/>
      <c r="CL128" s="229"/>
      <c r="CM128" s="227"/>
      <c r="CN128" s="228"/>
      <c r="CO128" s="228"/>
      <c r="CP128" s="228"/>
      <c r="CQ128" s="228"/>
      <c r="CR128" s="228"/>
      <c r="CS128" s="228"/>
      <c r="CT128" s="228"/>
      <c r="CU128" s="228"/>
      <c r="CV128" s="228"/>
      <c r="CW128" s="229"/>
      <c r="CX128" s="227"/>
      <c r="CY128" s="228"/>
      <c r="CZ128" s="228"/>
      <c r="DA128" s="228"/>
      <c r="DB128" s="228"/>
      <c r="DC128" s="228"/>
      <c r="DD128" s="228"/>
      <c r="DE128" s="228"/>
      <c r="DF128" s="228"/>
      <c r="DG128" s="228"/>
      <c r="DH128" s="229"/>
    </row>
    <row r="129" spans="1:112" ht="15.75" customHeight="1">
      <c r="A129" s="246"/>
      <c r="B129" s="240"/>
      <c r="C129" s="119" t="s">
        <v>763</v>
      </c>
      <c r="D129" s="110">
        <v>1</v>
      </c>
      <c r="E129" s="110">
        <v>2</v>
      </c>
      <c r="F129" s="110">
        <v>4</v>
      </c>
      <c r="G129" s="110">
        <v>1</v>
      </c>
      <c r="H129" s="110">
        <v>1</v>
      </c>
      <c r="I129" s="110">
        <v>2</v>
      </c>
      <c r="J129" s="110">
        <v>1</v>
      </c>
      <c r="K129" s="110">
        <v>4</v>
      </c>
      <c r="L129" s="110">
        <v>4</v>
      </c>
      <c r="M129" s="110">
        <v>4</v>
      </c>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110"/>
      <c r="BS129" s="110"/>
      <c r="BT129" s="110"/>
      <c r="BU129" s="110"/>
      <c r="BV129" s="110"/>
      <c r="BW129" s="110"/>
      <c r="BX129" s="110"/>
      <c r="BY129" s="110"/>
      <c r="BZ129" s="110"/>
      <c r="CA129" s="110"/>
      <c r="CB129" s="110"/>
      <c r="CC129" s="110"/>
      <c r="CD129" s="110"/>
      <c r="CE129" s="110"/>
      <c r="CF129" s="110"/>
      <c r="CG129" s="110"/>
      <c r="CH129" s="110"/>
      <c r="CI129" s="110"/>
      <c r="CJ129" s="110"/>
      <c r="CK129" s="110"/>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row>
    <row r="130" spans="1:112" ht="15.75" customHeight="1">
      <c r="A130" s="246"/>
      <c r="B130" s="240"/>
      <c r="C130" s="118" t="str">
        <f>C129</f>
        <v>-</v>
      </c>
      <c r="D130" s="224">
        <f>((3*D129)+(2*E129)+F129+G129+H129+I129+J129+K129+L129+M129)</f>
        <v>28</v>
      </c>
      <c r="E130" s="225"/>
      <c r="F130" s="225"/>
      <c r="G130" s="225"/>
      <c r="H130" s="225"/>
      <c r="I130" s="225"/>
      <c r="J130" s="225"/>
      <c r="K130" s="225"/>
      <c r="L130" s="225"/>
      <c r="M130" s="226"/>
      <c r="N130" s="114">
        <f>N129</f>
        <v>0</v>
      </c>
      <c r="O130" s="224">
        <f>((3*O129)+(2*P129)+Q129+R129+S129+T129+U129+V129+W129+X129)</f>
        <v>0</v>
      </c>
      <c r="P130" s="225"/>
      <c r="Q130" s="225"/>
      <c r="R130" s="225"/>
      <c r="S130" s="225"/>
      <c r="T130" s="225"/>
      <c r="U130" s="225"/>
      <c r="V130" s="225"/>
      <c r="W130" s="225"/>
      <c r="X130" s="226"/>
      <c r="Y130" s="114">
        <f>Y129</f>
        <v>0</v>
      </c>
      <c r="Z130" s="224">
        <f>((3*Z129)+(2*AA129)+AB129+AC129+AD129+AE129+AF129+AG129+AH129+AI129)</f>
        <v>0</v>
      </c>
      <c r="AA130" s="225"/>
      <c r="AB130" s="225"/>
      <c r="AC130" s="225"/>
      <c r="AD130" s="225"/>
      <c r="AE130" s="225"/>
      <c r="AF130" s="225"/>
      <c r="AG130" s="225"/>
      <c r="AH130" s="225"/>
      <c r="AI130" s="226"/>
      <c r="AJ130" s="114">
        <f>AJ129</f>
        <v>0</v>
      </c>
      <c r="AK130" s="224">
        <f>((3*AK129)+(2*AL129)+AM129+AN129+AO129+AP129+AQ129+AR129+AS129+AT129)</f>
        <v>0</v>
      </c>
      <c r="AL130" s="225"/>
      <c r="AM130" s="225"/>
      <c r="AN130" s="225"/>
      <c r="AO130" s="225"/>
      <c r="AP130" s="225"/>
      <c r="AQ130" s="225"/>
      <c r="AR130" s="225"/>
      <c r="AS130" s="225"/>
      <c r="AT130" s="226"/>
      <c r="AU130" s="114">
        <f>AU129</f>
        <v>0</v>
      </c>
      <c r="AV130" s="224">
        <f>((3*AV129)+(2*AW129)+AX129+AY129+AZ129+BA129+BB129+BC129+BD129+BE129)</f>
        <v>0</v>
      </c>
      <c r="AW130" s="225"/>
      <c r="AX130" s="225"/>
      <c r="AY130" s="225"/>
      <c r="AZ130" s="225"/>
      <c r="BA130" s="225"/>
      <c r="BB130" s="225"/>
      <c r="BC130" s="225"/>
      <c r="BD130" s="225"/>
      <c r="BE130" s="226"/>
      <c r="BF130" s="114">
        <f>BF129</f>
        <v>0</v>
      </c>
      <c r="BG130" s="224">
        <f>((3*BG129)+(2*BH129)+BI129+BJ129+BK129+BL129+BM129+BN129+BO129+BP129)</f>
        <v>0</v>
      </c>
      <c r="BH130" s="225"/>
      <c r="BI130" s="225"/>
      <c r="BJ130" s="225"/>
      <c r="BK130" s="225"/>
      <c r="BL130" s="225"/>
      <c r="BM130" s="225"/>
      <c r="BN130" s="225"/>
      <c r="BO130" s="225"/>
      <c r="BP130" s="226"/>
      <c r="BQ130" s="114">
        <f>BQ129</f>
        <v>0</v>
      </c>
      <c r="BR130" s="224">
        <f>((3*BR129)+(2*BS129)+BT129+BU129+BV129+BW129+BX129+BY129+BZ129+CA129)</f>
        <v>0</v>
      </c>
      <c r="BS130" s="225"/>
      <c r="BT130" s="225"/>
      <c r="BU130" s="225"/>
      <c r="BV130" s="225"/>
      <c r="BW130" s="225"/>
      <c r="BX130" s="225"/>
      <c r="BY130" s="225"/>
      <c r="BZ130" s="225"/>
      <c r="CA130" s="226"/>
      <c r="CB130" s="114">
        <f>CB129</f>
        <v>0</v>
      </c>
      <c r="CC130" s="224">
        <f>((3*CC129)+(2*CD129)+CE129+CF129+CG129+CH129+CI129+CJ129+CK129+CL129)</f>
        <v>0</v>
      </c>
      <c r="CD130" s="225"/>
      <c r="CE130" s="225"/>
      <c r="CF130" s="225"/>
      <c r="CG130" s="225"/>
      <c r="CH130" s="225"/>
      <c r="CI130" s="225"/>
      <c r="CJ130" s="225"/>
      <c r="CK130" s="225"/>
      <c r="CL130" s="226"/>
      <c r="CM130" s="114">
        <f>CM129</f>
        <v>0</v>
      </c>
      <c r="CN130" s="224">
        <f>((3*CN129)+(2*CO129)+CP129+CQ129+CR129+CS129+CT129+CU129+CV129+CW129)</f>
        <v>0</v>
      </c>
      <c r="CO130" s="225"/>
      <c r="CP130" s="225"/>
      <c r="CQ130" s="225"/>
      <c r="CR130" s="225"/>
      <c r="CS130" s="225"/>
      <c r="CT130" s="225"/>
      <c r="CU130" s="225"/>
      <c r="CV130" s="225"/>
      <c r="CW130" s="226"/>
      <c r="CX130" s="114">
        <f>CX129</f>
        <v>0</v>
      </c>
      <c r="CY130" s="224">
        <f>((3*CY129)+(2*CZ129)+DA129+DB129+DC129+DD129+DE129+DF129+DG129+DH129)</f>
        <v>0</v>
      </c>
      <c r="CZ130" s="225"/>
      <c r="DA130" s="225"/>
      <c r="DB130" s="225"/>
      <c r="DC130" s="225"/>
      <c r="DD130" s="225"/>
      <c r="DE130" s="225"/>
      <c r="DF130" s="225"/>
      <c r="DG130" s="225"/>
      <c r="DH130" s="226"/>
    </row>
    <row r="131" spans="1:112" ht="15.75" customHeight="1" thickBot="1">
      <c r="A131" s="246"/>
      <c r="B131" s="241"/>
      <c r="C131" s="224" t="str">
        <f>IF(D130&lt;25,$DS$21,IF(AND(D130&gt;=25,D130&lt;50),$DS$22,IF(AND(D130&gt;=50,D130&lt;75),$DS$23,#REF!)))</f>
        <v>Moderado</v>
      </c>
      <c r="D131" s="225"/>
      <c r="E131" s="225"/>
      <c r="F131" s="225"/>
      <c r="G131" s="225"/>
      <c r="H131" s="225"/>
      <c r="I131" s="225"/>
      <c r="J131" s="225"/>
      <c r="K131" s="225"/>
      <c r="L131" s="225"/>
      <c r="M131" s="226"/>
      <c r="N131" s="224" t="str">
        <f>IF(O130&lt;25,$DS$21,IF(AND(O130&gt;=25,O130&lt;50),$DS$22,IF(AND(O130&gt;=50,O130&lt;75),$DS$23,#REF!)))</f>
        <v>Irrelevante</v>
      </c>
      <c r="O131" s="225"/>
      <c r="P131" s="225"/>
      <c r="Q131" s="225"/>
      <c r="R131" s="225"/>
      <c r="S131" s="225"/>
      <c r="T131" s="225"/>
      <c r="U131" s="225"/>
      <c r="V131" s="225"/>
      <c r="W131" s="225"/>
      <c r="X131" s="226"/>
      <c r="Y131" s="224" t="str">
        <f>IF(Z130&lt;25,$DS$21,IF(AND(Z130&gt;=25,Z130&lt;50),$DS$22,IF(AND(Z130&gt;=50,Z130&lt;75),$DS$23,#REF!)))</f>
        <v>Irrelevante</v>
      </c>
      <c r="Z131" s="225"/>
      <c r="AA131" s="225"/>
      <c r="AB131" s="225"/>
      <c r="AC131" s="225"/>
      <c r="AD131" s="225"/>
      <c r="AE131" s="225"/>
      <c r="AF131" s="225"/>
      <c r="AG131" s="225"/>
      <c r="AH131" s="225"/>
      <c r="AI131" s="226"/>
      <c r="AJ131" s="224" t="str">
        <f>IF(AK130&lt;25,$DS$21,IF(AND(AK130&gt;=25,AK130&lt;50),$DS$22,IF(AND(AK130&gt;=50,AK130&lt;75),$DS$23,#REF!)))</f>
        <v>Irrelevante</v>
      </c>
      <c r="AK131" s="225"/>
      <c r="AL131" s="225"/>
      <c r="AM131" s="225"/>
      <c r="AN131" s="225"/>
      <c r="AO131" s="225"/>
      <c r="AP131" s="225"/>
      <c r="AQ131" s="225"/>
      <c r="AR131" s="225"/>
      <c r="AS131" s="225"/>
      <c r="AT131" s="226"/>
      <c r="AU131" s="224" t="str">
        <f>IF(AV130&lt;25,$DS$21,IF(AND(AV130&gt;=25,AV130&lt;50),$DS$22,IF(AND(AV130&gt;=50,AV130&lt;75),$DS$23,#REF!)))</f>
        <v>Irrelevante</v>
      </c>
      <c r="AV131" s="225"/>
      <c r="AW131" s="225"/>
      <c r="AX131" s="225"/>
      <c r="AY131" s="225"/>
      <c r="AZ131" s="225"/>
      <c r="BA131" s="225"/>
      <c r="BB131" s="225"/>
      <c r="BC131" s="225"/>
      <c r="BD131" s="225"/>
      <c r="BE131" s="226"/>
      <c r="BF131" s="224" t="str">
        <f>IF(BG130&lt;25,$DS$21,IF(AND(BG130&gt;=25,BG130&lt;50),$DS$22,IF(AND(BG130&gt;=50,BG130&lt;75),$DS$23,#REF!)))</f>
        <v>Irrelevante</v>
      </c>
      <c r="BG131" s="225"/>
      <c r="BH131" s="225"/>
      <c r="BI131" s="225"/>
      <c r="BJ131" s="225"/>
      <c r="BK131" s="225"/>
      <c r="BL131" s="225"/>
      <c r="BM131" s="225"/>
      <c r="BN131" s="225"/>
      <c r="BO131" s="225"/>
      <c r="BP131" s="226"/>
      <c r="BQ131" s="224" t="str">
        <f>IF(BR130&lt;25,$DS$21,IF(AND(BR130&gt;=25,BR130&lt;50),$DS$22,IF(AND(BR130&gt;=50,BR130&lt;75),$DS$23,#REF!)))</f>
        <v>Irrelevante</v>
      </c>
      <c r="BR131" s="225"/>
      <c r="BS131" s="225"/>
      <c r="BT131" s="225"/>
      <c r="BU131" s="225"/>
      <c r="BV131" s="225"/>
      <c r="BW131" s="225"/>
      <c r="BX131" s="225"/>
      <c r="BY131" s="225"/>
      <c r="BZ131" s="225"/>
      <c r="CA131" s="226"/>
      <c r="CB131" s="224" t="str">
        <f>IF(CC130&lt;25,$DS$21,IF(AND(CC130&gt;=25,CC130&lt;50),$DS$22,IF(AND(CC130&gt;=50,CC130&lt;75),$DS$23,#REF!)))</f>
        <v>Irrelevante</v>
      </c>
      <c r="CC131" s="225"/>
      <c r="CD131" s="225"/>
      <c r="CE131" s="225"/>
      <c r="CF131" s="225"/>
      <c r="CG131" s="225"/>
      <c r="CH131" s="225"/>
      <c r="CI131" s="225"/>
      <c r="CJ131" s="225"/>
      <c r="CK131" s="225"/>
      <c r="CL131" s="226"/>
      <c r="CM131" s="224" t="str">
        <f>IF(CN130&lt;25,$DS$21,IF(AND(CN130&gt;=25,CN130&lt;50),$DS$22,IF(AND(CN130&gt;=50,CN130&lt;75),$DS$23,#REF!)))</f>
        <v>Irrelevante</v>
      </c>
      <c r="CN131" s="225"/>
      <c r="CO131" s="225"/>
      <c r="CP131" s="225"/>
      <c r="CQ131" s="225"/>
      <c r="CR131" s="225"/>
      <c r="CS131" s="225"/>
      <c r="CT131" s="225"/>
      <c r="CU131" s="225"/>
      <c r="CV131" s="225"/>
      <c r="CW131" s="226"/>
      <c r="CX131" s="224" t="str">
        <f>IF(CY130&lt;25,$DS$21,IF(AND(CY130&gt;=25,CY130&lt;50),$DS$22,IF(AND(CY130&gt;=50,CY130&lt;75),$DS$23,#REF!)))</f>
        <v>Irrelevante</v>
      </c>
      <c r="CY131" s="225"/>
      <c r="CZ131" s="225"/>
      <c r="DA131" s="225"/>
      <c r="DB131" s="225"/>
      <c r="DC131" s="225"/>
      <c r="DD131" s="225"/>
      <c r="DE131" s="225"/>
      <c r="DF131" s="225"/>
      <c r="DG131" s="225"/>
      <c r="DH131" s="226"/>
    </row>
    <row r="132" spans="1:112" ht="68.25" customHeight="1">
      <c r="A132" s="246"/>
      <c r="B132" s="239" t="s">
        <v>933</v>
      </c>
      <c r="C132" s="230" t="s">
        <v>934</v>
      </c>
      <c r="D132" s="231"/>
      <c r="E132" s="231"/>
      <c r="F132" s="231"/>
      <c r="G132" s="231"/>
      <c r="H132" s="231"/>
      <c r="I132" s="231"/>
      <c r="J132" s="231"/>
      <c r="K132" s="231"/>
      <c r="L132" s="231"/>
      <c r="M132" s="232"/>
      <c r="N132" s="233" t="s">
        <v>935</v>
      </c>
      <c r="O132" s="234"/>
      <c r="P132" s="234"/>
      <c r="Q132" s="234"/>
      <c r="R132" s="234"/>
      <c r="S132" s="234"/>
      <c r="T132" s="234"/>
      <c r="U132" s="234"/>
      <c r="V132" s="234"/>
      <c r="W132" s="234"/>
      <c r="X132" s="235"/>
      <c r="Y132" s="236" t="s">
        <v>936</v>
      </c>
      <c r="Z132" s="237"/>
      <c r="AA132" s="237"/>
      <c r="AB132" s="237"/>
      <c r="AC132" s="237"/>
      <c r="AD132" s="237"/>
      <c r="AE132" s="237"/>
      <c r="AF132" s="237"/>
      <c r="AG132" s="237"/>
      <c r="AH132" s="237"/>
      <c r="AI132" s="238"/>
      <c r="AJ132" s="227" t="s">
        <v>937</v>
      </c>
      <c r="AK132" s="228"/>
      <c r="AL132" s="228"/>
      <c r="AM132" s="228"/>
      <c r="AN132" s="228"/>
      <c r="AO132" s="228"/>
      <c r="AP132" s="228"/>
      <c r="AQ132" s="228"/>
      <c r="AR132" s="228"/>
      <c r="AS132" s="228"/>
      <c r="AT132" s="229"/>
      <c r="AU132" s="236" t="s">
        <v>938</v>
      </c>
      <c r="AV132" s="237"/>
      <c r="AW132" s="237"/>
      <c r="AX132" s="237"/>
      <c r="AY132" s="237"/>
      <c r="AZ132" s="237"/>
      <c r="BA132" s="237"/>
      <c r="BB132" s="237"/>
      <c r="BC132" s="237"/>
      <c r="BD132" s="237"/>
      <c r="BE132" s="238"/>
      <c r="BF132" s="227" t="s">
        <v>939</v>
      </c>
      <c r="BG132" s="228"/>
      <c r="BH132" s="228"/>
      <c r="BI132" s="228"/>
      <c r="BJ132" s="228"/>
      <c r="BK132" s="228"/>
      <c r="BL132" s="228"/>
      <c r="BM132" s="228"/>
      <c r="BN132" s="228"/>
      <c r="BO132" s="228"/>
      <c r="BP132" s="229"/>
      <c r="BQ132" s="227"/>
      <c r="BR132" s="228"/>
      <c r="BS132" s="228"/>
      <c r="BT132" s="228"/>
      <c r="BU132" s="228"/>
      <c r="BV132" s="228"/>
      <c r="BW132" s="228"/>
      <c r="BX132" s="228"/>
      <c r="BY132" s="228"/>
      <c r="BZ132" s="228"/>
      <c r="CA132" s="229"/>
      <c r="CB132" s="227" t="s">
        <v>940</v>
      </c>
      <c r="CC132" s="228"/>
      <c r="CD132" s="228"/>
      <c r="CE132" s="228"/>
      <c r="CF132" s="228"/>
      <c r="CG132" s="228"/>
      <c r="CH132" s="228"/>
      <c r="CI132" s="228"/>
      <c r="CJ132" s="228"/>
      <c r="CK132" s="228"/>
      <c r="CL132" s="229"/>
      <c r="CM132" s="227" t="s">
        <v>941</v>
      </c>
      <c r="CN132" s="228"/>
      <c r="CO132" s="228"/>
      <c r="CP132" s="228"/>
      <c r="CQ132" s="228"/>
      <c r="CR132" s="228"/>
      <c r="CS132" s="228"/>
      <c r="CT132" s="228"/>
      <c r="CU132" s="228"/>
      <c r="CV132" s="228"/>
      <c r="CW132" s="229"/>
      <c r="CX132" s="227" t="s">
        <v>942</v>
      </c>
      <c r="CY132" s="228"/>
      <c r="CZ132" s="228"/>
      <c r="DA132" s="228"/>
      <c r="DB132" s="228"/>
      <c r="DC132" s="228"/>
      <c r="DD132" s="228"/>
      <c r="DE132" s="228"/>
      <c r="DF132" s="228"/>
      <c r="DG132" s="228"/>
      <c r="DH132" s="229"/>
    </row>
    <row r="133" spans="1:112" ht="15.75" customHeight="1">
      <c r="A133" s="246"/>
      <c r="B133" s="240"/>
      <c r="C133" s="119" t="s">
        <v>763</v>
      </c>
      <c r="D133" s="110">
        <v>1</v>
      </c>
      <c r="E133" s="110">
        <v>1</v>
      </c>
      <c r="F133" s="110">
        <v>4</v>
      </c>
      <c r="G133" s="110">
        <v>2</v>
      </c>
      <c r="H133" s="110">
        <v>2</v>
      </c>
      <c r="I133" s="110">
        <v>4</v>
      </c>
      <c r="J133" s="110">
        <v>2</v>
      </c>
      <c r="K133" s="110">
        <v>4</v>
      </c>
      <c r="L133" s="110">
        <v>1</v>
      </c>
      <c r="M133" s="110">
        <v>1</v>
      </c>
      <c r="N133" s="110" t="s">
        <v>763</v>
      </c>
      <c r="O133" s="110">
        <v>1</v>
      </c>
      <c r="P133" s="110">
        <v>1</v>
      </c>
      <c r="Q133" s="110">
        <v>4</v>
      </c>
      <c r="R133" s="110">
        <v>4</v>
      </c>
      <c r="S133" s="110">
        <v>2</v>
      </c>
      <c r="T133" s="110">
        <v>4</v>
      </c>
      <c r="U133" s="110">
        <v>4</v>
      </c>
      <c r="V133" s="110">
        <v>4</v>
      </c>
      <c r="W133" s="110">
        <v>2</v>
      </c>
      <c r="X133" s="110">
        <v>4</v>
      </c>
      <c r="Y133" s="110" t="s">
        <v>763</v>
      </c>
      <c r="Z133" s="110">
        <v>1</v>
      </c>
      <c r="AA133" s="110">
        <v>2</v>
      </c>
      <c r="AB133" s="110">
        <v>4</v>
      </c>
      <c r="AC133" s="110">
        <v>2</v>
      </c>
      <c r="AD133" s="110">
        <v>2</v>
      </c>
      <c r="AE133" s="110">
        <v>2</v>
      </c>
      <c r="AF133" s="110">
        <v>2</v>
      </c>
      <c r="AG133" s="110">
        <v>4</v>
      </c>
      <c r="AH133" s="110">
        <v>2</v>
      </c>
      <c r="AI133" s="110">
        <v>4</v>
      </c>
      <c r="AJ133" s="110" t="s">
        <v>763</v>
      </c>
      <c r="AK133" s="110">
        <v>1</v>
      </c>
      <c r="AL133" s="110">
        <v>1</v>
      </c>
      <c r="AM133" s="110">
        <v>4</v>
      </c>
      <c r="AN133" s="110">
        <v>2</v>
      </c>
      <c r="AO133" s="110">
        <v>2</v>
      </c>
      <c r="AP133" s="110">
        <v>4</v>
      </c>
      <c r="AQ133" s="110">
        <v>2</v>
      </c>
      <c r="AR133" s="110">
        <v>4</v>
      </c>
      <c r="AS133" s="110">
        <v>2</v>
      </c>
      <c r="AT133" s="110">
        <v>4</v>
      </c>
      <c r="AU133" s="110" t="s">
        <v>763</v>
      </c>
      <c r="AV133" s="110">
        <v>1</v>
      </c>
      <c r="AW133" s="110">
        <v>1</v>
      </c>
      <c r="AX133" s="110">
        <v>4</v>
      </c>
      <c r="AY133" s="110">
        <v>2</v>
      </c>
      <c r="AZ133" s="110">
        <v>2</v>
      </c>
      <c r="BA133" s="110">
        <v>4</v>
      </c>
      <c r="BB133" s="110">
        <v>2</v>
      </c>
      <c r="BC133" s="110">
        <v>4</v>
      </c>
      <c r="BD133" s="110">
        <v>2</v>
      </c>
      <c r="BE133" s="110">
        <v>4</v>
      </c>
      <c r="BF133" s="110" t="s">
        <v>763</v>
      </c>
      <c r="BG133" s="110">
        <v>1</v>
      </c>
      <c r="BH133" s="110">
        <v>1</v>
      </c>
      <c r="BI133" s="110">
        <v>4</v>
      </c>
      <c r="BJ133" s="110">
        <v>2</v>
      </c>
      <c r="BK133" s="110">
        <v>2</v>
      </c>
      <c r="BL133" s="110">
        <v>4</v>
      </c>
      <c r="BM133" s="110">
        <v>2</v>
      </c>
      <c r="BN133" s="110">
        <v>4</v>
      </c>
      <c r="BO133" s="110">
        <v>2</v>
      </c>
      <c r="BP133" s="110">
        <v>4</v>
      </c>
      <c r="BQ133" s="110"/>
      <c r="BR133" s="110"/>
      <c r="BS133" s="110"/>
      <c r="BT133" s="110"/>
      <c r="BU133" s="110"/>
      <c r="BV133" s="110"/>
      <c r="BW133" s="110"/>
      <c r="BX133" s="110"/>
      <c r="BY133" s="110"/>
      <c r="BZ133" s="110"/>
      <c r="CA133" s="110"/>
      <c r="CB133" s="110" t="s">
        <v>763</v>
      </c>
      <c r="CC133" s="110">
        <v>1</v>
      </c>
      <c r="CD133" s="110">
        <v>1</v>
      </c>
      <c r="CE133" s="110">
        <v>2</v>
      </c>
      <c r="CF133" s="110">
        <v>4</v>
      </c>
      <c r="CG133" s="110">
        <v>1</v>
      </c>
      <c r="CH133" s="110">
        <v>1</v>
      </c>
      <c r="CI133" s="110">
        <v>2</v>
      </c>
      <c r="CJ133" s="110">
        <v>4</v>
      </c>
      <c r="CK133" s="110">
        <v>2</v>
      </c>
      <c r="CL133" s="110">
        <v>4</v>
      </c>
      <c r="CM133" s="110" t="s">
        <v>764</v>
      </c>
      <c r="CN133" s="110">
        <v>1</v>
      </c>
      <c r="CO133" s="110">
        <v>2</v>
      </c>
      <c r="CP133" s="110">
        <v>4</v>
      </c>
      <c r="CQ133" s="110">
        <v>2</v>
      </c>
      <c r="CR133" s="110">
        <v>4</v>
      </c>
      <c r="CS133" s="110">
        <v>2</v>
      </c>
      <c r="CT133" s="110">
        <v>2</v>
      </c>
      <c r="CU133" s="110">
        <v>4</v>
      </c>
      <c r="CV133" s="110">
        <v>2</v>
      </c>
      <c r="CW133" s="110">
        <v>4</v>
      </c>
      <c r="CX133" s="110" t="s">
        <v>764</v>
      </c>
      <c r="CY133" s="110">
        <v>1</v>
      </c>
      <c r="CZ133" s="110">
        <v>1</v>
      </c>
      <c r="DA133" s="110">
        <v>4</v>
      </c>
      <c r="DB133" s="110">
        <v>1</v>
      </c>
      <c r="DC133" s="110">
        <v>2</v>
      </c>
      <c r="DD133" s="110">
        <v>2</v>
      </c>
      <c r="DE133" s="110">
        <v>2</v>
      </c>
      <c r="DF133" s="110">
        <v>4</v>
      </c>
      <c r="DG133" s="110">
        <v>1</v>
      </c>
      <c r="DH133" s="110">
        <v>1</v>
      </c>
    </row>
    <row r="134" spans="1:112" ht="15.75" customHeight="1">
      <c r="A134" s="246"/>
      <c r="B134" s="240"/>
      <c r="C134" s="118" t="str">
        <f>C133</f>
        <v>-</v>
      </c>
      <c r="D134" s="224">
        <f>((3*D133)+(2*E133)+F133+G133+H133+I133+J133+K133+L133+M133)</f>
        <v>25</v>
      </c>
      <c r="E134" s="225"/>
      <c r="F134" s="225"/>
      <c r="G134" s="225"/>
      <c r="H134" s="225"/>
      <c r="I134" s="225"/>
      <c r="J134" s="225"/>
      <c r="K134" s="225"/>
      <c r="L134" s="225"/>
      <c r="M134" s="226"/>
      <c r="N134" s="114" t="str">
        <f>N133</f>
        <v>-</v>
      </c>
      <c r="O134" s="224">
        <f>((3*O133)+(2*P133)+Q133+R133+S133+T133+U133+V133+W133+X133)</f>
        <v>33</v>
      </c>
      <c r="P134" s="225"/>
      <c r="Q134" s="225"/>
      <c r="R134" s="225"/>
      <c r="S134" s="225"/>
      <c r="T134" s="225"/>
      <c r="U134" s="225"/>
      <c r="V134" s="225"/>
      <c r="W134" s="225"/>
      <c r="X134" s="226"/>
      <c r="Y134" s="114" t="str">
        <f>Y133</f>
        <v>-</v>
      </c>
      <c r="Z134" s="224">
        <f>((3*Z133)+(2*AA133)+AB133+AC133+AD133+AE133+AF133+AG133+AH133+AI133)</f>
        <v>29</v>
      </c>
      <c r="AA134" s="225"/>
      <c r="AB134" s="225"/>
      <c r="AC134" s="225"/>
      <c r="AD134" s="225"/>
      <c r="AE134" s="225"/>
      <c r="AF134" s="225"/>
      <c r="AG134" s="225"/>
      <c r="AH134" s="225"/>
      <c r="AI134" s="226"/>
      <c r="AJ134" s="114" t="str">
        <f>AJ133</f>
        <v>-</v>
      </c>
      <c r="AK134" s="224">
        <f>((3*AK133)+(2*AL133)+AM133+AN133+AO133+AP133+AQ133+AR133+AS133+AT133)</f>
        <v>29</v>
      </c>
      <c r="AL134" s="225"/>
      <c r="AM134" s="225"/>
      <c r="AN134" s="225"/>
      <c r="AO134" s="225"/>
      <c r="AP134" s="225"/>
      <c r="AQ134" s="225"/>
      <c r="AR134" s="225"/>
      <c r="AS134" s="225"/>
      <c r="AT134" s="226"/>
      <c r="AU134" s="114" t="str">
        <f>AU133</f>
        <v>-</v>
      </c>
      <c r="AV134" s="224">
        <f>((3*AV133)+(2*AW133)+AX133+AY133+AZ133+BA133+BB133+BC133+BD133+BE133)</f>
        <v>29</v>
      </c>
      <c r="AW134" s="225"/>
      <c r="AX134" s="225"/>
      <c r="AY134" s="225"/>
      <c r="AZ134" s="225"/>
      <c r="BA134" s="225"/>
      <c r="BB134" s="225"/>
      <c r="BC134" s="225"/>
      <c r="BD134" s="225"/>
      <c r="BE134" s="226"/>
      <c r="BF134" s="114" t="str">
        <f>BF133</f>
        <v>-</v>
      </c>
      <c r="BG134" s="224">
        <f>((3*BG133)+(2*BH133)+BI133+BJ133+BK133+BL133+BM133+BN133+BO133+BP133)</f>
        <v>29</v>
      </c>
      <c r="BH134" s="225"/>
      <c r="BI134" s="225"/>
      <c r="BJ134" s="225"/>
      <c r="BK134" s="225"/>
      <c r="BL134" s="225"/>
      <c r="BM134" s="225"/>
      <c r="BN134" s="225"/>
      <c r="BO134" s="225"/>
      <c r="BP134" s="226"/>
      <c r="BQ134" s="114">
        <f>BQ133</f>
        <v>0</v>
      </c>
      <c r="BR134" s="224">
        <f>((3*BR133)+(2*BS133)+BT133+BU133+BV133+BW133+BX133+BY133+BZ133+CA133)</f>
        <v>0</v>
      </c>
      <c r="BS134" s="225"/>
      <c r="BT134" s="225"/>
      <c r="BU134" s="225"/>
      <c r="BV134" s="225"/>
      <c r="BW134" s="225"/>
      <c r="BX134" s="225"/>
      <c r="BY134" s="225"/>
      <c r="BZ134" s="225"/>
      <c r="CA134" s="226"/>
      <c r="CB134" s="114" t="str">
        <f>CB133</f>
        <v>-</v>
      </c>
      <c r="CC134" s="224">
        <f>((3*CC133)+(2*CD133)+CE133+CF133+CG133+CH133+CI133+CJ133+CK133+CL133)</f>
        <v>25</v>
      </c>
      <c r="CD134" s="225"/>
      <c r="CE134" s="225"/>
      <c r="CF134" s="225"/>
      <c r="CG134" s="225"/>
      <c r="CH134" s="225"/>
      <c r="CI134" s="225"/>
      <c r="CJ134" s="225"/>
      <c r="CK134" s="225"/>
      <c r="CL134" s="226"/>
      <c r="CM134" s="114" t="str">
        <f>CM133</f>
        <v>+</v>
      </c>
      <c r="CN134" s="224">
        <f>((3*CN133)+(2*CO133)+CP133+CQ133+CR133+CS133+CT133+CU133+CV133+CW133)</f>
        <v>31</v>
      </c>
      <c r="CO134" s="225"/>
      <c r="CP134" s="225"/>
      <c r="CQ134" s="225"/>
      <c r="CR134" s="225"/>
      <c r="CS134" s="225"/>
      <c r="CT134" s="225"/>
      <c r="CU134" s="225"/>
      <c r="CV134" s="225"/>
      <c r="CW134" s="226"/>
      <c r="CX134" s="114" t="str">
        <f>CX133</f>
        <v>+</v>
      </c>
      <c r="CY134" s="224">
        <f>((3*CY133)+(2*CZ133)+DA133+DB133+DC133+DD133+DE133+DF133+DG133+DH133)</f>
        <v>22</v>
      </c>
      <c r="CZ134" s="225"/>
      <c r="DA134" s="225"/>
      <c r="DB134" s="225"/>
      <c r="DC134" s="225"/>
      <c r="DD134" s="225"/>
      <c r="DE134" s="225"/>
      <c r="DF134" s="225"/>
      <c r="DG134" s="225"/>
      <c r="DH134" s="226"/>
    </row>
    <row r="135" spans="1:112" ht="15.75" customHeight="1" thickBot="1">
      <c r="A135" s="246"/>
      <c r="B135" s="240"/>
      <c r="C135" s="224" t="str">
        <f>IF(D134&lt;25,$DS$21,IF(AND(D134&gt;=25,D134&lt;50),$DS$22,IF(AND(D134&gt;=50,D134&lt;75),$DS$23,#REF!)))</f>
        <v>Moderado</v>
      </c>
      <c r="D135" s="225"/>
      <c r="E135" s="225"/>
      <c r="F135" s="225"/>
      <c r="G135" s="225"/>
      <c r="H135" s="225"/>
      <c r="I135" s="225"/>
      <c r="J135" s="225"/>
      <c r="K135" s="225"/>
      <c r="L135" s="225"/>
      <c r="M135" s="226"/>
      <c r="N135" s="224" t="str">
        <f>IF(O134&lt;25,$DS$21,IF(AND(O134&gt;=25,O134&lt;50),$DS$22,IF(AND(O134&gt;=50,O134&lt;75),$DS$23,#REF!)))</f>
        <v>Moderado</v>
      </c>
      <c r="O135" s="225"/>
      <c r="P135" s="225"/>
      <c r="Q135" s="225"/>
      <c r="R135" s="225"/>
      <c r="S135" s="225"/>
      <c r="T135" s="225"/>
      <c r="U135" s="225"/>
      <c r="V135" s="225"/>
      <c r="W135" s="225"/>
      <c r="X135" s="226"/>
      <c r="Y135" s="224" t="str">
        <f>IF(Z134&lt;25,$DS$21,IF(AND(Z134&gt;=25,Z134&lt;50),$DS$22,IF(AND(Z134&gt;=50,Z134&lt;75),$DS$23,#REF!)))</f>
        <v>Moderado</v>
      </c>
      <c r="Z135" s="225"/>
      <c r="AA135" s="225"/>
      <c r="AB135" s="225"/>
      <c r="AC135" s="225"/>
      <c r="AD135" s="225"/>
      <c r="AE135" s="225"/>
      <c r="AF135" s="225"/>
      <c r="AG135" s="225"/>
      <c r="AH135" s="225"/>
      <c r="AI135" s="226"/>
      <c r="AJ135" s="224" t="str">
        <f>IF(AK134&lt;25,$DS$21,IF(AND(AK134&gt;=25,AK134&lt;50),$DS$22,IF(AND(AK134&gt;=50,AK134&lt;75),$DS$23,#REF!)))</f>
        <v>Moderado</v>
      </c>
      <c r="AK135" s="225"/>
      <c r="AL135" s="225"/>
      <c r="AM135" s="225"/>
      <c r="AN135" s="225"/>
      <c r="AO135" s="225"/>
      <c r="AP135" s="225"/>
      <c r="AQ135" s="225"/>
      <c r="AR135" s="225"/>
      <c r="AS135" s="225"/>
      <c r="AT135" s="226"/>
      <c r="AU135" s="224" t="str">
        <f>IF(AV134&lt;25,$DS$21,IF(AND(AV134&gt;=25,AV134&lt;50),$DS$22,IF(AND(AV134&gt;=50,AV134&lt;75),$DS$23,#REF!)))</f>
        <v>Moderado</v>
      </c>
      <c r="AV135" s="225"/>
      <c r="AW135" s="225"/>
      <c r="AX135" s="225"/>
      <c r="AY135" s="225"/>
      <c r="AZ135" s="225"/>
      <c r="BA135" s="225"/>
      <c r="BB135" s="225"/>
      <c r="BC135" s="225"/>
      <c r="BD135" s="225"/>
      <c r="BE135" s="226"/>
      <c r="BF135" s="224" t="str">
        <f>IF(BG134&lt;25,$DS$21,IF(AND(BG134&gt;=25,BG134&lt;50),$DS$22,IF(AND(BG134&gt;=50,BG134&lt;75),$DS$23,#REF!)))</f>
        <v>Moderado</v>
      </c>
      <c r="BG135" s="225"/>
      <c r="BH135" s="225"/>
      <c r="BI135" s="225"/>
      <c r="BJ135" s="225"/>
      <c r="BK135" s="225"/>
      <c r="BL135" s="225"/>
      <c r="BM135" s="225"/>
      <c r="BN135" s="225"/>
      <c r="BO135" s="225"/>
      <c r="BP135" s="226"/>
      <c r="BQ135" s="224" t="str">
        <f>IF(BR134&lt;25,$DS$21,IF(AND(BR134&gt;=25,BR134&lt;50),$DS$22,IF(AND(BR134&gt;=50,BR134&lt;75),$DS$23,#REF!)))</f>
        <v>Irrelevante</v>
      </c>
      <c r="BR135" s="225"/>
      <c r="BS135" s="225"/>
      <c r="BT135" s="225"/>
      <c r="BU135" s="225"/>
      <c r="BV135" s="225"/>
      <c r="BW135" s="225"/>
      <c r="BX135" s="225"/>
      <c r="BY135" s="225"/>
      <c r="BZ135" s="225"/>
      <c r="CA135" s="226"/>
      <c r="CB135" s="224" t="str">
        <f>IF(CC134&lt;25,$DS$21,IF(AND(CC134&gt;=25,CC134&lt;50),$DS$22,IF(AND(CC134&gt;=50,CC134&lt;75),$DS$23,#REF!)))</f>
        <v>Moderado</v>
      </c>
      <c r="CC135" s="225"/>
      <c r="CD135" s="225"/>
      <c r="CE135" s="225"/>
      <c r="CF135" s="225"/>
      <c r="CG135" s="225"/>
      <c r="CH135" s="225"/>
      <c r="CI135" s="225"/>
      <c r="CJ135" s="225"/>
      <c r="CK135" s="225"/>
      <c r="CL135" s="226"/>
      <c r="CM135" s="224" t="s">
        <v>765</v>
      </c>
      <c r="CN135" s="225"/>
      <c r="CO135" s="225"/>
      <c r="CP135" s="225"/>
      <c r="CQ135" s="225"/>
      <c r="CR135" s="225"/>
      <c r="CS135" s="225"/>
      <c r="CT135" s="225"/>
      <c r="CU135" s="225"/>
      <c r="CV135" s="225"/>
      <c r="CW135" s="226"/>
      <c r="CX135" s="224" t="s">
        <v>765</v>
      </c>
      <c r="CY135" s="225"/>
      <c r="CZ135" s="225"/>
      <c r="DA135" s="225"/>
      <c r="DB135" s="225"/>
      <c r="DC135" s="225"/>
      <c r="DD135" s="225"/>
      <c r="DE135" s="225"/>
      <c r="DF135" s="225"/>
      <c r="DG135" s="225"/>
      <c r="DH135" s="226"/>
    </row>
    <row r="136" spans="1:112" ht="68.25" customHeight="1">
      <c r="A136" s="246"/>
      <c r="B136" s="240"/>
      <c r="C136" s="230" t="s">
        <v>943</v>
      </c>
      <c r="D136" s="231"/>
      <c r="E136" s="231"/>
      <c r="F136" s="231"/>
      <c r="G136" s="231"/>
      <c r="H136" s="231"/>
      <c r="I136" s="231"/>
      <c r="J136" s="231"/>
      <c r="K136" s="231"/>
      <c r="L136" s="231"/>
      <c r="M136" s="232"/>
      <c r="N136" s="233" t="s">
        <v>944</v>
      </c>
      <c r="O136" s="234"/>
      <c r="P136" s="234"/>
      <c r="Q136" s="234"/>
      <c r="R136" s="234"/>
      <c r="S136" s="234"/>
      <c r="T136" s="234"/>
      <c r="U136" s="234"/>
      <c r="V136" s="234"/>
      <c r="W136" s="234"/>
      <c r="X136" s="235"/>
      <c r="Y136" s="236" t="s">
        <v>945</v>
      </c>
      <c r="Z136" s="237"/>
      <c r="AA136" s="237"/>
      <c r="AB136" s="237"/>
      <c r="AC136" s="237"/>
      <c r="AD136" s="237"/>
      <c r="AE136" s="237"/>
      <c r="AF136" s="237"/>
      <c r="AG136" s="237"/>
      <c r="AH136" s="237"/>
      <c r="AI136" s="238"/>
      <c r="AJ136" s="227"/>
      <c r="AK136" s="228"/>
      <c r="AL136" s="228"/>
      <c r="AM136" s="228"/>
      <c r="AN136" s="228"/>
      <c r="AO136" s="228"/>
      <c r="AP136" s="228"/>
      <c r="AQ136" s="228"/>
      <c r="AR136" s="228"/>
      <c r="AS136" s="228"/>
      <c r="AT136" s="229"/>
      <c r="AU136" s="236"/>
      <c r="AV136" s="237"/>
      <c r="AW136" s="237"/>
      <c r="AX136" s="237"/>
      <c r="AY136" s="237"/>
      <c r="AZ136" s="237"/>
      <c r="BA136" s="237"/>
      <c r="BB136" s="237"/>
      <c r="BC136" s="237"/>
      <c r="BD136" s="237"/>
      <c r="BE136" s="238"/>
      <c r="BF136" s="227"/>
      <c r="BG136" s="228"/>
      <c r="BH136" s="228"/>
      <c r="BI136" s="228"/>
      <c r="BJ136" s="228"/>
      <c r="BK136" s="228"/>
      <c r="BL136" s="228"/>
      <c r="BM136" s="228"/>
      <c r="BN136" s="228"/>
      <c r="BO136" s="228"/>
      <c r="BP136" s="229"/>
      <c r="BQ136" s="227"/>
      <c r="BR136" s="228"/>
      <c r="BS136" s="228"/>
      <c r="BT136" s="228"/>
      <c r="BU136" s="228"/>
      <c r="BV136" s="228"/>
      <c r="BW136" s="228"/>
      <c r="BX136" s="228"/>
      <c r="BY136" s="228"/>
      <c r="BZ136" s="228"/>
      <c r="CA136" s="229"/>
      <c r="CB136" s="227"/>
      <c r="CC136" s="228"/>
      <c r="CD136" s="228"/>
      <c r="CE136" s="228"/>
      <c r="CF136" s="228"/>
      <c r="CG136" s="228"/>
      <c r="CH136" s="228"/>
      <c r="CI136" s="228"/>
      <c r="CJ136" s="228"/>
      <c r="CK136" s="228"/>
      <c r="CL136" s="229"/>
      <c r="CM136" s="227" t="s">
        <v>946</v>
      </c>
      <c r="CN136" s="228"/>
      <c r="CO136" s="228"/>
      <c r="CP136" s="228"/>
      <c r="CQ136" s="228"/>
      <c r="CR136" s="228"/>
      <c r="CS136" s="228"/>
      <c r="CT136" s="228"/>
      <c r="CU136" s="228"/>
      <c r="CV136" s="228"/>
      <c r="CW136" s="229"/>
      <c r="CX136" s="227" t="s">
        <v>947</v>
      </c>
      <c r="CY136" s="228"/>
      <c r="CZ136" s="228"/>
      <c r="DA136" s="228"/>
      <c r="DB136" s="228"/>
      <c r="DC136" s="228"/>
      <c r="DD136" s="228"/>
      <c r="DE136" s="228"/>
      <c r="DF136" s="228"/>
      <c r="DG136" s="228"/>
      <c r="DH136" s="229"/>
    </row>
    <row r="137" spans="1:112" ht="15.75" customHeight="1">
      <c r="A137" s="246"/>
      <c r="B137" s="240"/>
      <c r="C137" s="119" t="s">
        <v>763</v>
      </c>
      <c r="D137" s="110">
        <v>1</v>
      </c>
      <c r="E137" s="110">
        <v>2</v>
      </c>
      <c r="F137" s="110">
        <v>4</v>
      </c>
      <c r="G137" s="110">
        <v>1</v>
      </c>
      <c r="H137" s="110">
        <v>2</v>
      </c>
      <c r="I137" s="110">
        <v>1</v>
      </c>
      <c r="J137" s="110">
        <v>2</v>
      </c>
      <c r="K137" s="110">
        <v>4</v>
      </c>
      <c r="L137" s="110">
        <v>2</v>
      </c>
      <c r="M137" s="110">
        <v>4</v>
      </c>
      <c r="N137" s="110" t="s">
        <v>763</v>
      </c>
      <c r="O137" s="110">
        <v>1</v>
      </c>
      <c r="P137" s="110">
        <v>1</v>
      </c>
      <c r="Q137" s="110">
        <v>4</v>
      </c>
      <c r="R137" s="110">
        <v>4</v>
      </c>
      <c r="S137" s="110">
        <v>2</v>
      </c>
      <c r="T137" s="110">
        <v>1</v>
      </c>
      <c r="U137" s="110">
        <v>2</v>
      </c>
      <c r="V137" s="110">
        <v>4</v>
      </c>
      <c r="W137" s="110">
        <v>2</v>
      </c>
      <c r="X137" s="110">
        <v>4</v>
      </c>
      <c r="Y137" s="110" t="s">
        <v>763</v>
      </c>
      <c r="Z137" s="110">
        <v>1</v>
      </c>
      <c r="AA137" s="110">
        <v>1</v>
      </c>
      <c r="AB137" s="110">
        <v>4</v>
      </c>
      <c r="AC137" s="110">
        <v>1</v>
      </c>
      <c r="AD137" s="110">
        <v>1</v>
      </c>
      <c r="AE137" s="110">
        <v>2</v>
      </c>
      <c r="AF137" s="110">
        <v>2</v>
      </c>
      <c r="AG137" s="110">
        <v>4</v>
      </c>
      <c r="AH137" s="110">
        <v>2</v>
      </c>
      <c r="AI137" s="110">
        <v>4</v>
      </c>
      <c r="AJ137" s="110"/>
      <c r="AK137" s="110"/>
      <c r="AL137" s="110"/>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c r="BM137" s="110"/>
      <c r="BN137" s="110"/>
      <c r="BO137" s="110"/>
      <c r="BP137" s="110"/>
      <c r="BQ137" s="110"/>
      <c r="BR137" s="110"/>
      <c r="BS137" s="110"/>
      <c r="BT137" s="110"/>
      <c r="BU137" s="110"/>
      <c r="BV137" s="110"/>
      <c r="BW137" s="110"/>
      <c r="BX137" s="110"/>
      <c r="BY137" s="110"/>
      <c r="BZ137" s="110"/>
      <c r="CA137" s="110"/>
      <c r="CB137" s="110"/>
      <c r="CC137" s="110"/>
      <c r="CD137" s="110"/>
      <c r="CE137" s="110"/>
      <c r="CF137" s="110"/>
      <c r="CG137" s="110"/>
      <c r="CH137" s="110"/>
      <c r="CI137" s="110"/>
      <c r="CJ137" s="110"/>
      <c r="CK137" s="110"/>
      <c r="CL137" s="110"/>
      <c r="CM137" s="110" t="s">
        <v>763</v>
      </c>
      <c r="CN137" s="110">
        <v>1</v>
      </c>
      <c r="CO137" s="110">
        <v>1</v>
      </c>
      <c r="CP137" s="110">
        <v>4</v>
      </c>
      <c r="CQ137" s="110">
        <v>4</v>
      </c>
      <c r="CR137" s="110">
        <v>2</v>
      </c>
      <c r="CS137" s="110">
        <v>1</v>
      </c>
      <c r="CT137" s="110">
        <v>2</v>
      </c>
      <c r="CU137" s="110">
        <v>4</v>
      </c>
      <c r="CV137" s="110">
        <v>2</v>
      </c>
      <c r="CW137" s="110">
        <v>4</v>
      </c>
      <c r="CX137" s="110" t="s">
        <v>764</v>
      </c>
      <c r="CY137" s="110">
        <v>1</v>
      </c>
      <c r="CZ137" s="110">
        <v>1</v>
      </c>
      <c r="DA137" s="110">
        <v>4</v>
      </c>
      <c r="DB137" s="110">
        <v>1</v>
      </c>
      <c r="DC137" s="110">
        <v>2</v>
      </c>
      <c r="DD137" s="110">
        <v>2</v>
      </c>
      <c r="DE137" s="110">
        <v>2</v>
      </c>
      <c r="DF137" s="110">
        <v>4</v>
      </c>
      <c r="DG137" s="110">
        <v>1</v>
      </c>
      <c r="DH137" s="110">
        <v>1</v>
      </c>
    </row>
    <row r="138" spans="1:112" ht="15.75" customHeight="1">
      <c r="A138" s="246"/>
      <c r="B138" s="240"/>
      <c r="C138" s="118" t="str">
        <f>C137</f>
        <v>-</v>
      </c>
      <c r="D138" s="224">
        <f>((3*D137)+(2*E137)+F137+G137+H137+I137+J137+K137+L137+M137)</f>
        <v>27</v>
      </c>
      <c r="E138" s="225"/>
      <c r="F138" s="225"/>
      <c r="G138" s="225"/>
      <c r="H138" s="225"/>
      <c r="I138" s="225"/>
      <c r="J138" s="225"/>
      <c r="K138" s="225"/>
      <c r="L138" s="225"/>
      <c r="M138" s="226"/>
      <c r="N138" s="114" t="str">
        <f>N137</f>
        <v>-</v>
      </c>
      <c r="O138" s="224">
        <f>((3*O137)+(2*P137)+Q137+R137+S137+T137+U137+V137+W137+X137)</f>
        <v>28</v>
      </c>
      <c r="P138" s="225"/>
      <c r="Q138" s="225"/>
      <c r="R138" s="225"/>
      <c r="S138" s="225"/>
      <c r="T138" s="225"/>
      <c r="U138" s="225"/>
      <c r="V138" s="225"/>
      <c r="W138" s="225"/>
      <c r="X138" s="226"/>
      <c r="Y138" s="114" t="str">
        <f>Y137</f>
        <v>-</v>
      </c>
      <c r="Z138" s="224">
        <f>((3*Z137)+(2*AA137)+AB137+AC137+AD137+AE137+AF137+AG137+AH137+AI137)</f>
        <v>25</v>
      </c>
      <c r="AA138" s="225"/>
      <c r="AB138" s="225"/>
      <c r="AC138" s="225"/>
      <c r="AD138" s="225"/>
      <c r="AE138" s="225"/>
      <c r="AF138" s="225"/>
      <c r="AG138" s="225"/>
      <c r="AH138" s="225"/>
      <c r="AI138" s="226"/>
      <c r="AJ138" s="114">
        <f>AJ137</f>
        <v>0</v>
      </c>
      <c r="AK138" s="224">
        <f>((3*AK137)+(2*AL137)+AM137+AN137+AO137+AP137+AQ137+AR137+AS137+AT137)</f>
        <v>0</v>
      </c>
      <c r="AL138" s="225"/>
      <c r="AM138" s="225"/>
      <c r="AN138" s="225"/>
      <c r="AO138" s="225"/>
      <c r="AP138" s="225"/>
      <c r="AQ138" s="225"/>
      <c r="AR138" s="225"/>
      <c r="AS138" s="225"/>
      <c r="AT138" s="226"/>
      <c r="AU138" s="114">
        <f>AU137</f>
        <v>0</v>
      </c>
      <c r="AV138" s="224">
        <f>((3*AV137)+(2*AW137)+AX137+AY137+AZ137+BA137+BB137+BC137+BD137+BE137)</f>
        <v>0</v>
      </c>
      <c r="AW138" s="225"/>
      <c r="AX138" s="225"/>
      <c r="AY138" s="225"/>
      <c r="AZ138" s="225"/>
      <c r="BA138" s="225"/>
      <c r="BB138" s="225"/>
      <c r="BC138" s="225"/>
      <c r="BD138" s="225"/>
      <c r="BE138" s="226"/>
      <c r="BF138" s="114">
        <f>BF137</f>
        <v>0</v>
      </c>
      <c r="BG138" s="224">
        <f>((3*BG137)+(2*BH137)+BI137+BJ137+BK137+BL137+BM137+BN137+BO137+BP137)</f>
        <v>0</v>
      </c>
      <c r="BH138" s="225"/>
      <c r="BI138" s="225"/>
      <c r="BJ138" s="225"/>
      <c r="BK138" s="225"/>
      <c r="BL138" s="225"/>
      <c r="BM138" s="225"/>
      <c r="BN138" s="225"/>
      <c r="BO138" s="225"/>
      <c r="BP138" s="226"/>
      <c r="BQ138" s="114">
        <f>BQ137</f>
        <v>0</v>
      </c>
      <c r="BR138" s="224">
        <f>((3*BR137)+(2*BS137)+BT137+BU137+BV137+BW137+BX137+BY137+BZ137+CA137)</f>
        <v>0</v>
      </c>
      <c r="BS138" s="225"/>
      <c r="BT138" s="225"/>
      <c r="BU138" s="225"/>
      <c r="BV138" s="225"/>
      <c r="BW138" s="225"/>
      <c r="BX138" s="225"/>
      <c r="BY138" s="225"/>
      <c r="BZ138" s="225"/>
      <c r="CA138" s="226"/>
      <c r="CB138" s="114">
        <f>CB137</f>
        <v>0</v>
      </c>
      <c r="CC138" s="224">
        <f>((3*CC137)+(2*CD137)+CE137+CF137+CG137+CH137+CI137+CJ137+CK137+CL137)</f>
        <v>0</v>
      </c>
      <c r="CD138" s="225"/>
      <c r="CE138" s="225"/>
      <c r="CF138" s="225"/>
      <c r="CG138" s="225"/>
      <c r="CH138" s="225"/>
      <c r="CI138" s="225"/>
      <c r="CJ138" s="225"/>
      <c r="CK138" s="225"/>
      <c r="CL138" s="226"/>
      <c r="CM138" s="114" t="str">
        <f>CM137</f>
        <v>-</v>
      </c>
      <c r="CN138" s="224">
        <f>((3*CN137)+(2*CO137)+CP137+CQ137+CR137+CS137+CT137+CU137+CV137+CW137)</f>
        <v>28</v>
      </c>
      <c r="CO138" s="225"/>
      <c r="CP138" s="225"/>
      <c r="CQ138" s="225"/>
      <c r="CR138" s="225"/>
      <c r="CS138" s="225"/>
      <c r="CT138" s="225"/>
      <c r="CU138" s="225"/>
      <c r="CV138" s="225"/>
      <c r="CW138" s="226"/>
      <c r="CX138" s="114" t="str">
        <f>CX137</f>
        <v>+</v>
      </c>
      <c r="CY138" s="224">
        <f>((3*CY137)+(2*CZ137)+DA137+DB137+DC137+DD137+DE137+DF137+DG137+DH137)</f>
        <v>22</v>
      </c>
      <c r="CZ138" s="225"/>
      <c r="DA138" s="225"/>
      <c r="DB138" s="225"/>
      <c r="DC138" s="225"/>
      <c r="DD138" s="225"/>
      <c r="DE138" s="225"/>
      <c r="DF138" s="225"/>
      <c r="DG138" s="225"/>
      <c r="DH138" s="226"/>
    </row>
    <row r="139" spans="1:112" ht="15.75" customHeight="1" thickBot="1">
      <c r="A139" s="246"/>
      <c r="B139" s="240"/>
      <c r="C139" s="224" t="str">
        <f>IF(D138&lt;25,$DS$21,IF(AND(D138&gt;=25,D138&lt;50),$DS$22,IF(AND(D138&gt;=50,D138&lt;75),$DS$23,#REF!)))</f>
        <v>Moderado</v>
      </c>
      <c r="D139" s="225"/>
      <c r="E139" s="225"/>
      <c r="F139" s="225"/>
      <c r="G139" s="225"/>
      <c r="H139" s="225"/>
      <c r="I139" s="225"/>
      <c r="J139" s="225"/>
      <c r="K139" s="225"/>
      <c r="L139" s="225"/>
      <c r="M139" s="226"/>
      <c r="N139" s="224" t="str">
        <f>IF(O138&lt;25,$DS$21,IF(AND(O138&gt;=25,O138&lt;50),$DS$22,IF(AND(O138&gt;=50,O138&lt;75),$DS$23,#REF!)))</f>
        <v>Moderado</v>
      </c>
      <c r="O139" s="225"/>
      <c r="P139" s="225"/>
      <c r="Q139" s="225"/>
      <c r="R139" s="225"/>
      <c r="S139" s="225"/>
      <c r="T139" s="225"/>
      <c r="U139" s="225"/>
      <c r="V139" s="225"/>
      <c r="W139" s="225"/>
      <c r="X139" s="226"/>
      <c r="Y139" s="224" t="str">
        <f>IF(Z138&lt;25,$DS$21,IF(AND(Z138&gt;=25,Z138&lt;50),$DS$22,IF(AND(Z138&gt;=50,Z138&lt;75),$DS$23,#REF!)))</f>
        <v>Moderado</v>
      </c>
      <c r="Z139" s="225"/>
      <c r="AA139" s="225"/>
      <c r="AB139" s="225"/>
      <c r="AC139" s="225"/>
      <c r="AD139" s="225"/>
      <c r="AE139" s="225"/>
      <c r="AF139" s="225"/>
      <c r="AG139" s="225"/>
      <c r="AH139" s="225"/>
      <c r="AI139" s="226"/>
      <c r="AJ139" s="224" t="str">
        <f>IF(AK138&lt;25,$DS$21,IF(AND(AK138&gt;=25,AK138&lt;50),$DS$22,IF(AND(AK138&gt;=50,AK138&lt;75),$DS$23,#REF!)))</f>
        <v>Irrelevante</v>
      </c>
      <c r="AK139" s="225"/>
      <c r="AL139" s="225"/>
      <c r="AM139" s="225"/>
      <c r="AN139" s="225"/>
      <c r="AO139" s="225"/>
      <c r="AP139" s="225"/>
      <c r="AQ139" s="225"/>
      <c r="AR139" s="225"/>
      <c r="AS139" s="225"/>
      <c r="AT139" s="226"/>
      <c r="AU139" s="224" t="str">
        <f>IF(AV138&lt;25,$DS$21,IF(AND(AV138&gt;=25,AV138&lt;50),$DS$22,IF(AND(AV138&gt;=50,AV138&lt;75),$DS$23,#REF!)))</f>
        <v>Irrelevante</v>
      </c>
      <c r="AV139" s="225"/>
      <c r="AW139" s="225"/>
      <c r="AX139" s="225"/>
      <c r="AY139" s="225"/>
      <c r="AZ139" s="225"/>
      <c r="BA139" s="225"/>
      <c r="BB139" s="225"/>
      <c r="BC139" s="225"/>
      <c r="BD139" s="225"/>
      <c r="BE139" s="226"/>
      <c r="BF139" s="224" t="str">
        <f>IF(BG138&lt;25,$DS$21,IF(AND(BG138&gt;=25,BG138&lt;50),$DS$22,IF(AND(BG138&gt;=50,BG138&lt;75),$DS$23,#REF!)))</f>
        <v>Irrelevante</v>
      </c>
      <c r="BG139" s="225"/>
      <c r="BH139" s="225"/>
      <c r="BI139" s="225"/>
      <c r="BJ139" s="225"/>
      <c r="BK139" s="225"/>
      <c r="BL139" s="225"/>
      <c r="BM139" s="225"/>
      <c r="BN139" s="225"/>
      <c r="BO139" s="225"/>
      <c r="BP139" s="226"/>
      <c r="BQ139" s="224" t="str">
        <f>IF(BR138&lt;25,$DS$21,IF(AND(BR138&gt;=25,BR138&lt;50),$DS$22,IF(AND(BR138&gt;=50,BR138&lt;75),$DS$23,#REF!)))</f>
        <v>Irrelevante</v>
      </c>
      <c r="BR139" s="225"/>
      <c r="BS139" s="225"/>
      <c r="BT139" s="225"/>
      <c r="BU139" s="225"/>
      <c r="BV139" s="225"/>
      <c r="BW139" s="225"/>
      <c r="BX139" s="225"/>
      <c r="BY139" s="225"/>
      <c r="BZ139" s="225"/>
      <c r="CA139" s="226"/>
      <c r="CB139" s="224" t="str">
        <f>IF(CC138&lt;25,$DS$21,IF(AND(CC138&gt;=25,CC138&lt;50),$DS$22,IF(AND(CC138&gt;=50,CC138&lt;75),$DS$23,#REF!)))</f>
        <v>Irrelevante</v>
      </c>
      <c r="CC139" s="225"/>
      <c r="CD139" s="225"/>
      <c r="CE139" s="225"/>
      <c r="CF139" s="225"/>
      <c r="CG139" s="225"/>
      <c r="CH139" s="225"/>
      <c r="CI139" s="225"/>
      <c r="CJ139" s="225"/>
      <c r="CK139" s="225"/>
      <c r="CL139" s="226"/>
      <c r="CM139" s="224" t="str">
        <f>IF(CN138&lt;25,$DS$21,IF(AND(CN138&gt;=25,CN138&lt;50),$DS$22,IF(AND(CN138&gt;=50,CN138&lt;75),$DS$23,#REF!)))</f>
        <v>Moderado</v>
      </c>
      <c r="CN139" s="225"/>
      <c r="CO139" s="225"/>
      <c r="CP139" s="225"/>
      <c r="CQ139" s="225"/>
      <c r="CR139" s="225"/>
      <c r="CS139" s="225"/>
      <c r="CT139" s="225"/>
      <c r="CU139" s="225"/>
      <c r="CV139" s="225"/>
      <c r="CW139" s="226"/>
      <c r="CX139" s="224" t="s">
        <v>765</v>
      </c>
      <c r="CY139" s="225"/>
      <c r="CZ139" s="225"/>
      <c r="DA139" s="225"/>
      <c r="DB139" s="225"/>
      <c r="DC139" s="225"/>
      <c r="DD139" s="225"/>
      <c r="DE139" s="225"/>
      <c r="DF139" s="225"/>
      <c r="DG139" s="225"/>
      <c r="DH139" s="226"/>
    </row>
    <row r="140" spans="1:112" ht="68.25" customHeight="1">
      <c r="A140" s="246"/>
      <c r="B140" s="240"/>
      <c r="C140" s="230" t="s">
        <v>948</v>
      </c>
      <c r="D140" s="231"/>
      <c r="E140" s="231"/>
      <c r="F140" s="231"/>
      <c r="G140" s="231"/>
      <c r="H140" s="231"/>
      <c r="I140" s="231"/>
      <c r="J140" s="231"/>
      <c r="K140" s="231"/>
      <c r="L140" s="231"/>
      <c r="M140" s="232"/>
      <c r="N140" s="233" t="s">
        <v>949</v>
      </c>
      <c r="O140" s="234"/>
      <c r="P140" s="234"/>
      <c r="Q140" s="234"/>
      <c r="R140" s="234"/>
      <c r="S140" s="234"/>
      <c r="T140" s="234"/>
      <c r="U140" s="234"/>
      <c r="V140" s="234"/>
      <c r="W140" s="234"/>
      <c r="X140" s="235"/>
      <c r="Y140" s="236"/>
      <c r="Z140" s="237"/>
      <c r="AA140" s="237"/>
      <c r="AB140" s="237"/>
      <c r="AC140" s="237"/>
      <c r="AD140" s="237"/>
      <c r="AE140" s="237"/>
      <c r="AF140" s="237"/>
      <c r="AG140" s="237"/>
      <c r="AH140" s="237"/>
      <c r="AI140" s="238"/>
      <c r="AJ140" s="227"/>
      <c r="AK140" s="228"/>
      <c r="AL140" s="228"/>
      <c r="AM140" s="228"/>
      <c r="AN140" s="228"/>
      <c r="AO140" s="228"/>
      <c r="AP140" s="228"/>
      <c r="AQ140" s="228"/>
      <c r="AR140" s="228"/>
      <c r="AS140" s="228"/>
      <c r="AT140" s="229"/>
      <c r="AU140" s="236"/>
      <c r="AV140" s="237"/>
      <c r="AW140" s="237"/>
      <c r="AX140" s="237"/>
      <c r="AY140" s="237"/>
      <c r="AZ140" s="237"/>
      <c r="BA140" s="237"/>
      <c r="BB140" s="237"/>
      <c r="BC140" s="237"/>
      <c r="BD140" s="237"/>
      <c r="BE140" s="238"/>
      <c r="BF140" s="227"/>
      <c r="BG140" s="228"/>
      <c r="BH140" s="228"/>
      <c r="BI140" s="228"/>
      <c r="BJ140" s="228"/>
      <c r="BK140" s="228"/>
      <c r="BL140" s="228"/>
      <c r="BM140" s="228"/>
      <c r="BN140" s="228"/>
      <c r="BO140" s="228"/>
      <c r="BP140" s="229"/>
      <c r="BQ140" s="227"/>
      <c r="BR140" s="228"/>
      <c r="BS140" s="228"/>
      <c r="BT140" s="228"/>
      <c r="BU140" s="228"/>
      <c r="BV140" s="228"/>
      <c r="BW140" s="228"/>
      <c r="BX140" s="228"/>
      <c r="BY140" s="228"/>
      <c r="BZ140" s="228"/>
      <c r="CA140" s="229"/>
      <c r="CB140" s="227"/>
      <c r="CC140" s="228"/>
      <c r="CD140" s="228"/>
      <c r="CE140" s="228"/>
      <c r="CF140" s="228"/>
      <c r="CG140" s="228"/>
      <c r="CH140" s="228"/>
      <c r="CI140" s="228"/>
      <c r="CJ140" s="228"/>
      <c r="CK140" s="228"/>
      <c r="CL140" s="229"/>
      <c r="CM140" s="227" t="s">
        <v>950</v>
      </c>
      <c r="CN140" s="228"/>
      <c r="CO140" s="228"/>
      <c r="CP140" s="228"/>
      <c r="CQ140" s="228"/>
      <c r="CR140" s="228"/>
      <c r="CS140" s="228"/>
      <c r="CT140" s="228"/>
      <c r="CU140" s="228"/>
      <c r="CV140" s="228"/>
      <c r="CW140" s="229"/>
      <c r="CX140" s="227"/>
      <c r="CY140" s="228"/>
      <c r="CZ140" s="228"/>
      <c r="DA140" s="228"/>
      <c r="DB140" s="228"/>
      <c r="DC140" s="228"/>
      <c r="DD140" s="228"/>
      <c r="DE140" s="228"/>
      <c r="DF140" s="228"/>
      <c r="DG140" s="228"/>
      <c r="DH140" s="229"/>
    </row>
    <row r="141" spans="1:112" ht="15.75" customHeight="1">
      <c r="A141" s="246"/>
      <c r="B141" s="240"/>
      <c r="C141" s="119" t="s">
        <v>763</v>
      </c>
      <c r="D141" s="110">
        <v>1</v>
      </c>
      <c r="E141" s="110">
        <v>2</v>
      </c>
      <c r="F141" s="110">
        <v>4</v>
      </c>
      <c r="G141" s="110">
        <v>1</v>
      </c>
      <c r="H141" s="110">
        <v>2</v>
      </c>
      <c r="I141" s="110">
        <v>1</v>
      </c>
      <c r="J141" s="110">
        <v>2</v>
      </c>
      <c r="K141" s="110">
        <v>4</v>
      </c>
      <c r="L141" s="110">
        <v>2</v>
      </c>
      <c r="M141" s="110">
        <v>4</v>
      </c>
      <c r="N141" s="110" t="s">
        <v>763</v>
      </c>
      <c r="O141" s="110">
        <v>1</v>
      </c>
      <c r="P141" s="110">
        <v>2</v>
      </c>
      <c r="Q141" s="110">
        <v>4</v>
      </c>
      <c r="R141" s="110">
        <v>4</v>
      </c>
      <c r="S141" s="110">
        <v>2</v>
      </c>
      <c r="T141" s="110">
        <v>4</v>
      </c>
      <c r="U141" s="110">
        <v>2</v>
      </c>
      <c r="V141" s="110">
        <v>4</v>
      </c>
      <c r="W141" s="110">
        <v>2</v>
      </c>
      <c r="X141" s="110">
        <v>4</v>
      </c>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c r="BP141" s="110"/>
      <c r="BQ141" s="110"/>
      <c r="BR141" s="110"/>
      <c r="BS141" s="110"/>
      <c r="BT141" s="110"/>
      <c r="BU141" s="110"/>
      <c r="BV141" s="110"/>
      <c r="BW141" s="110"/>
      <c r="BX141" s="110"/>
      <c r="BY141" s="110"/>
      <c r="BZ141" s="110"/>
      <c r="CA141" s="110"/>
      <c r="CB141" s="110"/>
      <c r="CC141" s="110"/>
      <c r="CD141" s="110"/>
      <c r="CE141" s="110"/>
      <c r="CF141" s="110"/>
      <c r="CG141" s="110"/>
      <c r="CH141" s="110"/>
      <c r="CI141" s="110"/>
      <c r="CJ141" s="110"/>
      <c r="CK141" s="110"/>
      <c r="CL141" s="110"/>
      <c r="CM141" s="110" t="s">
        <v>763</v>
      </c>
      <c r="CN141" s="110">
        <v>1</v>
      </c>
      <c r="CO141" s="110">
        <v>1</v>
      </c>
      <c r="CP141" s="110">
        <v>4</v>
      </c>
      <c r="CQ141" s="110">
        <v>4</v>
      </c>
      <c r="CR141" s="110">
        <v>2</v>
      </c>
      <c r="CS141" s="110">
        <v>1</v>
      </c>
      <c r="CT141" s="110">
        <v>2</v>
      </c>
      <c r="CU141" s="110">
        <v>4</v>
      </c>
      <c r="CV141" s="110">
        <v>2</v>
      </c>
      <c r="CW141" s="110">
        <v>4</v>
      </c>
      <c r="CX141" s="110"/>
      <c r="CY141" s="110"/>
      <c r="CZ141" s="110"/>
      <c r="DA141" s="110"/>
      <c r="DB141" s="110"/>
      <c r="DC141" s="110"/>
      <c r="DD141" s="110"/>
      <c r="DE141" s="110"/>
      <c r="DF141" s="110"/>
      <c r="DG141" s="110"/>
      <c r="DH141" s="110"/>
    </row>
    <row r="142" spans="1:112" ht="15.75" customHeight="1">
      <c r="A142" s="246"/>
      <c r="B142" s="240"/>
      <c r="C142" s="118" t="str">
        <f>C141</f>
        <v>-</v>
      </c>
      <c r="D142" s="224">
        <f>((3*D141)+(2*E141)+F141+G141+H141+I141+J141+K141+L141+M141)</f>
        <v>27</v>
      </c>
      <c r="E142" s="225"/>
      <c r="F142" s="225"/>
      <c r="G142" s="225"/>
      <c r="H142" s="225"/>
      <c r="I142" s="225"/>
      <c r="J142" s="225"/>
      <c r="K142" s="225"/>
      <c r="L142" s="225"/>
      <c r="M142" s="226"/>
      <c r="N142" s="114" t="str">
        <f>N141</f>
        <v>-</v>
      </c>
      <c r="O142" s="224">
        <f>((3*O141)+(2*P141)+Q141+R141+S141+T141+U141+V141+W141+X141)</f>
        <v>33</v>
      </c>
      <c r="P142" s="225"/>
      <c r="Q142" s="225"/>
      <c r="R142" s="225"/>
      <c r="S142" s="225"/>
      <c r="T142" s="225"/>
      <c r="U142" s="225"/>
      <c r="V142" s="225"/>
      <c r="W142" s="225"/>
      <c r="X142" s="226"/>
      <c r="Y142" s="114">
        <f>Y141</f>
        <v>0</v>
      </c>
      <c r="Z142" s="224">
        <f>((3*Z141)+(2*AA141)+AB141+AC141+AD141+AE141+AF141+AG141+AH141+AI141)</f>
        <v>0</v>
      </c>
      <c r="AA142" s="225"/>
      <c r="AB142" s="225"/>
      <c r="AC142" s="225"/>
      <c r="AD142" s="225"/>
      <c r="AE142" s="225"/>
      <c r="AF142" s="225"/>
      <c r="AG142" s="225"/>
      <c r="AH142" s="225"/>
      <c r="AI142" s="226"/>
      <c r="AJ142" s="114">
        <f>AJ141</f>
        <v>0</v>
      </c>
      <c r="AK142" s="224">
        <f>((3*AK141)+(2*AL141)+AM141+AN141+AO141+AP141+AQ141+AR141+AS141+AT141)</f>
        <v>0</v>
      </c>
      <c r="AL142" s="225"/>
      <c r="AM142" s="225"/>
      <c r="AN142" s="225"/>
      <c r="AO142" s="225"/>
      <c r="AP142" s="225"/>
      <c r="AQ142" s="225"/>
      <c r="AR142" s="225"/>
      <c r="AS142" s="225"/>
      <c r="AT142" s="226"/>
      <c r="AU142" s="114">
        <f>AU141</f>
        <v>0</v>
      </c>
      <c r="AV142" s="224">
        <f>((3*AV141)+(2*AW141)+AX141+AY141+AZ141+BA141+BB141+BC141+BD141+BE141)</f>
        <v>0</v>
      </c>
      <c r="AW142" s="225"/>
      <c r="AX142" s="225"/>
      <c r="AY142" s="225"/>
      <c r="AZ142" s="225"/>
      <c r="BA142" s="225"/>
      <c r="BB142" s="225"/>
      <c r="BC142" s="225"/>
      <c r="BD142" s="225"/>
      <c r="BE142" s="226"/>
      <c r="BF142" s="114">
        <f>BF141</f>
        <v>0</v>
      </c>
      <c r="BG142" s="224">
        <f>((3*BG141)+(2*BH141)+BI141+BJ141+BK141+BL141+BM141+BN141+BO141+BP141)</f>
        <v>0</v>
      </c>
      <c r="BH142" s="225"/>
      <c r="BI142" s="225"/>
      <c r="BJ142" s="225"/>
      <c r="BK142" s="225"/>
      <c r="BL142" s="225"/>
      <c r="BM142" s="225"/>
      <c r="BN142" s="225"/>
      <c r="BO142" s="225"/>
      <c r="BP142" s="226"/>
      <c r="BQ142" s="114">
        <f>BQ141</f>
        <v>0</v>
      </c>
      <c r="BR142" s="224">
        <f>((3*BR141)+(2*BS141)+BT141+BU141+BV141+BW141+BX141+BY141+BZ141+CA141)</f>
        <v>0</v>
      </c>
      <c r="BS142" s="225"/>
      <c r="BT142" s="225"/>
      <c r="BU142" s="225"/>
      <c r="BV142" s="225"/>
      <c r="BW142" s="225"/>
      <c r="BX142" s="225"/>
      <c r="BY142" s="225"/>
      <c r="BZ142" s="225"/>
      <c r="CA142" s="226"/>
      <c r="CB142" s="114">
        <f>CB141</f>
        <v>0</v>
      </c>
      <c r="CC142" s="224">
        <f>((3*CC141)+(2*CD141)+CE141+CF141+CG141+CH141+CI141+CJ141+CK141+CL141)</f>
        <v>0</v>
      </c>
      <c r="CD142" s="225"/>
      <c r="CE142" s="225"/>
      <c r="CF142" s="225"/>
      <c r="CG142" s="225"/>
      <c r="CH142" s="225"/>
      <c r="CI142" s="225"/>
      <c r="CJ142" s="225"/>
      <c r="CK142" s="225"/>
      <c r="CL142" s="226"/>
      <c r="CM142" s="114" t="str">
        <f>CM141</f>
        <v>-</v>
      </c>
      <c r="CN142" s="224">
        <f>((3*CN141)+(2*CO141)+CP141+CQ141+CR141+CS141+CT141+CU141+CV141+CW141)</f>
        <v>28</v>
      </c>
      <c r="CO142" s="225"/>
      <c r="CP142" s="225"/>
      <c r="CQ142" s="225"/>
      <c r="CR142" s="225"/>
      <c r="CS142" s="225"/>
      <c r="CT142" s="225"/>
      <c r="CU142" s="225"/>
      <c r="CV142" s="225"/>
      <c r="CW142" s="226"/>
      <c r="CX142" s="114">
        <f>CX141</f>
        <v>0</v>
      </c>
      <c r="CY142" s="224">
        <f>((3*CY141)+(2*CZ141)+DA141+DB141+DC141+DD141+DE141+DF141+DG141+DH141)</f>
        <v>0</v>
      </c>
      <c r="CZ142" s="225"/>
      <c r="DA142" s="225"/>
      <c r="DB142" s="225"/>
      <c r="DC142" s="225"/>
      <c r="DD142" s="225"/>
      <c r="DE142" s="225"/>
      <c r="DF142" s="225"/>
      <c r="DG142" s="225"/>
      <c r="DH142" s="226"/>
    </row>
    <row r="143" spans="1:112" ht="15.75" customHeight="1" thickBot="1">
      <c r="A143" s="246"/>
      <c r="B143" s="240"/>
      <c r="C143" s="224" t="str">
        <f>IF(D142&lt;25,$DS$21,IF(AND(D142&gt;=25,D142&lt;50),$DS$22,IF(AND(D142&gt;=50,D142&lt;75),$DS$23,#REF!)))</f>
        <v>Moderado</v>
      </c>
      <c r="D143" s="225"/>
      <c r="E143" s="225"/>
      <c r="F143" s="225"/>
      <c r="G143" s="225"/>
      <c r="H143" s="225"/>
      <c r="I143" s="225"/>
      <c r="J143" s="225"/>
      <c r="K143" s="225"/>
      <c r="L143" s="225"/>
      <c r="M143" s="226"/>
      <c r="N143" s="224" t="str">
        <f>IF(O142&lt;25,$DS$21,IF(AND(O142&gt;=25,O142&lt;50),$DS$22,IF(AND(O142&gt;=50,O142&lt;75),$DS$23,#REF!)))</f>
        <v>Moderado</v>
      </c>
      <c r="O143" s="225"/>
      <c r="P143" s="225"/>
      <c r="Q143" s="225"/>
      <c r="R143" s="225"/>
      <c r="S143" s="225"/>
      <c r="T143" s="225"/>
      <c r="U143" s="225"/>
      <c r="V143" s="225"/>
      <c r="W143" s="225"/>
      <c r="X143" s="226"/>
      <c r="Y143" s="224" t="str">
        <f>IF(Z142&lt;25,$DS$21,IF(AND(Z142&gt;=25,Z142&lt;50),$DS$22,IF(AND(Z142&gt;=50,Z142&lt;75),$DS$23,#REF!)))</f>
        <v>Irrelevante</v>
      </c>
      <c r="Z143" s="225"/>
      <c r="AA143" s="225"/>
      <c r="AB143" s="225"/>
      <c r="AC143" s="225"/>
      <c r="AD143" s="225"/>
      <c r="AE143" s="225"/>
      <c r="AF143" s="225"/>
      <c r="AG143" s="225"/>
      <c r="AH143" s="225"/>
      <c r="AI143" s="226"/>
      <c r="AJ143" s="224" t="str">
        <f>IF(AK142&lt;25,$DS$21,IF(AND(AK142&gt;=25,AK142&lt;50),$DS$22,IF(AND(AK142&gt;=50,AK142&lt;75),$DS$23,#REF!)))</f>
        <v>Irrelevante</v>
      </c>
      <c r="AK143" s="225"/>
      <c r="AL143" s="225"/>
      <c r="AM143" s="225"/>
      <c r="AN143" s="225"/>
      <c r="AO143" s="225"/>
      <c r="AP143" s="225"/>
      <c r="AQ143" s="225"/>
      <c r="AR143" s="225"/>
      <c r="AS143" s="225"/>
      <c r="AT143" s="226"/>
      <c r="AU143" s="224" t="str">
        <f>IF(AV142&lt;25,$DS$21,IF(AND(AV142&gt;=25,AV142&lt;50),$DS$22,IF(AND(AV142&gt;=50,AV142&lt;75),$DS$23,#REF!)))</f>
        <v>Irrelevante</v>
      </c>
      <c r="AV143" s="225"/>
      <c r="AW143" s="225"/>
      <c r="AX143" s="225"/>
      <c r="AY143" s="225"/>
      <c r="AZ143" s="225"/>
      <c r="BA143" s="225"/>
      <c r="BB143" s="225"/>
      <c r="BC143" s="225"/>
      <c r="BD143" s="225"/>
      <c r="BE143" s="226"/>
      <c r="BF143" s="224" t="str">
        <f>IF(BG142&lt;25,$DS$21,IF(AND(BG142&gt;=25,BG142&lt;50),$DS$22,IF(AND(BG142&gt;=50,BG142&lt;75),$DS$23,#REF!)))</f>
        <v>Irrelevante</v>
      </c>
      <c r="BG143" s="225"/>
      <c r="BH143" s="225"/>
      <c r="BI143" s="225"/>
      <c r="BJ143" s="225"/>
      <c r="BK143" s="225"/>
      <c r="BL143" s="225"/>
      <c r="BM143" s="225"/>
      <c r="BN143" s="225"/>
      <c r="BO143" s="225"/>
      <c r="BP143" s="226"/>
      <c r="BQ143" s="224" t="str">
        <f>IF(BR142&lt;25,$DS$21,IF(AND(BR142&gt;=25,BR142&lt;50),$DS$22,IF(AND(BR142&gt;=50,BR142&lt;75),$DS$23,#REF!)))</f>
        <v>Irrelevante</v>
      </c>
      <c r="BR143" s="225"/>
      <c r="BS143" s="225"/>
      <c r="BT143" s="225"/>
      <c r="BU143" s="225"/>
      <c r="BV143" s="225"/>
      <c r="BW143" s="225"/>
      <c r="BX143" s="225"/>
      <c r="BY143" s="225"/>
      <c r="BZ143" s="225"/>
      <c r="CA143" s="226"/>
      <c r="CB143" s="224" t="str">
        <f>IF(CC142&lt;25,$DS$21,IF(AND(CC142&gt;=25,CC142&lt;50),$DS$22,IF(AND(CC142&gt;=50,CC142&lt;75),$DS$23,#REF!)))</f>
        <v>Irrelevante</v>
      </c>
      <c r="CC143" s="225"/>
      <c r="CD143" s="225"/>
      <c r="CE143" s="225"/>
      <c r="CF143" s="225"/>
      <c r="CG143" s="225"/>
      <c r="CH143" s="225"/>
      <c r="CI143" s="225"/>
      <c r="CJ143" s="225"/>
      <c r="CK143" s="225"/>
      <c r="CL143" s="226"/>
      <c r="CM143" s="224" t="str">
        <f>IF(CN142&lt;25,$DS$21,IF(AND(CN142&gt;=25,CN142&lt;50),$DS$22,IF(AND(CN142&gt;=50,CN142&lt;75),$DS$23,#REF!)))</f>
        <v>Moderado</v>
      </c>
      <c r="CN143" s="225"/>
      <c r="CO143" s="225"/>
      <c r="CP143" s="225"/>
      <c r="CQ143" s="225"/>
      <c r="CR143" s="225"/>
      <c r="CS143" s="225"/>
      <c r="CT143" s="225"/>
      <c r="CU143" s="225"/>
      <c r="CV143" s="225"/>
      <c r="CW143" s="226"/>
      <c r="CX143" s="224" t="str">
        <f>IF(CY142&lt;25,$DS$21,IF(AND(CY142&gt;=25,CY142&lt;50),$DS$22,IF(AND(CY142&gt;=50,CY142&lt;75),$DS$23,#REF!)))</f>
        <v>Irrelevante</v>
      </c>
      <c r="CY143" s="225"/>
      <c r="CZ143" s="225"/>
      <c r="DA143" s="225"/>
      <c r="DB143" s="225"/>
      <c r="DC143" s="225"/>
      <c r="DD143" s="225"/>
      <c r="DE143" s="225"/>
      <c r="DF143" s="225"/>
      <c r="DG143" s="225"/>
      <c r="DH143" s="226"/>
    </row>
    <row r="144" spans="1:112" ht="68.25" customHeight="1">
      <c r="A144" s="246"/>
      <c r="B144" s="240"/>
      <c r="C144" s="230" t="s">
        <v>951</v>
      </c>
      <c r="D144" s="231"/>
      <c r="E144" s="231"/>
      <c r="F144" s="231"/>
      <c r="G144" s="231"/>
      <c r="H144" s="231"/>
      <c r="I144" s="231"/>
      <c r="J144" s="231"/>
      <c r="K144" s="231"/>
      <c r="L144" s="231"/>
      <c r="M144" s="232"/>
      <c r="N144" s="233" t="s">
        <v>952</v>
      </c>
      <c r="O144" s="234"/>
      <c r="P144" s="234"/>
      <c r="Q144" s="234"/>
      <c r="R144" s="234"/>
      <c r="S144" s="234"/>
      <c r="T144" s="234"/>
      <c r="U144" s="234"/>
      <c r="V144" s="234"/>
      <c r="W144" s="234"/>
      <c r="X144" s="235"/>
      <c r="Y144" s="236"/>
      <c r="Z144" s="237"/>
      <c r="AA144" s="237"/>
      <c r="AB144" s="237"/>
      <c r="AC144" s="237"/>
      <c r="AD144" s="237"/>
      <c r="AE144" s="237"/>
      <c r="AF144" s="237"/>
      <c r="AG144" s="237"/>
      <c r="AH144" s="237"/>
      <c r="AI144" s="238"/>
      <c r="AJ144" s="227"/>
      <c r="AK144" s="228"/>
      <c r="AL144" s="228"/>
      <c r="AM144" s="228"/>
      <c r="AN144" s="228"/>
      <c r="AO144" s="228"/>
      <c r="AP144" s="228"/>
      <c r="AQ144" s="228"/>
      <c r="AR144" s="228"/>
      <c r="AS144" s="228"/>
      <c r="AT144" s="229"/>
      <c r="AU144" s="236"/>
      <c r="AV144" s="237"/>
      <c r="AW144" s="237"/>
      <c r="AX144" s="237"/>
      <c r="AY144" s="237"/>
      <c r="AZ144" s="237"/>
      <c r="BA144" s="237"/>
      <c r="BB144" s="237"/>
      <c r="BC144" s="237"/>
      <c r="BD144" s="237"/>
      <c r="BE144" s="238"/>
      <c r="BF144" s="227"/>
      <c r="BG144" s="228"/>
      <c r="BH144" s="228"/>
      <c r="BI144" s="228"/>
      <c r="BJ144" s="228"/>
      <c r="BK144" s="228"/>
      <c r="BL144" s="228"/>
      <c r="BM144" s="228"/>
      <c r="BN144" s="228"/>
      <c r="BO144" s="228"/>
      <c r="BP144" s="229"/>
      <c r="BQ144" s="227"/>
      <c r="BR144" s="228"/>
      <c r="BS144" s="228"/>
      <c r="BT144" s="228"/>
      <c r="BU144" s="228"/>
      <c r="BV144" s="228"/>
      <c r="BW144" s="228"/>
      <c r="BX144" s="228"/>
      <c r="BY144" s="228"/>
      <c r="BZ144" s="228"/>
      <c r="CA144" s="229"/>
      <c r="CB144" s="227"/>
      <c r="CC144" s="228"/>
      <c r="CD144" s="228"/>
      <c r="CE144" s="228"/>
      <c r="CF144" s="228"/>
      <c r="CG144" s="228"/>
      <c r="CH144" s="228"/>
      <c r="CI144" s="228"/>
      <c r="CJ144" s="228"/>
      <c r="CK144" s="228"/>
      <c r="CL144" s="229"/>
      <c r="CM144" s="227"/>
      <c r="CN144" s="228"/>
      <c r="CO144" s="228"/>
      <c r="CP144" s="228"/>
      <c r="CQ144" s="228"/>
      <c r="CR144" s="228"/>
      <c r="CS144" s="228"/>
      <c r="CT144" s="228"/>
      <c r="CU144" s="228"/>
      <c r="CV144" s="228"/>
      <c r="CW144" s="229"/>
      <c r="CX144" s="227"/>
      <c r="CY144" s="228"/>
      <c r="CZ144" s="228"/>
      <c r="DA144" s="228"/>
      <c r="DB144" s="228"/>
      <c r="DC144" s="228"/>
      <c r="DD144" s="228"/>
      <c r="DE144" s="228"/>
      <c r="DF144" s="228"/>
      <c r="DG144" s="228"/>
      <c r="DH144" s="229"/>
    </row>
    <row r="145" spans="1:112" ht="15.75" customHeight="1">
      <c r="A145" s="246"/>
      <c r="B145" s="240"/>
      <c r="C145" s="119" t="s">
        <v>763</v>
      </c>
      <c r="D145" s="110">
        <v>1</v>
      </c>
      <c r="E145" s="110">
        <v>2</v>
      </c>
      <c r="F145" s="110">
        <v>4</v>
      </c>
      <c r="G145" s="110">
        <v>1</v>
      </c>
      <c r="H145" s="110">
        <v>1</v>
      </c>
      <c r="I145" s="110">
        <v>2</v>
      </c>
      <c r="J145" s="110">
        <v>2</v>
      </c>
      <c r="K145" s="110">
        <v>4</v>
      </c>
      <c r="L145" s="110">
        <v>2</v>
      </c>
      <c r="M145" s="110">
        <v>4</v>
      </c>
      <c r="N145" s="110" t="s">
        <v>763</v>
      </c>
      <c r="O145" s="110">
        <v>1</v>
      </c>
      <c r="P145" s="110">
        <v>1</v>
      </c>
      <c r="Q145" s="110">
        <v>4</v>
      </c>
      <c r="R145" s="110">
        <v>4</v>
      </c>
      <c r="S145" s="110">
        <v>2</v>
      </c>
      <c r="T145" s="110">
        <v>1</v>
      </c>
      <c r="U145" s="110">
        <v>2</v>
      </c>
      <c r="V145" s="110">
        <v>4</v>
      </c>
      <c r="W145" s="110">
        <v>2</v>
      </c>
      <c r="X145" s="110">
        <v>4</v>
      </c>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c r="BM145" s="110"/>
      <c r="BN145" s="110"/>
      <c r="BO145" s="110"/>
      <c r="BP145" s="110"/>
      <c r="BQ145" s="110"/>
      <c r="BR145" s="110"/>
      <c r="BS145" s="110"/>
      <c r="BT145" s="110"/>
      <c r="BU145" s="110"/>
      <c r="BV145" s="110"/>
      <c r="BW145" s="110"/>
      <c r="BX145" s="110"/>
      <c r="BY145" s="110"/>
      <c r="BZ145" s="110"/>
      <c r="CA145" s="110"/>
      <c r="CB145" s="110"/>
      <c r="CC145" s="110"/>
      <c r="CD145" s="110"/>
      <c r="CE145" s="110"/>
      <c r="CF145" s="110"/>
      <c r="CG145" s="110"/>
      <c r="CH145" s="110"/>
      <c r="CI145" s="110"/>
      <c r="CJ145" s="110"/>
      <c r="CK145" s="110"/>
      <c r="CL145" s="110"/>
      <c r="CM145" s="110"/>
      <c r="CN145" s="110"/>
      <c r="CO145" s="110"/>
      <c r="CP145" s="110"/>
      <c r="CQ145" s="110"/>
      <c r="CR145" s="110"/>
      <c r="CS145" s="110"/>
      <c r="CT145" s="110"/>
      <c r="CU145" s="110"/>
      <c r="CV145" s="110"/>
      <c r="CW145" s="110"/>
      <c r="CX145" s="110"/>
      <c r="CY145" s="110"/>
      <c r="CZ145" s="110"/>
      <c r="DA145" s="110"/>
      <c r="DB145" s="110"/>
      <c r="DC145" s="110"/>
      <c r="DD145" s="110"/>
      <c r="DE145" s="110"/>
      <c r="DF145" s="110"/>
      <c r="DG145" s="110"/>
      <c r="DH145" s="110"/>
    </row>
    <row r="146" spans="1:112" ht="15.75" customHeight="1">
      <c r="A146" s="246"/>
      <c r="B146" s="240"/>
      <c r="C146" s="118" t="str">
        <f>C145</f>
        <v>-</v>
      </c>
      <c r="D146" s="224">
        <f>((3*D145)+(2*E145)+F145+G145+H145+I145+J145+K145+L145+M145)</f>
        <v>27</v>
      </c>
      <c r="E146" s="225"/>
      <c r="F146" s="225"/>
      <c r="G146" s="225"/>
      <c r="H146" s="225"/>
      <c r="I146" s="225"/>
      <c r="J146" s="225"/>
      <c r="K146" s="225"/>
      <c r="L146" s="225"/>
      <c r="M146" s="226"/>
      <c r="N146" s="114" t="str">
        <f>N145</f>
        <v>-</v>
      </c>
      <c r="O146" s="224">
        <f>((3*O145)+(2*P145)+Q145+R145+S145+T145+U145+V145+W145+X145)</f>
        <v>28</v>
      </c>
      <c r="P146" s="225"/>
      <c r="Q146" s="225"/>
      <c r="R146" s="225"/>
      <c r="S146" s="225"/>
      <c r="T146" s="225"/>
      <c r="U146" s="225"/>
      <c r="V146" s="225"/>
      <c r="W146" s="225"/>
      <c r="X146" s="226"/>
      <c r="Y146" s="114">
        <f>Y145</f>
        <v>0</v>
      </c>
      <c r="Z146" s="224">
        <f>((3*Z145)+(2*AA145)+AB145+AC145+AD145+AE145+AF145+AG145+AH145+AI145)</f>
        <v>0</v>
      </c>
      <c r="AA146" s="225"/>
      <c r="AB146" s="225"/>
      <c r="AC146" s="225"/>
      <c r="AD146" s="225"/>
      <c r="AE146" s="225"/>
      <c r="AF146" s="225"/>
      <c r="AG146" s="225"/>
      <c r="AH146" s="225"/>
      <c r="AI146" s="226"/>
      <c r="AJ146" s="114">
        <f>AJ145</f>
        <v>0</v>
      </c>
      <c r="AK146" s="224">
        <f>((3*AK145)+(2*AL145)+AM145+AN145+AO145+AP145+AQ145+AR145+AS145+AT145)</f>
        <v>0</v>
      </c>
      <c r="AL146" s="225"/>
      <c r="AM146" s="225"/>
      <c r="AN146" s="225"/>
      <c r="AO146" s="225"/>
      <c r="AP146" s="225"/>
      <c r="AQ146" s="225"/>
      <c r="AR146" s="225"/>
      <c r="AS146" s="225"/>
      <c r="AT146" s="226"/>
      <c r="AU146" s="114">
        <f>AU145</f>
        <v>0</v>
      </c>
      <c r="AV146" s="224">
        <f>((3*AV145)+(2*AW145)+AX145+AY145+AZ145+BA145+BB145+BC145+BD145+BE145)</f>
        <v>0</v>
      </c>
      <c r="AW146" s="225"/>
      <c r="AX146" s="225"/>
      <c r="AY146" s="225"/>
      <c r="AZ146" s="225"/>
      <c r="BA146" s="225"/>
      <c r="BB146" s="225"/>
      <c r="BC146" s="225"/>
      <c r="BD146" s="225"/>
      <c r="BE146" s="226"/>
      <c r="BF146" s="114">
        <f>BF145</f>
        <v>0</v>
      </c>
      <c r="BG146" s="224">
        <f>((3*BG145)+(2*BH145)+BI145+BJ145+BK145+BL145+BM145+BN145+BO145+BP145)</f>
        <v>0</v>
      </c>
      <c r="BH146" s="225"/>
      <c r="BI146" s="225"/>
      <c r="BJ146" s="225"/>
      <c r="BK146" s="225"/>
      <c r="BL146" s="225"/>
      <c r="BM146" s="225"/>
      <c r="BN146" s="225"/>
      <c r="BO146" s="225"/>
      <c r="BP146" s="226"/>
      <c r="BQ146" s="114">
        <f>BQ145</f>
        <v>0</v>
      </c>
      <c r="BR146" s="224">
        <f>((3*BR145)+(2*BS145)+BT145+BU145+BV145+BW145+BX145+BY145+BZ145+CA145)</f>
        <v>0</v>
      </c>
      <c r="BS146" s="225"/>
      <c r="BT146" s="225"/>
      <c r="BU146" s="225"/>
      <c r="BV146" s="225"/>
      <c r="BW146" s="225"/>
      <c r="BX146" s="225"/>
      <c r="BY146" s="225"/>
      <c r="BZ146" s="225"/>
      <c r="CA146" s="226"/>
      <c r="CB146" s="114">
        <f>CB145</f>
        <v>0</v>
      </c>
      <c r="CC146" s="224">
        <f>((3*CC145)+(2*CD145)+CE145+CF145+CG145+CH145+CI145+CJ145+CK145+CL145)</f>
        <v>0</v>
      </c>
      <c r="CD146" s="225"/>
      <c r="CE146" s="225"/>
      <c r="CF146" s="225"/>
      <c r="CG146" s="225"/>
      <c r="CH146" s="225"/>
      <c r="CI146" s="225"/>
      <c r="CJ146" s="225"/>
      <c r="CK146" s="225"/>
      <c r="CL146" s="226"/>
      <c r="CM146" s="114">
        <f>CM145</f>
        <v>0</v>
      </c>
      <c r="CN146" s="224">
        <f>((3*CN145)+(2*CO145)+CP145+CQ145+CR145+CS145+CT145+CU145+CV145+CW145)</f>
        <v>0</v>
      </c>
      <c r="CO146" s="225"/>
      <c r="CP146" s="225"/>
      <c r="CQ146" s="225"/>
      <c r="CR146" s="225"/>
      <c r="CS146" s="225"/>
      <c r="CT146" s="225"/>
      <c r="CU146" s="225"/>
      <c r="CV146" s="225"/>
      <c r="CW146" s="226"/>
      <c r="CX146" s="114">
        <f>CX145</f>
        <v>0</v>
      </c>
      <c r="CY146" s="224">
        <f>((3*CY145)+(2*CZ145)+DA145+DB145+DC145+DD145+DE145+DF145+DG145+DH145)</f>
        <v>0</v>
      </c>
      <c r="CZ146" s="225"/>
      <c r="DA146" s="225"/>
      <c r="DB146" s="225"/>
      <c r="DC146" s="225"/>
      <c r="DD146" s="225"/>
      <c r="DE146" s="225"/>
      <c r="DF146" s="225"/>
      <c r="DG146" s="225"/>
      <c r="DH146" s="226"/>
    </row>
    <row r="147" spans="1:112" ht="15.75" customHeight="1" thickBot="1">
      <c r="A147" s="246"/>
      <c r="B147" s="241"/>
      <c r="C147" s="224" t="str">
        <f>IF(D146&lt;25,$DS$21,IF(AND(D146&gt;=25,D146&lt;50),$DS$22,IF(AND(D146&gt;=50,D146&lt;75),$DS$23,#REF!)))</f>
        <v>Moderado</v>
      </c>
      <c r="D147" s="225"/>
      <c r="E147" s="225"/>
      <c r="F147" s="225"/>
      <c r="G147" s="225"/>
      <c r="H147" s="225"/>
      <c r="I147" s="225"/>
      <c r="J147" s="225"/>
      <c r="K147" s="225"/>
      <c r="L147" s="225"/>
      <c r="M147" s="226"/>
      <c r="N147" s="224" t="str">
        <f>IF(O146&lt;25,$DS$21,IF(AND(O146&gt;=25,O146&lt;50),$DS$22,IF(AND(O146&gt;=50,O146&lt;75),$DS$23,#REF!)))</f>
        <v>Moderado</v>
      </c>
      <c r="O147" s="225"/>
      <c r="P147" s="225"/>
      <c r="Q147" s="225"/>
      <c r="R147" s="225"/>
      <c r="S147" s="225"/>
      <c r="T147" s="225"/>
      <c r="U147" s="225"/>
      <c r="V147" s="225"/>
      <c r="W147" s="225"/>
      <c r="X147" s="226"/>
      <c r="Y147" s="224" t="str">
        <f>IF(Z146&lt;25,$DS$21,IF(AND(Z146&gt;=25,Z146&lt;50),$DS$22,IF(AND(Z146&gt;=50,Z146&lt;75),$DS$23,#REF!)))</f>
        <v>Irrelevante</v>
      </c>
      <c r="Z147" s="225"/>
      <c r="AA147" s="225"/>
      <c r="AB147" s="225"/>
      <c r="AC147" s="225"/>
      <c r="AD147" s="225"/>
      <c r="AE147" s="225"/>
      <c r="AF147" s="225"/>
      <c r="AG147" s="225"/>
      <c r="AH147" s="225"/>
      <c r="AI147" s="226"/>
      <c r="AJ147" s="224" t="str">
        <f>IF(AK146&lt;25,$DS$21,IF(AND(AK146&gt;=25,AK146&lt;50),$DS$22,IF(AND(AK146&gt;=50,AK146&lt;75),$DS$23,#REF!)))</f>
        <v>Irrelevante</v>
      </c>
      <c r="AK147" s="225"/>
      <c r="AL147" s="225"/>
      <c r="AM147" s="225"/>
      <c r="AN147" s="225"/>
      <c r="AO147" s="225"/>
      <c r="AP147" s="225"/>
      <c r="AQ147" s="225"/>
      <c r="AR147" s="225"/>
      <c r="AS147" s="225"/>
      <c r="AT147" s="226"/>
      <c r="AU147" s="224" t="str">
        <f>IF(AV146&lt;25,$DS$21,IF(AND(AV146&gt;=25,AV146&lt;50),$DS$22,IF(AND(AV146&gt;=50,AV146&lt;75),$DS$23,#REF!)))</f>
        <v>Irrelevante</v>
      </c>
      <c r="AV147" s="225"/>
      <c r="AW147" s="225"/>
      <c r="AX147" s="225"/>
      <c r="AY147" s="225"/>
      <c r="AZ147" s="225"/>
      <c r="BA147" s="225"/>
      <c r="BB147" s="225"/>
      <c r="BC147" s="225"/>
      <c r="BD147" s="225"/>
      <c r="BE147" s="226"/>
      <c r="BF147" s="224" t="str">
        <f>IF(BG146&lt;25,$DS$21,IF(AND(BG146&gt;=25,BG146&lt;50),$DS$22,IF(AND(BG146&gt;=50,BG146&lt;75),$DS$23,#REF!)))</f>
        <v>Irrelevante</v>
      </c>
      <c r="BG147" s="225"/>
      <c r="BH147" s="225"/>
      <c r="BI147" s="225"/>
      <c r="BJ147" s="225"/>
      <c r="BK147" s="225"/>
      <c r="BL147" s="225"/>
      <c r="BM147" s="225"/>
      <c r="BN147" s="225"/>
      <c r="BO147" s="225"/>
      <c r="BP147" s="226"/>
      <c r="BQ147" s="224" t="str">
        <f>IF(BR146&lt;25,$DS$21,IF(AND(BR146&gt;=25,BR146&lt;50),$DS$22,IF(AND(BR146&gt;=50,BR146&lt;75),$DS$23,#REF!)))</f>
        <v>Irrelevante</v>
      </c>
      <c r="BR147" s="225"/>
      <c r="BS147" s="225"/>
      <c r="BT147" s="225"/>
      <c r="BU147" s="225"/>
      <c r="BV147" s="225"/>
      <c r="BW147" s="225"/>
      <c r="BX147" s="225"/>
      <c r="BY147" s="225"/>
      <c r="BZ147" s="225"/>
      <c r="CA147" s="226"/>
      <c r="CB147" s="224" t="str">
        <f>IF(CC146&lt;25,$DS$21,IF(AND(CC146&gt;=25,CC146&lt;50),$DS$22,IF(AND(CC146&gt;=50,CC146&lt;75),$DS$23,#REF!)))</f>
        <v>Irrelevante</v>
      </c>
      <c r="CC147" s="225"/>
      <c r="CD147" s="225"/>
      <c r="CE147" s="225"/>
      <c r="CF147" s="225"/>
      <c r="CG147" s="225"/>
      <c r="CH147" s="225"/>
      <c r="CI147" s="225"/>
      <c r="CJ147" s="225"/>
      <c r="CK147" s="225"/>
      <c r="CL147" s="226"/>
      <c r="CM147" s="224" t="str">
        <f>IF(CN146&lt;25,$DS$21,IF(AND(CN146&gt;=25,CN146&lt;50),$DS$22,IF(AND(CN146&gt;=50,CN146&lt;75),$DS$23,#REF!)))</f>
        <v>Irrelevante</v>
      </c>
      <c r="CN147" s="225"/>
      <c r="CO147" s="225"/>
      <c r="CP147" s="225"/>
      <c r="CQ147" s="225"/>
      <c r="CR147" s="225"/>
      <c r="CS147" s="225"/>
      <c r="CT147" s="225"/>
      <c r="CU147" s="225"/>
      <c r="CV147" s="225"/>
      <c r="CW147" s="226"/>
      <c r="CX147" s="224" t="str">
        <f>IF(CY146&lt;25,$DS$21,IF(AND(CY146&gt;=25,CY146&lt;50),$DS$22,IF(AND(CY146&gt;=50,CY146&lt;75),$DS$23,#REF!)))</f>
        <v>Irrelevante</v>
      </c>
      <c r="CY147" s="225"/>
      <c r="CZ147" s="225"/>
      <c r="DA147" s="225"/>
      <c r="DB147" s="225"/>
      <c r="DC147" s="225"/>
      <c r="DD147" s="225"/>
      <c r="DE147" s="225"/>
      <c r="DF147" s="225"/>
      <c r="DG147" s="225"/>
      <c r="DH147" s="226"/>
    </row>
    <row r="148" spans="1:112" ht="63.6" customHeight="1">
      <c r="A148" s="246"/>
      <c r="B148" s="300" t="s">
        <v>953</v>
      </c>
      <c r="C148" s="257" t="s">
        <v>954</v>
      </c>
      <c r="D148" s="258"/>
      <c r="E148" s="258"/>
      <c r="F148" s="258"/>
      <c r="G148" s="258"/>
      <c r="H148" s="258"/>
      <c r="I148" s="258"/>
      <c r="J148" s="258"/>
      <c r="K148" s="258"/>
      <c r="L148" s="258"/>
      <c r="M148" s="259"/>
      <c r="N148" s="260" t="s">
        <v>955</v>
      </c>
      <c r="O148" s="261"/>
      <c r="P148" s="261"/>
      <c r="Q148" s="261"/>
      <c r="R148" s="261"/>
      <c r="S148" s="261"/>
      <c r="T148" s="261"/>
      <c r="U148" s="261"/>
      <c r="V148" s="261"/>
      <c r="W148" s="261"/>
      <c r="X148" s="262"/>
      <c r="Y148" s="251" t="s">
        <v>956</v>
      </c>
      <c r="Z148" s="252"/>
      <c r="AA148" s="252"/>
      <c r="AB148" s="252"/>
      <c r="AC148" s="252"/>
      <c r="AD148" s="252"/>
      <c r="AE148" s="252"/>
      <c r="AF148" s="252"/>
      <c r="AG148" s="252"/>
      <c r="AH148" s="252"/>
      <c r="AI148" s="253"/>
      <c r="AJ148" s="251" t="s">
        <v>957</v>
      </c>
      <c r="AK148" s="252"/>
      <c r="AL148" s="252"/>
      <c r="AM148" s="252"/>
      <c r="AN148" s="252"/>
      <c r="AO148" s="252"/>
      <c r="AP148" s="252"/>
      <c r="AQ148" s="252"/>
      <c r="AR148" s="252"/>
      <c r="AS148" s="252"/>
      <c r="AT148" s="253"/>
      <c r="AU148" s="251" t="s">
        <v>958</v>
      </c>
      <c r="AV148" s="252"/>
      <c r="AW148" s="252"/>
      <c r="AX148" s="252"/>
      <c r="AY148" s="252"/>
      <c r="AZ148" s="252"/>
      <c r="BA148" s="252"/>
      <c r="BB148" s="252"/>
      <c r="BC148" s="252"/>
      <c r="BD148" s="252"/>
      <c r="BE148" s="253"/>
      <c r="BF148" s="254" t="s">
        <v>959</v>
      </c>
      <c r="BG148" s="255"/>
      <c r="BH148" s="255"/>
      <c r="BI148" s="255"/>
      <c r="BJ148" s="255"/>
      <c r="BK148" s="255"/>
      <c r="BL148" s="255"/>
      <c r="BM148" s="255"/>
      <c r="BN148" s="255"/>
      <c r="BO148" s="255"/>
      <c r="BP148" s="256"/>
      <c r="BQ148" s="251" t="s">
        <v>960</v>
      </c>
      <c r="BR148" s="252"/>
      <c r="BS148" s="252"/>
      <c r="BT148" s="252"/>
      <c r="BU148" s="252"/>
      <c r="BV148" s="252"/>
      <c r="BW148" s="252"/>
      <c r="BX148" s="252"/>
      <c r="BY148" s="252"/>
      <c r="BZ148" s="252"/>
      <c r="CA148" s="253"/>
      <c r="CB148" s="251" t="s">
        <v>961</v>
      </c>
      <c r="CC148" s="252"/>
      <c r="CD148" s="252"/>
      <c r="CE148" s="252"/>
      <c r="CF148" s="252"/>
      <c r="CG148" s="252"/>
      <c r="CH148" s="252"/>
      <c r="CI148" s="252"/>
      <c r="CJ148" s="252"/>
      <c r="CK148" s="252"/>
      <c r="CL148" s="253"/>
      <c r="CM148" s="254"/>
      <c r="CN148" s="255"/>
      <c r="CO148" s="255"/>
      <c r="CP148" s="255"/>
      <c r="CQ148" s="255"/>
      <c r="CR148" s="255"/>
      <c r="CS148" s="255"/>
      <c r="CT148" s="255"/>
      <c r="CU148" s="255"/>
      <c r="CV148" s="255"/>
      <c r="CW148" s="256"/>
      <c r="CX148" s="251" t="s">
        <v>962</v>
      </c>
      <c r="CY148" s="252"/>
      <c r="CZ148" s="252"/>
      <c r="DA148" s="252"/>
      <c r="DB148" s="252"/>
      <c r="DC148" s="252"/>
      <c r="DD148" s="252"/>
      <c r="DE148" s="252"/>
      <c r="DF148" s="252"/>
      <c r="DG148" s="252"/>
      <c r="DH148" s="253"/>
    </row>
    <row r="149" spans="1:112" ht="15.75" customHeight="1">
      <c r="A149" s="246"/>
      <c r="B149" s="301"/>
      <c r="C149" s="146" t="s">
        <v>763</v>
      </c>
      <c r="D149" s="147">
        <v>4</v>
      </c>
      <c r="E149" s="147">
        <v>8</v>
      </c>
      <c r="F149" s="147">
        <v>8</v>
      </c>
      <c r="G149" s="147">
        <v>1</v>
      </c>
      <c r="H149" s="147">
        <v>1</v>
      </c>
      <c r="I149" s="147">
        <v>4</v>
      </c>
      <c r="J149" s="147">
        <v>2</v>
      </c>
      <c r="K149" s="147">
        <v>4</v>
      </c>
      <c r="L149" s="147">
        <v>4</v>
      </c>
      <c r="M149" s="147">
        <v>4</v>
      </c>
      <c r="N149" s="147" t="s">
        <v>763</v>
      </c>
      <c r="O149" s="147">
        <v>4</v>
      </c>
      <c r="P149" s="147">
        <v>12</v>
      </c>
      <c r="Q149" s="147">
        <v>8</v>
      </c>
      <c r="R149" s="147">
        <v>4</v>
      </c>
      <c r="S149" s="147">
        <v>1</v>
      </c>
      <c r="T149" s="147">
        <v>4</v>
      </c>
      <c r="U149" s="147">
        <v>2</v>
      </c>
      <c r="V149" s="147">
        <v>4</v>
      </c>
      <c r="W149" s="147">
        <v>4</v>
      </c>
      <c r="X149" s="147">
        <v>8</v>
      </c>
      <c r="Y149" s="147" t="s">
        <v>763</v>
      </c>
      <c r="Z149" s="147">
        <v>4</v>
      </c>
      <c r="AA149" s="147">
        <v>4</v>
      </c>
      <c r="AB149" s="147">
        <v>8</v>
      </c>
      <c r="AC149" s="147">
        <v>4</v>
      </c>
      <c r="AD149" s="147">
        <v>1</v>
      </c>
      <c r="AE149" s="147">
        <v>4</v>
      </c>
      <c r="AF149" s="147">
        <v>2</v>
      </c>
      <c r="AG149" s="147">
        <v>4</v>
      </c>
      <c r="AH149" s="147">
        <v>4</v>
      </c>
      <c r="AI149" s="147">
        <v>8</v>
      </c>
      <c r="AJ149" s="147" t="s">
        <v>763</v>
      </c>
      <c r="AK149" s="147">
        <v>4</v>
      </c>
      <c r="AL149" s="147">
        <v>8</v>
      </c>
      <c r="AM149" s="147">
        <v>8</v>
      </c>
      <c r="AN149" s="147">
        <v>4</v>
      </c>
      <c r="AO149" s="147">
        <v>1</v>
      </c>
      <c r="AP149" s="147">
        <v>4</v>
      </c>
      <c r="AQ149" s="147">
        <v>2</v>
      </c>
      <c r="AR149" s="147">
        <v>4</v>
      </c>
      <c r="AS149" s="147">
        <v>4</v>
      </c>
      <c r="AT149" s="147">
        <v>4</v>
      </c>
      <c r="AU149" s="147" t="s">
        <v>763</v>
      </c>
      <c r="AV149" s="147">
        <v>4</v>
      </c>
      <c r="AW149" s="147">
        <v>8</v>
      </c>
      <c r="AX149" s="147">
        <v>8</v>
      </c>
      <c r="AY149" s="147">
        <v>4</v>
      </c>
      <c r="AZ149" s="147">
        <v>1</v>
      </c>
      <c r="BA149" s="147">
        <v>4</v>
      </c>
      <c r="BB149" s="147">
        <v>2</v>
      </c>
      <c r="BC149" s="147">
        <v>4</v>
      </c>
      <c r="BD149" s="147">
        <v>4</v>
      </c>
      <c r="BE149" s="147">
        <v>4</v>
      </c>
      <c r="BF149" s="147" t="s">
        <v>763</v>
      </c>
      <c r="BG149" s="147">
        <v>4</v>
      </c>
      <c r="BH149" s="147">
        <v>8</v>
      </c>
      <c r="BI149" s="147">
        <v>8</v>
      </c>
      <c r="BJ149" s="147">
        <v>4</v>
      </c>
      <c r="BK149" s="147">
        <v>1</v>
      </c>
      <c r="BL149" s="147">
        <v>4</v>
      </c>
      <c r="BM149" s="147">
        <v>2</v>
      </c>
      <c r="BN149" s="147">
        <v>4</v>
      </c>
      <c r="BO149" s="147">
        <v>4</v>
      </c>
      <c r="BP149" s="147">
        <v>4</v>
      </c>
      <c r="BQ149" s="147" t="s">
        <v>763</v>
      </c>
      <c r="BR149" s="147">
        <v>3</v>
      </c>
      <c r="BS149" s="147">
        <v>4</v>
      </c>
      <c r="BT149" s="147">
        <v>8</v>
      </c>
      <c r="BU149" s="147">
        <v>1</v>
      </c>
      <c r="BV149" s="147">
        <v>2</v>
      </c>
      <c r="BW149" s="147">
        <v>2</v>
      </c>
      <c r="BX149" s="147">
        <v>2</v>
      </c>
      <c r="BY149" s="147">
        <v>4</v>
      </c>
      <c r="BZ149" s="147">
        <v>1</v>
      </c>
      <c r="CA149" s="147">
        <v>1</v>
      </c>
      <c r="CB149" s="147" t="s">
        <v>763</v>
      </c>
      <c r="CC149" s="147">
        <v>3</v>
      </c>
      <c r="CD149" s="147">
        <v>12</v>
      </c>
      <c r="CE149" s="147">
        <v>8</v>
      </c>
      <c r="CF149" s="147">
        <v>2</v>
      </c>
      <c r="CG149" s="147">
        <v>2</v>
      </c>
      <c r="CH149" s="147">
        <v>2</v>
      </c>
      <c r="CI149" s="147">
        <v>2</v>
      </c>
      <c r="CJ149" s="147">
        <v>4</v>
      </c>
      <c r="CK149" s="147">
        <v>4</v>
      </c>
      <c r="CL149" s="147">
        <v>4</v>
      </c>
      <c r="CM149" s="147"/>
      <c r="CN149" s="147"/>
      <c r="CO149" s="147"/>
      <c r="CP149" s="147"/>
      <c r="CQ149" s="147"/>
      <c r="CR149" s="147"/>
      <c r="CS149" s="147"/>
      <c r="CT149" s="147"/>
      <c r="CU149" s="147"/>
      <c r="CV149" s="147"/>
      <c r="CW149" s="147"/>
      <c r="CX149" s="147" t="s">
        <v>763</v>
      </c>
      <c r="CY149" s="147">
        <v>3</v>
      </c>
      <c r="CZ149" s="147">
        <v>12</v>
      </c>
      <c r="DA149" s="147">
        <v>2</v>
      </c>
      <c r="DB149" s="147">
        <v>2</v>
      </c>
      <c r="DC149" s="147">
        <v>1</v>
      </c>
      <c r="DD149" s="147">
        <v>2</v>
      </c>
      <c r="DE149" s="147">
        <v>2</v>
      </c>
      <c r="DF149" s="147">
        <v>4</v>
      </c>
      <c r="DG149" s="147">
        <v>2</v>
      </c>
      <c r="DH149" s="147">
        <v>4</v>
      </c>
    </row>
    <row r="150" spans="1:112" ht="15.75" customHeight="1">
      <c r="A150" s="246"/>
      <c r="B150" s="301"/>
      <c r="C150" s="148" t="str">
        <f>C149</f>
        <v>-</v>
      </c>
      <c r="D150" s="242">
        <f>((3*D149)+(2*E149)+F149+G149+H149+I149+J149+K149+L149+M149)</f>
        <v>56</v>
      </c>
      <c r="E150" s="243"/>
      <c r="F150" s="243"/>
      <c r="G150" s="243"/>
      <c r="H150" s="243"/>
      <c r="I150" s="243"/>
      <c r="J150" s="243"/>
      <c r="K150" s="243"/>
      <c r="L150" s="243"/>
      <c r="M150" s="244"/>
      <c r="N150" s="149" t="str">
        <f>N149</f>
        <v>-</v>
      </c>
      <c r="O150" s="242">
        <f>((3*O149)+(2*P149)+Q149+R149+S149+T149+U149+V149+W149+X149)</f>
        <v>71</v>
      </c>
      <c r="P150" s="243"/>
      <c r="Q150" s="243"/>
      <c r="R150" s="243"/>
      <c r="S150" s="243"/>
      <c r="T150" s="243"/>
      <c r="U150" s="243"/>
      <c r="V150" s="243"/>
      <c r="W150" s="243"/>
      <c r="X150" s="244"/>
      <c r="Y150" s="149" t="str">
        <f>Y149</f>
        <v>-</v>
      </c>
      <c r="Z150" s="242">
        <f>((3*Z149)+(2*AA149)+AB149+AC149+AD149+AE149+AF149+AG149+AH149+AI149)</f>
        <v>55</v>
      </c>
      <c r="AA150" s="243"/>
      <c r="AB150" s="243"/>
      <c r="AC150" s="243"/>
      <c r="AD150" s="243"/>
      <c r="AE150" s="243"/>
      <c r="AF150" s="243"/>
      <c r="AG150" s="243"/>
      <c r="AH150" s="243"/>
      <c r="AI150" s="244"/>
      <c r="AJ150" s="149" t="str">
        <f>AJ149</f>
        <v>-</v>
      </c>
      <c r="AK150" s="242">
        <f>((3*AK149)+(2*AL149)+AM149+AN149+AO149+AP149+AQ149+AR149+AS149+AT149)</f>
        <v>59</v>
      </c>
      <c r="AL150" s="243"/>
      <c r="AM150" s="243"/>
      <c r="AN150" s="243"/>
      <c r="AO150" s="243"/>
      <c r="AP150" s="243"/>
      <c r="AQ150" s="243"/>
      <c r="AR150" s="243"/>
      <c r="AS150" s="243"/>
      <c r="AT150" s="244"/>
      <c r="AU150" s="149" t="str">
        <f>AU149</f>
        <v>-</v>
      </c>
      <c r="AV150" s="242">
        <f>((3*AV149)+(2*AW149)+AX149+AY149+AZ149+BA149+BB149+BC149+BD149+BE149)</f>
        <v>59</v>
      </c>
      <c r="AW150" s="243"/>
      <c r="AX150" s="243"/>
      <c r="AY150" s="243"/>
      <c r="AZ150" s="243"/>
      <c r="BA150" s="243"/>
      <c r="BB150" s="243"/>
      <c r="BC150" s="243"/>
      <c r="BD150" s="243"/>
      <c r="BE150" s="244"/>
      <c r="BF150" s="149" t="str">
        <f>BF149</f>
        <v>-</v>
      </c>
      <c r="BG150" s="242">
        <f>((3*BG149)+(2*BH149)+BI149+BJ149+BK149+BL149+BM149+BN149+BO149+BP149)</f>
        <v>59</v>
      </c>
      <c r="BH150" s="243"/>
      <c r="BI150" s="243"/>
      <c r="BJ150" s="243"/>
      <c r="BK150" s="243"/>
      <c r="BL150" s="243"/>
      <c r="BM150" s="243"/>
      <c r="BN150" s="243"/>
      <c r="BO150" s="243"/>
      <c r="BP150" s="244"/>
      <c r="BQ150" s="149" t="str">
        <f>BQ149</f>
        <v>-</v>
      </c>
      <c r="BR150" s="242">
        <f>((3*BR149)+(2*BS149)+BT149+BU149+BV149+BW149+BX149+BY149+BZ149+CA149)</f>
        <v>38</v>
      </c>
      <c r="BS150" s="243"/>
      <c r="BT150" s="243"/>
      <c r="BU150" s="243"/>
      <c r="BV150" s="243"/>
      <c r="BW150" s="243"/>
      <c r="BX150" s="243"/>
      <c r="BY150" s="243"/>
      <c r="BZ150" s="243"/>
      <c r="CA150" s="244"/>
      <c r="CB150" s="149" t="str">
        <f>CB149</f>
        <v>-</v>
      </c>
      <c r="CC150" s="242">
        <f>((3*CC149)+(2*CD149)+CE149+CF149+CG149+CH149+CI149+CJ149+CK149+CL149)</f>
        <v>61</v>
      </c>
      <c r="CD150" s="243"/>
      <c r="CE150" s="243"/>
      <c r="CF150" s="243"/>
      <c r="CG150" s="243"/>
      <c r="CH150" s="243"/>
      <c r="CI150" s="243"/>
      <c r="CJ150" s="243"/>
      <c r="CK150" s="243"/>
      <c r="CL150" s="244"/>
      <c r="CM150" s="149">
        <f>CM149</f>
        <v>0</v>
      </c>
      <c r="CN150" s="242">
        <f>((3*CN149)+(2*CO149)+CP149+CQ149+CR149+CS149+CT149+CU149+CV149+CW149)</f>
        <v>0</v>
      </c>
      <c r="CO150" s="243"/>
      <c r="CP150" s="243"/>
      <c r="CQ150" s="243"/>
      <c r="CR150" s="243"/>
      <c r="CS150" s="243"/>
      <c r="CT150" s="243"/>
      <c r="CU150" s="243"/>
      <c r="CV150" s="243"/>
      <c r="CW150" s="244"/>
      <c r="CX150" s="149" t="str">
        <f>CX149</f>
        <v>-</v>
      </c>
      <c r="CY150" s="242">
        <f>((3*CY149)+(2*CZ149)+DA149+DB149+DC149+DD149+DE149+DF149+DG149+DH149)</f>
        <v>52</v>
      </c>
      <c r="CZ150" s="243"/>
      <c r="DA150" s="243"/>
      <c r="DB150" s="243"/>
      <c r="DC150" s="243"/>
      <c r="DD150" s="243"/>
      <c r="DE150" s="243"/>
      <c r="DF150" s="243"/>
      <c r="DG150" s="243"/>
      <c r="DH150" s="244"/>
    </row>
    <row r="151" spans="1:112" ht="15.75" customHeight="1" thickBot="1">
      <c r="A151" s="246"/>
      <c r="B151" s="301"/>
      <c r="C151" s="242" t="str">
        <f>IF(D150&lt;25,$DS$21,IF(AND(D150&gt;=25,D150&lt;50),$DS$22,IF(AND(D150&gt;=50,D150&lt;75),$DS$23,#REF!)))</f>
        <v>Severo</v>
      </c>
      <c r="D151" s="243"/>
      <c r="E151" s="243"/>
      <c r="F151" s="243"/>
      <c r="G151" s="243"/>
      <c r="H151" s="243"/>
      <c r="I151" s="243"/>
      <c r="J151" s="243"/>
      <c r="K151" s="243"/>
      <c r="L151" s="243"/>
      <c r="M151" s="244"/>
      <c r="N151" s="242" t="str">
        <f>IF(O150&lt;25,$DS$21,IF(AND(O150&gt;=25,O150&lt;50),$DS$22,IF(AND(O150&gt;=50,O150&lt;75),$DS$23,#REF!)))</f>
        <v>Severo</v>
      </c>
      <c r="O151" s="243"/>
      <c r="P151" s="243"/>
      <c r="Q151" s="243"/>
      <c r="R151" s="243"/>
      <c r="S151" s="243"/>
      <c r="T151" s="243"/>
      <c r="U151" s="243"/>
      <c r="V151" s="243"/>
      <c r="W151" s="243"/>
      <c r="X151" s="244"/>
      <c r="Y151" s="242" t="str">
        <f>IF(Z150&lt;25,$DS$21,IF(AND(Z150&gt;=25,Z150&lt;50),$DS$22,IF(AND(Z150&gt;=50,Z150&lt;75),$DS$23,#REF!)))</f>
        <v>Severo</v>
      </c>
      <c r="Z151" s="243"/>
      <c r="AA151" s="243"/>
      <c r="AB151" s="243"/>
      <c r="AC151" s="243"/>
      <c r="AD151" s="243"/>
      <c r="AE151" s="243"/>
      <c r="AF151" s="243"/>
      <c r="AG151" s="243"/>
      <c r="AH151" s="243"/>
      <c r="AI151" s="244"/>
      <c r="AJ151" s="242" t="str">
        <f>IF(AK150&lt;25,$DS$21,IF(AND(AK150&gt;=25,AK150&lt;50),$DS$22,IF(AND(AK150&gt;=50,AK150&lt;75),$DS$23,#REF!)))</f>
        <v>Severo</v>
      </c>
      <c r="AK151" s="243"/>
      <c r="AL151" s="243"/>
      <c r="AM151" s="243"/>
      <c r="AN151" s="243"/>
      <c r="AO151" s="243"/>
      <c r="AP151" s="243"/>
      <c r="AQ151" s="243"/>
      <c r="AR151" s="243"/>
      <c r="AS151" s="243"/>
      <c r="AT151" s="244"/>
      <c r="AU151" s="242" t="str">
        <f>IF(AV150&lt;25,$DS$21,IF(AND(AV150&gt;=25,AV150&lt;50),$DS$22,IF(AND(AV150&gt;=50,AV150&lt;75),$DS$23,#REF!)))</f>
        <v>Severo</v>
      </c>
      <c r="AV151" s="243"/>
      <c r="AW151" s="243"/>
      <c r="AX151" s="243"/>
      <c r="AY151" s="243"/>
      <c r="AZ151" s="243"/>
      <c r="BA151" s="243"/>
      <c r="BB151" s="243"/>
      <c r="BC151" s="243"/>
      <c r="BD151" s="243"/>
      <c r="BE151" s="244"/>
      <c r="BF151" s="242" t="str">
        <f>IF(BG150&lt;25,$DS$21,IF(AND(BG150&gt;=25,BG150&lt;50),$DS$22,IF(AND(BG150&gt;=50,BG150&lt;75),$DS$23,#REF!)))</f>
        <v>Severo</v>
      </c>
      <c r="BG151" s="243"/>
      <c r="BH151" s="243"/>
      <c r="BI151" s="243"/>
      <c r="BJ151" s="243"/>
      <c r="BK151" s="243"/>
      <c r="BL151" s="243"/>
      <c r="BM151" s="243"/>
      <c r="BN151" s="243"/>
      <c r="BO151" s="243"/>
      <c r="BP151" s="244"/>
      <c r="BQ151" s="242" t="str">
        <f>IF(BR150&lt;25,$DS$21,IF(AND(BR150&gt;=25,BR150&lt;50),$DS$22,IF(AND(BR150&gt;=50,BR150&lt;75),$DS$23,#REF!)))</f>
        <v>Moderado</v>
      </c>
      <c r="BR151" s="243"/>
      <c r="BS151" s="243"/>
      <c r="BT151" s="243"/>
      <c r="BU151" s="243"/>
      <c r="BV151" s="243"/>
      <c r="BW151" s="243"/>
      <c r="BX151" s="243"/>
      <c r="BY151" s="243"/>
      <c r="BZ151" s="243"/>
      <c r="CA151" s="244"/>
      <c r="CB151" s="242" t="str">
        <f>IF(CC150&lt;25,$DS$21,IF(AND(CC150&gt;=25,CC150&lt;50),$DS$22,IF(AND(CC150&gt;=50,CC150&lt;75),$DS$23,#REF!)))</f>
        <v>Severo</v>
      </c>
      <c r="CC151" s="243"/>
      <c r="CD151" s="243"/>
      <c r="CE151" s="243"/>
      <c r="CF151" s="243"/>
      <c r="CG151" s="243"/>
      <c r="CH151" s="243"/>
      <c r="CI151" s="243"/>
      <c r="CJ151" s="243"/>
      <c r="CK151" s="243"/>
      <c r="CL151" s="244"/>
      <c r="CM151" s="242" t="str">
        <f>IF(CN150&lt;25,$DS$21,IF(AND(CN150&gt;=25,CN150&lt;50),$DS$22,IF(AND(CN150&gt;=50,CN150&lt;75),$DS$23,#REF!)))</f>
        <v>Irrelevante</v>
      </c>
      <c r="CN151" s="243"/>
      <c r="CO151" s="243"/>
      <c r="CP151" s="243"/>
      <c r="CQ151" s="243"/>
      <c r="CR151" s="243"/>
      <c r="CS151" s="243"/>
      <c r="CT151" s="243"/>
      <c r="CU151" s="243"/>
      <c r="CV151" s="243"/>
      <c r="CW151" s="244"/>
      <c r="CX151" s="242" t="str">
        <f>IF(CY150&lt;25,$DS$21,IF(AND(CY150&gt;=25,CY150&lt;50),$DS$22,IF(AND(CY150&gt;=50,CY150&lt;75),$DS$23,#REF!)))</f>
        <v>Severo</v>
      </c>
      <c r="CY151" s="243"/>
      <c r="CZ151" s="243"/>
      <c r="DA151" s="243"/>
      <c r="DB151" s="243"/>
      <c r="DC151" s="243"/>
      <c r="DD151" s="243"/>
      <c r="DE151" s="243"/>
      <c r="DF151" s="243"/>
      <c r="DG151" s="243"/>
      <c r="DH151" s="244"/>
    </row>
    <row r="152" spans="1:112" ht="63.6" customHeight="1">
      <c r="A152" s="246"/>
      <c r="B152" s="301"/>
      <c r="C152" s="257"/>
      <c r="D152" s="258"/>
      <c r="E152" s="258"/>
      <c r="F152" s="258"/>
      <c r="G152" s="258"/>
      <c r="H152" s="258"/>
      <c r="I152" s="258"/>
      <c r="J152" s="258"/>
      <c r="K152" s="258"/>
      <c r="L152" s="258"/>
      <c r="M152" s="259"/>
      <c r="N152" s="260"/>
      <c r="O152" s="261"/>
      <c r="P152" s="261"/>
      <c r="Q152" s="261"/>
      <c r="R152" s="261"/>
      <c r="S152" s="261"/>
      <c r="T152" s="261"/>
      <c r="U152" s="261"/>
      <c r="V152" s="261"/>
      <c r="W152" s="261"/>
      <c r="X152" s="262"/>
      <c r="Y152" s="251" t="s">
        <v>963</v>
      </c>
      <c r="Z152" s="252"/>
      <c r="AA152" s="252"/>
      <c r="AB152" s="252"/>
      <c r="AC152" s="252"/>
      <c r="AD152" s="252"/>
      <c r="AE152" s="252"/>
      <c r="AF152" s="252"/>
      <c r="AG152" s="252"/>
      <c r="AH152" s="252"/>
      <c r="AI152" s="253"/>
      <c r="AJ152" s="251" t="s">
        <v>964</v>
      </c>
      <c r="AK152" s="252"/>
      <c r="AL152" s="252"/>
      <c r="AM152" s="252"/>
      <c r="AN152" s="252"/>
      <c r="AO152" s="252"/>
      <c r="AP152" s="252"/>
      <c r="AQ152" s="252"/>
      <c r="AR152" s="252"/>
      <c r="AS152" s="252"/>
      <c r="AT152" s="253"/>
      <c r="AU152" s="251"/>
      <c r="AV152" s="252"/>
      <c r="AW152" s="252"/>
      <c r="AX152" s="252"/>
      <c r="AY152" s="252"/>
      <c r="AZ152" s="252"/>
      <c r="BA152" s="252"/>
      <c r="BB152" s="252"/>
      <c r="BC152" s="252"/>
      <c r="BD152" s="252"/>
      <c r="BE152" s="253"/>
      <c r="BF152" s="254"/>
      <c r="BG152" s="255"/>
      <c r="BH152" s="255"/>
      <c r="BI152" s="255"/>
      <c r="BJ152" s="255"/>
      <c r="BK152" s="255"/>
      <c r="BL152" s="255"/>
      <c r="BM152" s="255"/>
      <c r="BN152" s="255"/>
      <c r="BO152" s="255"/>
      <c r="BP152" s="256"/>
      <c r="BQ152" s="251"/>
      <c r="BR152" s="252"/>
      <c r="BS152" s="252"/>
      <c r="BT152" s="252"/>
      <c r="BU152" s="252"/>
      <c r="BV152" s="252"/>
      <c r="BW152" s="252"/>
      <c r="BX152" s="252"/>
      <c r="BY152" s="252"/>
      <c r="BZ152" s="252"/>
      <c r="CA152" s="253"/>
      <c r="CB152" s="251" t="s">
        <v>965</v>
      </c>
      <c r="CC152" s="252"/>
      <c r="CD152" s="252"/>
      <c r="CE152" s="252"/>
      <c r="CF152" s="252"/>
      <c r="CG152" s="252"/>
      <c r="CH152" s="252"/>
      <c r="CI152" s="252"/>
      <c r="CJ152" s="252"/>
      <c r="CK152" s="252"/>
      <c r="CL152" s="253"/>
      <c r="CM152" s="254"/>
      <c r="CN152" s="255"/>
      <c r="CO152" s="255"/>
      <c r="CP152" s="255"/>
      <c r="CQ152" s="255"/>
      <c r="CR152" s="255"/>
      <c r="CS152" s="255"/>
      <c r="CT152" s="255"/>
      <c r="CU152" s="255"/>
      <c r="CV152" s="255"/>
      <c r="CW152" s="256"/>
      <c r="CX152" s="251"/>
      <c r="CY152" s="252"/>
      <c r="CZ152" s="252"/>
      <c r="DA152" s="252"/>
      <c r="DB152" s="252"/>
      <c r="DC152" s="252"/>
      <c r="DD152" s="252"/>
      <c r="DE152" s="252"/>
      <c r="DF152" s="252"/>
      <c r="DG152" s="252"/>
      <c r="DH152" s="253"/>
    </row>
    <row r="153" spans="1:112" ht="15.75" customHeight="1">
      <c r="A153" s="246"/>
      <c r="B153" s="301"/>
      <c r="C153" s="146"/>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t="s">
        <v>763</v>
      </c>
      <c r="Z153" s="147">
        <v>4</v>
      </c>
      <c r="AA153" s="147">
        <v>8</v>
      </c>
      <c r="AB153" s="147">
        <v>8</v>
      </c>
      <c r="AC153" s="147">
        <v>4</v>
      </c>
      <c r="AD153" s="147">
        <v>1</v>
      </c>
      <c r="AE153" s="147">
        <v>4</v>
      </c>
      <c r="AF153" s="147">
        <v>2</v>
      </c>
      <c r="AG153" s="147">
        <v>4</v>
      </c>
      <c r="AH153" s="147">
        <v>4</v>
      </c>
      <c r="AI153" s="147">
        <v>4</v>
      </c>
      <c r="AJ153" s="147" t="s">
        <v>763</v>
      </c>
      <c r="AK153" s="147">
        <v>4</v>
      </c>
      <c r="AL153" s="147">
        <v>4</v>
      </c>
      <c r="AM153" s="147">
        <v>8</v>
      </c>
      <c r="AN153" s="147">
        <v>4</v>
      </c>
      <c r="AO153" s="147">
        <v>1</v>
      </c>
      <c r="AP153" s="147">
        <v>4</v>
      </c>
      <c r="AQ153" s="147">
        <v>2</v>
      </c>
      <c r="AR153" s="147">
        <v>4</v>
      </c>
      <c r="AS153" s="147">
        <v>4</v>
      </c>
      <c r="AT153" s="147">
        <v>8</v>
      </c>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c r="BO153" s="147"/>
      <c r="BP153" s="147"/>
      <c r="BQ153" s="147"/>
      <c r="BR153" s="147"/>
      <c r="BS153" s="147"/>
      <c r="BT153" s="147"/>
      <c r="BU153" s="147"/>
      <c r="BV153" s="147"/>
      <c r="BW153" s="147"/>
      <c r="BX153" s="147"/>
      <c r="BY153" s="147"/>
      <c r="BZ153" s="147"/>
      <c r="CA153" s="147"/>
      <c r="CB153" s="147" t="s">
        <v>763</v>
      </c>
      <c r="CC153" s="147">
        <v>3</v>
      </c>
      <c r="CD153" s="147">
        <v>12</v>
      </c>
      <c r="CE153" s="147">
        <v>8</v>
      </c>
      <c r="CF153" s="147">
        <v>2</v>
      </c>
      <c r="CG153" s="147">
        <v>2</v>
      </c>
      <c r="CH153" s="147">
        <v>2</v>
      </c>
      <c r="CI153" s="147">
        <v>2</v>
      </c>
      <c r="CJ153" s="147">
        <v>4</v>
      </c>
      <c r="CK153" s="147">
        <v>1</v>
      </c>
      <c r="CL153" s="147">
        <v>4</v>
      </c>
      <c r="CM153" s="147"/>
      <c r="CN153" s="147"/>
      <c r="CO153" s="147"/>
      <c r="CP153" s="147"/>
      <c r="CQ153" s="147"/>
      <c r="CR153" s="147"/>
      <c r="CS153" s="147"/>
      <c r="CT153" s="147"/>
      <c r="CU153" s="147"/>
      <c r="CV153" s="147"/>
      <c r="CW153" s="147"/>
      <c r="CX153" s="147"/>
      <c r="CY153" s="147"/>
      <c r="CZ153" s="147"/>
      <c r="DA153" s="147"/>
      <c r="DB153" s="147"/>
      <c r="DC153" s="147"/>
      <c r="DD153" s="147"/>
      <c r="DE153" s="147"/>
      <c r="DF153" s="147"/>
      <c r="DG153" s="147"/>
      <c r="DH153" s="147"/>
    </row>
    <row r="154" spans="1:112" ht="15.75" customHeight="1">
      <c r="A154" s="246"/>
      <c r="B154" s="301"/>
      <c r="C154" s="148">
        <f>C153</f>
        <v>0</v>
      </c>
      <c r="D154" s="242">
        <f>((3*D153)+(2*E153)+F153+G153+H153+I153+J153+K153+L153+M153)</f>
        <v>0</v>
      </c>
      <c r="E154" s="243"/>
      <c r="F154" s="243"/>
      <c r="G154" s="243"/>
      <c r="H154" s="243"/>
      <c r="I154" s="243"/>
      <c r="J154" s="243"/>
      <c r="K154" s="243"/>
      <c r="L154" s="243"/>
      <c r="M154" s="244"/>
      <c r="N154" s="149">
        <f>N153</f>
        <v>0</v>
      </c>
      <c r="O154" s="242">
        <f>((3*O153)+(2*P153)+Q153+R153+S153+T153+U153+V153+W153+X153)</f>
        <v>0</v>
      </c>
      <c r="P154" s="243"/>
      <c r="Q154" s="243"/>
      <c r="R154" s="243"/>
      <c r="S154" s="243"/>
      <c r="T154" s="243"/>
      <c r="U154" s="243"/>
      <c r="V154" s="243"/>
      <c r="W154" s="243"/>
      <c r="X154" s="244"/>
      <c r="Y154" s="149" t="str">
        <f>Y153</f>
        <v>-</v>
      </c>
      <c r="Z154" s="242">
        <f>((3*Z153)+(2*AA153)+AB153+AC153+AD153+AE153+AF153+AG153+AH153+AI153)</f>
        <v>59</v>
      </c>
      <c r="AA154" s="243"/>
      <c r="AB154" s="243"/>
      <c r="AC154" s="243"/>
      <c r="AD154" s="243"/>
      <c r="AE154" s="243"/>
      <c r="AF154" s="243"/>
      <c r="AG154" s="243"/>
      <c r="AH154" s="243"/>
      <c r="AI154" s="244"/>
      <c r="AJ154" s="149" t="str">
        <f>AJ153</f>
        <v>-</v>
      </c>
      <c r="AK154" s="242">
        <f>((3*AK153)+(2*AL153)+AM153+AN153+AO153+AP153+AQ153+AR153+AS153+AT153)</f>
        <v>55</v>
      </c>
      <c r="AL154" s="243"/>
      <c r="AM154" s="243"/>
      <c r="AN154" s="243"/>
      <c r="AO154" s="243"/>
      <c r="AP154" s="243"/>
      <c r="AQ154" s="243"/>
      <c r="AR154" s="243"/>
      <c r="AS154" s="243"/>
      <c r="AT154" s="244"/>
      <c r="AU154" s="149">
        <f>AU153</f>
        <v>0</v>
      </c>
      <c r="AV154" s="242">
        <f>((3*AV153)+(2*AW153)+AX153+AY153+AZ153+BA153+BB153+BC153+BD153+BE153)</f>
        <v>0</v>
      </c>
      <c r="AW154" s="243"/>
      <c r="AX154" s="243"/>
      <c r="AY154" s="243"/>
      <c r="AZ154" s="243"/>
      <c r="BA154" s="243"/>
      <c r="BB154" s="243"/>
      <c r="BC154" s="243"/>
      <c r="BD154" s="243"/>
      <c r="BE154" s="244"/>
      <c r="BF154" s="149">
        <f>BF153</f>
        <v>0</v>
      </c>
      <c r="BG154" s="242">
        <f>((3*BG153)+(2*BH153)+BI153+BJ153+BK153+BL153+BM153+BN153+BO153+BP153)</f>
        <v>0</v>
      </c>
      <c r="BH154" s="243"/>
      <c r="BI154" s="243"/>
      <c r="BJ154" s="243"/>
      <c r="BK154" s="243"/>
      <c r="BL154" s="243"/>
      <c r="BM154" s="243"/>
      <c r="BN154" s="243"/>
      <c r="BO154" s="243"/>
      <c r="BP154" s="244"/>
      <c r="BQ154" s="149">
        <f>BQ153</f>
        <v>0</v>
      </c>
      <c r="BR154" s="242">
        <f>((3*BR153)+(2*BS153)+BT153+BU153+BV153+BW153+BX153+BY153+BZ153+CA153)</f>
        <v>0</v>
      </c>
      <c r="BS154" s="243"/>
      <c r="BT154" s="243"/>
      <c r="BU154" s="243"/>
      <c r="BV154" s="243"/>
      <c r="BW154" s="243"/>
      <c r="BX154" s="243"/>
      <c r="BY154" s="243"/>
      <c r="BZ154" s="243"/>
      <c r="CA154" s="244"/>
      <c r="CB154" s="149" t="str">
        <f>CB153</f>
        <v>-</v>
      </c>
      <c r="CC154" s="242">
        <f>((3*CC153)+(2*CD153)+CE153+CF153+CG153+CH153+CI153+CJ153+CK153+CL153)</f>
        <v>58</v>
      </c>
      <c r="CD154" s="243"/>
      <c r="CE154" s="243"/>
      <c r="CF154" s="243"/>
      <c r="CG154" s="243"/>
      <c r="CH154" s="243"/>
      <c r="CI154" s="243"/>
      <c r="CJ154" s="243"/>
      <c r="CK154" s="243"/>
      <c r="CL154" s="244"/>
      <c r="CM154" s="149">
        <f>CM153</f>
        <v>0</v>
      </c>
      <c r="CN154" s="242">
        <f>((3*CN153)+(2*CO153)+CP153+CQ153+CR153+CS153+CT153+CU153+CV153+CW153)</f>
        <v>0</v>
      </c>
      <c r="CO154" s="243"/>
      <c r="CP154" s="243"/>
      <c r="CQ154" s="243"/>
      <c r="CR154" s="243"/>
      <c r="CS154" s="243"/>
      <c r="CT154" s="243"/>
      <c r="CU154" s="243"/>
      <c r="CV154" s="243"/>
      <c r="CW154" s="244"/>
      <c r="CX154" s="149">
        <f>CX153</f>
        <v>0</v>
      </c>
      <c r="CY154" s="242">
        <f>((3*CY153)+(2*CZ153)+DA153+DB153+DC153+DD153+DE153+DF153+DG153+DH153)</f>
        <v>0</v>
      </c>
      <c r="CZ154" s="243"/>
      <c r="DA154" s="243"/>
      <c r="DB154" s="243"/>
      <c r="DC154" s="243"/>
      <c r="DD154" s="243"/>
      <c r="DE154" s="243"/>
      <c r="DF154" s="243"/>
      <c r="DG154" s="243"/>
      <c r="DH154" s="244"/>
    </row>
    <row r="155" spans="1:112" ht="15.75" customHeight="1" thickBot="1">
      <c r="A155" s="247"/>
      <c r="B155" s="302"/>
      <c r="C155" s="242" t="str">
        <f>IF(D154&lt;25,$DS$21,IF(AND(D154&gt;=25,D154&lt;50),$DS$22,IF(AND(D154&gt;=50,D154&lt;75),$DS$23,#REF!)))</f>
        <v>Irrelevante</v>
      </c>
      <c r="D155" s="243"/>
      <c r="E155" s="243"/>
      <c r="F155" s="243"/>
      <c r="G155" s="243"/>
      <c r="H155" s="243"/>
      <c r="I155" s="243"/>
      <c r="J155" s="243"/>
      <c r="K155" s="243"/>
      <c r="L155" s="243"/>
      <c r="M155" s="244"/>
      <c r="N155" s="242" t="str">
        <f>IF(O154&lt;25,$DS$21,IF(AND(O154&gt;=25,O154&lt;50),$DS$22,IF(AND(O154&gt;=50,O154&lt;75),$DS$23,#REF!)))</f>
        <v>Irrelevante</v>
      </c>
      <c r="O155" s="243"/>
      <c r="P155" s="243"/>
      <c r="Q155" s="243"/>
      <c r="R155" s="243"/>
      <c r="S155" s="243"/>
      <c r="T155" s="243"/>
      <c r="U155" s="243"/>
      <c r="V155" s="243"/>
      <c r="W155" s="243"/>
      <c r="X155" s="244"/>
      <c r="Y155" s="242" t="str">
        <f>IF(Z154&lt;25,$DS$21,IF(AND(Z154&gt;=25,Z154&lt;50),$DS$22,IF(AND(Z154&gt;=50,Z154&lt;75),$DS$23,#REF!)))</f>
        <v>Severo</v>
      </c>
      <c r="Z155" s="243"/>
      <c r="AA155" s="243"/>
      <c r="AB155" s="243"/>
      <c r="AC155" s="243"/>
      <c r="AD155" s="243"/>
      <c r="AE155" s="243"/>
      <c r="AF155" s="243"/>
      <c r="AG155" s="243"/>
      <c r="AH155" s="243"/>
      <c r="AI155" s="244"/>
      <c r="AJ155" s="242" t="str">
        <f>IF(AK154&lt;25,$DS$21,IF(AND(AK154&gt;=25,AK154&lt;50),$DS$22,IF(AND(AK154&gt;=50,AK154&lt;75),$DS$23,#REF!)))</f>
        <v>Severo</v>
      </c>
      <c r="AK155" s="243"/>
      <c r="AL155" s="243"/>
      <c r="AM155" s="243"/>
      <c r="AN155" s="243"/>
      <c r="AO155" s="243"/>
      <c r="AP155" s="243"/>
      <c r="AQ155" s="243"/>
      <c r="AR155" s="243"/>
      <c r="AS155" s="243"/>
      <c r="AT155" s="244"/>
      <c r="AU155" s="242" t="str">
        <f>IF(AV154&lt;25,$DS$21,IF(AND(AV154&gt;=25,AV154&lt;50),$DS$22,IF(AND(AV154&gt;=50,AV154&lt;75),$DS$23,#REF!)))</f>
        <v>Irrelevante</v>
      </c>
      <c r="AV155" s="243"/>
      <c r="AW155" s="243"/>
      <c r="AX155" s="243"/>
      <c r="AY155" s="243"/>
      <c r="AZ155" s="243"/>
      <c r="BA155" s="243"/>
      <c r="BB155" s="243"/>
      <c r="BC155" s="243"/>
      <c r="BD155" s="243"/>
      <c r="BE155" s="244"/>
      <c r="BF155" s="242" t="str">
        <f>IF(BG154&lt;25,$DS$21,IF(AND(BG154&gt;=25,BG154&lt;50),$DS$22,IF(AND(BG154&gt;=50,BG154&lt;75),$DS$23,#REF!)))</f>
        <v>Irrelevante</v>
      </c>
      <c r="BG155" s="243"/>
      <c r="BH155" s="243"/>
      <c r="BI155" s="243"/>
      <c r="BJ155" s="243"/>
      <c r="BK155" s="243"/>
      <c r="BL155" s="243"/>
      <c r="BM155" s="243"/>
      <c r="BN155" s="243"/>
      <c r="BO155" s="243"/>
      <c r="BP155" s="244"/>
      <c r="BQ155" s="242" t="str">
        <f>IF(BR154&lt;25,$DS$21,IF(AND(BR154&gt;=25,BR154&lt;50),$DS$22,IF(AND(BR154&gt;=50,BR154&lt;75),$DS$23,#REF!)))</f>
        <v>Irrelevante</v>
      </c>
      <c r="BR155" s="243"/>
      <c r="BS155" s="243"/>
      <c r="BT155" s="243"/>
      <c r="BU155" s="243"/>
      <c r="BV155" s="243"/>
      <c r="BW155" s="243"/>
      <c r="BX155" s="243"/>
      <c r="BY155" s="243"/>
      <c r="BZ155" s="243"/>
      <c r="CA155" s="244"/>
      <c r="CB155" s="242" t="str">
        <f>IF(CC154&lt;25,$DS$21,IF(AND(CC154&gt;=25,CC154&lt;50),$DS$22,IF(AND(CC154&gt;=50,CC154&lt;75),$DS$23,#REF!)))</f>
        <v>Severo</v>
      </c>
      <c r="CC155" s="243"/>
      <c r="CD155" s="243"/>
      <c r="CE155" s="243"/>
      <c r="CF155" s="243"/>
      <c r="CG155" s="243"/>
      <c r="CH155" s="243"/>
      <c r="CI155" s="243"/>
      <c r="CJ155" s="243"/>
      <c r="CK155" s="243"/>
      <c r="CL155" s="244"/>
      <c r="CM155" s="242" t="str">
        <f>IF(CN154&lt;25,$DS$21,IF(AND(CN154&gt;=25,CN154&lt;50),$DS$22,IF(AND(CN154&gt;=50,CN154&lt;75),$DS$23,#REF!)))</f>
        <v>Irrelevante</v>
      </c>
      <c r="CN155" s="243"/>
      <c r="CO155" s="243"/>
      <c r="CP155" s="243"/>
      <c r="CQ155" s="243"/>
      <c r="CR155" s="243"/>
      <c r="CS155" s="243"/>
      <c r="CT155" s="243"/>
      <c r="CU155" s="243"/>
      <c r="CV155" s="243"/>
      <c r="CW155" s="244"/>
      <c r="CX155" s="242" t="str">
        <f>IF(CY154&lt;25,$DS$21,IF(AND(CY154&gt;=25,CY154&lt;50),$DS$22,IF(AND(CY154&gt;=50,CY154&lt;75),$DS$23,#REF!)))</f>
        <v>Irrelevante</v>
      </c>
      <c r="CY155" s="243"/>
      <c r="CZ155" s="243"/>
      <c r="DA155" s="243"/>
      <c r="DB155" s="243"/>
      <c r="DC155" s="243"/>
      <c r="DD155" s="243"/>
      <c r="DE155" s="243"/>
      <c r="DF155" s="243"/>
      <c r="DG155" s="243"/>
      <c r="DH155" s="244"/>
    </row>
    <row r="156" spans="1:112" ht="69.75" customHeight="1">
      <c r="A156" s="245" t="s">
        <v>966</v>
      </c>
      <c r="B156" s="239" t="s">
        <v>967</v>
      </c>
      <c r="C156" s="230" t="s">
        <v>968</v>
      </c>
      <c r="D156" s="231"/>
      <c r="E156" s="231"/>
      <c r="F156" s="231"/>
      <c r="G156" s="231"/>
      <c r="H156" s="231"/>
      <c r="I156" s="231"/>
      <c r="J156" s="231"/>
      <c r="K156" s="231"/>
      <c r="L156" s="231"/>
      <c r="M156" s="232"/>
      <c r="N156" s="248" t="s">
        <v>969</v>
      </c>
      <c r="O156" s="249"/>
      <c r="P156" s="249"/>
      <c r="Q156" s="249"/>
      <c r="R156" s="249"/>
      <c r="S156" s="249"/>
      <c r="T156" s="249"/>
      <c r="U156" s="249"/>
      <c r="V156" s="249"/>
      <c r="W156" s="249"/>
      <c r="X156" s="250"/>
      <c r="Y156" s="236" t="s">
        <v>970</v>
      </c>
      <c r="Z156" s="237"/>
      <c r="AA156" s="237"/>
      <c r="AB156" s="237"/>
      <c r="AC156" s="237"/>
      <c r="AD156" s="237"/>
      <c r="AE156" s="237"/>
      <c r="AF156" s="237"/>
      <c r="AG156" s="237"/>
      <c r="AH156" s="237"/>
      <c r="AI156" s="238"/>
      <c r="AJ156" s="236" t="s">
        <v>971</v>
      </c>
      <c r="AK156" s="237"/>
      <c r="AL156" s="237"/>
      <c r="AM156" s="237"/>
      <c r="AN156" s="237"/>
      <c r="AO156" s="237"/>
      <c r="AP156" s="237"/>
      <c r="AQ156" s="237"/>
      <c r="AR156" s="237"/>
      <c r="AS156" s="237"/>
      <c r="AT156" s="238"/>
      <c r="AU156" s="236"/>
      <c r="AV156" s="237"/>
      <c r="AW156" s="237"/>
      <c r="AX156" s="237"/>
      <c r="AY156" s="237"/>
      <c r="AZ156" s="237"/>
      <c r="BA156" s="237"/>
      <c r="BB156" s="237"/>
      <c r="BC156" s="237"/>
      <c r="BD156" s="237"/>
      <c r="BE156" s="238"/>
      <c r="BF156" s="227"/>
      <c r="BG156" s="228"/>
      <c r="BH156" s="228"/>
      <c r="BI156" s="228"/>
      <c r="BJ156" s="228"/>
      <c r="BK156" s="228"/>
      <c r="BL156" s="228"/>
      <c r="BM156" s="228"/>
      <c r="BN156" s="228"/>
      <c r="BO156" s="228"/>
      <c r="BP156" s="229"/>
      <c r="BQ156" s="227"/>
      <c r="BR156" s="228"/>
      <c r="BS156" s="228"/>
      <c r="BT156" s="228"/>
      <c r="BU156" s="228"/>
      <c r="BV156" s="228"/>
      <c r="BW156" s="228"/>
      <c r="BX156" s="228"/>
      <c r="BY156" s="228"/>
      <c r="BZ156" s="228"/>
      <c r="CA156" s="229"/>
      <c r="CB156" s="227"/>
      <c r="CC156" s="228"/>
      <c r="CD156" s="228"/>
      <c r="CE156" s="228"/>
      <c r="CF156" s="228"/>
      <c r="CG156" s="228"/>
      <c r="CH156" s="228"/>
      <c r="CI156" s="228"/>
      <c r="CJ156" s="228"/>
      <c r="CK156" s="228"/>
      <c r="CL156" s="229"/>
      <c r="CM156" s="227"/>
      <c r="CN156" s="228"/>
      <c r="CO156" s="228"/>
      <c r="CP156" s="228"/>
      <c r="CQ156" s="228"/>
      <c r="CR156" s="228"/>
      <c r="CS156" s="228"/>
      <c r="CT156" s="228"/>
      <c r="CU156" s="228"/>
      <c r="CV156" s="228"/>
      <c r="CW156" s="229"/>
      <c r="CX156" s="227"/>
      <c r="CY156" s="228"/>
      <c r="CZ156" s="228"/>
      <c r="DA156" s="228"/>
      <c r="DB156" s="228"/>
      <c r="DC156" s="228"/>
      <c r="DD156" s="228"/>
      <c r="DE156" s="228"/>
      <c r="DF156" s="228"/>
      <c r="DG156" s="228"/>
      <c r="DH156" s="229"/>
    </row>
    <row r="157" spans="1:112" ht="15.75" customHeight="1">
      <c r="A157" s="246"/>
      <c r="B157" s="240"/>
      <c r="C157" s="119" t="s">
        <v>763</v>
      </c>
      <c r="D157" s="110">
        <v>1</v>
      </c>
      <c r="E157" s="110">
        <v>2</v>
      </c>
      <c r="F157" s="110">
        <v>4</v>
      </c>
      <c r="G157" s="110">
        <v>1</v>
      </c>
      <c r="H157" s="110">
        <v>4</v>
      </c>
      <c r="I157" s="110">
        <v>1</v>
      </c>
      <c r="J157" s="110">
        <v>2</v>
      </c>
      <c r="K157" s="110">
        <v>4</v>
      </c>
      <c r="L157" s="110">
        <v>2</v>
      </c>
      <c r="M157" s="110">
        <v>2</v>
      </c>
      <c r="N157" s="110" t="s">
        <v>763</v>
      </c>
      <c r="O157" s="110">
        <v>1</v>
      </c>
      <c r="P157" s="110">
        <v>1</v>
      </c>
      <c r="Q157" s="110">
        <v>4</v>
      </c>
      <c r="R157" s="110">
        <v>2</v>
      </c>
      <c r="S157" s="110">
        <v>4</v>
      </c>
      <c r="T157" s="110">
        <v>2</v>
      </c>
      <c r="U157" s="110">
        <v>2</v>
      </c>
      <c r="V157" s="110">
        <v>4</v>
      </c>
      <c r="W157" s="110">
        <v>2</v>
      </c>
      <c r="X157" s="110">
        <v>4</v>
      </c>
      <c r="Y157" s="110" t="s">
        <v>764</v>
      </c>
      <c r="Z157" s="110">
        <v>1</v>
      </c>
      <c r="AA157" s="110">
        <v>2</v>
      </c>
      <c r="AB157" s="110">
        <v>1</v>
      </c>
      <c r="AC157" s="110">
        <v>4</v>
      </c>
      <c r="AD157" s="110">
        <v>4</v>
      </c>
      <c r="AE157" s="110">
        <v>2</v>
      </c>
      <c r="AF157" s="110">
        <v>2</v>
      </c>
      <c r="AG157" s="110">
        <v>4</v>
      </c>
      <c r="AH157" s="110">
        <v>1</v>
      </c>
      <c r="AI157" s="110">
        <v>1</v>
      </c>
      <c r="AJ157" s="110" t="s">
        <v>763</v>
      </c>
      <c r="AK157" s="110">
        <v>1</v>
      </c>
      <c r="AL157" s="110">
        <v>2</v>
      </c>
      <c r="AM157" s="110">
        <v>4</v>
      </c>
      <c r="AN157" s="110">
        <v>2</v>
      </c>
      <c r="AO157" s="110">
        <v>1</v>
      </c>
      <c r="AP157" s="110">
        <v>2</v>
      </c>
      <c r="AQ157" s="110">
        <v>2</v>
      </c>
      <c r="AR157" s="110">
        <v>4</v>
      </c>
      <c r="AS157" s="110">
        <v>1</v>
      </c>
      <c r="AT157" s="110">
        <v>1</v>
      </c>
      <c r="AU157" s="110"/>
      <c r="AV157" s="110"/>
      <c r="AW157" s="110"/>
      <c r="AX157" s="110"/>
      <c r="AY157" s="110"/>
      <c r="AZ157" s="110"/>
      <c r="BA157" s="110"/>
      <c r="BB157" s="110"/>
      <c r="BC157" s="110"/>
      <c r="BD157" s="110"/>
      <c r="BE157" s="110"/>
      <c r="BF157" s="110"/>
      <c r="BG157" s="110"/>
      <c r="BH157" s="110"/>
      <c r="BI157" s="110"/>
      <c r="BJ157" s="110"/>
      <c r="BK157" s="110"/>
      <c r="BL157" s="110"/>
      <c r="BM157" s="110"/>
      <c r="BN157" s="110"/>
      <c r="BO157" s="110"/>
      <c r="BP157" s="110"/>
      <c r="BQ157" s="110"/>
      <c r="BR157" s="110"/>
      <c r="BS157" s="110"/>
      <c r="BT157" s="110"/>
      <c r="BU157" s="110"/>
      <c r="BV157" s="110"/>
      <c r="BW157" s="110"/>
      <c r="BX157" s="110"/>
      <c r="BY157" s="110"/>
      <c r="BZ157" s="110"/>
      <c r="CA157" s="110"/>
      <c r="CB157" s="110"/>
      <c r="CC157" s="110"/>
      <c r="CD157" s="110"/>
      <c r="CE157" s="110"/>
      <c r="CF157" s="110"/>
      <c r="CG157" s="110"/>
      <c r="CH157" s="110"/>
      <c r="CI157" s="110"/>
      <c r="CJ157" s="110"/>
      <c r="CK157" s="110"/>
      <c r="CL157" s="110"/>
      <c r="CM157" s="110"/>
      <c r="CN157" s="110"/>
      <c r="CO157" s="110"/>
      <c r="CP157" s="110"/>
      <c r="CQ157" s="110"/>
      <c r="CR157" s="110"/>
      <c r="CS157" s="110"/>
      <c r="CT157" s="110"/>
      <c r="CU157" s="110"/>
      <c r="CV157" s="110"/>
      <c r="CW157" s="110"/>
      <c r="CX157" s="110"/>
      <c r="CY157" s="110"/>
      <c r="CZ157" s="110"/>
      <c r="DA157" s="110"/>
      <c r="DB157" s="110"/>
      <c r="DC157" s="110"/>
      <c r="DD157" s="110"/>
      <c r="DE157" s="110"/>
      <c r="DF157" s="110"/>
      <c r="DG157" s="110"/>
      <c r="DH157" s="110"/>
    </row>
    <row r="158" spans="1:112" ht="15.75" customHeight="1">
      <c r="A158" s="246"/>
      <c r="B158" s="240"/>
      <c r="C158" s="118" t="str">
        <f>C157</f>
        <v>-</v>
      </c>
      <c r="D158" s="224">
        <f>((3*D157)+(2*E157)+F157+G157+H157+I157+J157+K157+L157+M157)</f>
        <v>27</v>
      </c>
      <c r="E158" s="225"/>
      <c r="F158" s="225"/>
      <c r="G158" s="225"/>
      <c r="H158" s="225"/>
      <c r="I158" s="225"/>
      <c r="J158" s="225"/>
      <c r="K158" s="225"/>
      <c r="L158" s="225"/>
      <c r="M158" s="226"/>
      <c r="N158" s="114" t="str">
        <f>N157</f>
        <v>-</v>
      </c>
      <c r="O158" s="224">
        <f>((3*O157)+(2*P157)+Q157+R157+S157+T157+U157+V157+W157+X157)</f>
        <v>29</v>
      </c>
      <c r="P158" s="225"/>
      <c r="Q158" s="225"/>
      <c r="R158" s="225"/>
      <c r="S158" s="225"/>
      <c r="T158" s="225"/>
      <c r="U158" s="225"/>
      <c r="V158" s="225"/>
      <c r="W158" s="225"/>
      <c r="X158" s="226"/>
      <c r="Y158" s="114" t="str">
        <f>Y157</f>
        <v>+</v>
      </c>
      <c r="Z158" s="224">
        <f>((3*Z157)+(2*AA157)+AB157+AC157+AD157+AE157+AF157+AG157+AH157+AI157)</f>
        <v>26</v>
      </c>
      <c r="AA158" s="225"/>
      <c r="AB158" s="225"/>
      <c r="AC158" s="225"/>
      <c r="AD158" s="225"/>
      <c r="AE158" s="225"/>
      <c r="AF158" s="225"/>
      <c r="AG158" s="225"/>
      <c r="AH158" s="225"/>
      <c r="AI158" s="226"/>
      <c r="AJ158" s="114" t="str">
        <f>AJ157</f>
        <v>-</v>
      </c>
      <c r="AK158" s="224">
        <f>((3*AK157)+(2*AL157)+AM157+AN157+AO157+AP157+AQ157+AR157+AS157+AT157)</f>
        <v>24</v>
      </c>
      <c r="AL158" s="225"/>
      <c r="AM158" s="225"/>
      <c r="AN158" s="225"/>
      <c r="AO158" s="225"/>
      <c r="AP158" s="225"/>
      <c r="AQ158" s="225"/>
      <c r="AR158" s="225"/>
      <c r="AS158" s="225"/>
      <c r="AT158" s="226"/>
      <c r="AU158" s="114">
        <f>AU157</f>
        <v>0</v>
      </c>
      <c r="AV158" s="224">
        <f>((3*AV157)+(2*AW157)+AX157+AY157+AZ157+BA157+BB157+BC157+BD157+BE157)</f>
        <v>0</v>
      </c>
      <c r="AW158" s="225"/>
      <c r="AX158" s="225"/>
      <c r="AY158" s="225"/>
      <c r="AZ158" s="225"/>
      <c r="BA158" s="225"/>
      <c r="BB158" s="225"/>
      <c r="BC158" s="225"/>
      <c r="BD158" s="225"/>
      <c r="BE158" s="226"/>
      <c r="BF158" s="114">
        <f>BF157</f>
        <v>0</v>
      </c>
      <c r="BG158" s="224">
        <f>((3*BG157)+(2*BH157)+BI157+BJ157+BK157+BL157+BM157+BN157+BO157+BP157)</f>
        <v>0</v>
      </c>
      <c r="BH158" s="225"/>
      <c r="BI158" s="225"/>
      <c r="BJ158" s="225"/>
      <c r="BK158" s="225"/>
      <c r="BL158" s="225"/>
      <c r="BM158" s="225"/>
      <c r="BN158" s="225"/>
      <c r="BO158" s="225"/>
      <c r="BP158" s="226"/>
      <c r="BQ158" s="114">
        <f>BQ157</f>
        <v>0</v>
      </c>
      <c r="BR158" s="224">
        <f>((3*BR157)+(2*BS157)+BT157+BU157+BV157+BW157+BX157+BY157+BZ157+CA157)</f>
        <v>0</v>
      </c>
      <c r="BS158" s="225"/>
      <c r="BT158" s="225"/>
      <c r="BU158" s="225"/>
      <c r="BV158" s="225"/>
      <c r="BW158" s="225"/>
      <c r="BX158" s="225"/>
      <c r="BY158" s="225"/>
      <c r="BZ158" s="225"/>
      <c r="CA158" s="226"/>
      <c r="CB158" s="114">
        <f>CB157</f>
        <v>0</v>
      </c>
      <c r="CC158" s="224">
        <f>((3*CC157)+(2*CD157)+CE157+CF157+CG157+CH157+CI157+CJ157+CK157+CL157)</f>
        <v>0</v>
      </c>
      <c r="CD158" s="225"/>
      <c r="CE158" s="225"/>
      <c r="CF158" s="225"/>
      <c r="CG158" s="225"/>
      <c r="CH158" s="225"/>
      <c r="CI158" s="225"/>
      <c r="CJ158" s="225"/>
      <c r="CK158" s="225"/>
      <c r="CL158" s="226"/>
      <c r="CM158" s="114">
        <f>CM157</f>
        <v>0</v>
      </c>
      <c r="CN158" s="224">
        <f>((3*CN157)+(2*CO157)+CP157+CQ157+CR157+CS157+CT157+CU157+CV157+CW157)</f>
        <v>0</v>
      </c>
      <c r="CO158" s="225"/>
      <c r="CP158" s="225"/>
      <c r="CQ158" s="225"/>
      <c r="CR158" s="225"/>
      <c r="CS158" s="225"/>
      <c r="CT158" s="225"/>
      <c r="CU158" s="225"/>
      <c r="CV158" s="225"/>
      <c r="CW158" s="226"/>
      <c r="CX158" s="114">
        <f>CX157</f>
        <v>0</v>
      </c>
      <c r="CY158" s="224">
        <f>((3*CY157)+(2*CZ157)+DA157+DB157+DC157+DD157+DE157+DF157+DG157+DH157)</f>
        <v>0</v>
      </c>
      <c r="CZ158" s="225"/>
      <c r="DA158" s="225"/>
      <c r="DB158" s="225"/>
      <c r="DC158" s="225"/>
      <c r="DD158" s="225"/>
      <c r="DE158" s="225"/>
      <c r="DF158" s="225"/>
      <c r="DG158" s="225"/>
      <c r="DH158" s="226"/>
    </row>
    <row r="159" spans="1:112" ht="15.75" customHeight="1" thickBot="1">
      <c r="A159" s="246"/>
      <c r="B159" s="241"/>
      <c r="C159" s="224" t="str">
        <f>IF(D158&lt;25,$DS$21,IF(AND(D158&gt;=25,D158&lt;50),$DS$22,IF(AND(D158&gt;=50,D158&lt;75),$DS$23,#REF!)))</f>
        <v>Moderado</v>
      </c>
      <c r="D159" s="225"/>
      <c r="E159" s="225"/>
      <c r="F159" s="225"/>
      <c r="G159" s="225"/>
      <c r="H159" s="225"/>
      <c r="I159" s="225"/>
      <c r="J159" s="225"/>
      <c r="K159" s="225"/>
      <c r="L159" s="225"/>
      <c r="M159" s="226"/>
      <c r="N159" s="224" t="str">
        <f>IF(O158&lt;25,$DS$21,IF(AND(O158&gt;=25,O158&lt;50),$DS$22,IF(AND(O158&gt;=50,O158&lt;75),$DS$23,#REF!)))</f>
        <v>Moderado</v>
      </c>
      <c r="O159" s="225"/>
      <c r="P159" s="225"/>
      <c r="Q159" s="225"/>
      <c r="R159" s="225"/>
      <c r="S159" s="225"/>
      <c r="T159" s="225"/>
      <c r="U159" s="225"/>
      <c r="V159" s="225"/>
      <c r="W159" s="225"/>
      <c r="X159" s="226"/>
      <c r="Y159" s="224" t="s">
        <v>765</v>
      </c>
      <c r="Z159" s="225"/>
      <c r="AA159" s="225"/>
      <c r="AB159" s="225"/>
      <c r="AC159" s="225"/>
      <c r="AD159" s="225"/>
      <c r="AE159" s="225"/>
      <c r="AF159" s="225"/>
      <c r="AG159" s="225"/>
      <c r="AH159" s="225"/>
      <c r="AI159" s="226"/>
      <c r="AJ159" s="224" t="str">
        <f>IF(AK158&lt;25,$DS$21,IF(AND(AK158&gt;=25,AK158&lt;50),$DS$22,IF(AND(AK158&gt;=50,AK158&lt;75),$DS$23,#REF!)))</f>
        <v>Irrelevante</v>
      </c>
      <c r="AK159" s="225"/>
      <c r="AL159" s="225"/>
      <c r="AM159" s="225"/>
      <c r="AN159" s="225"/>
      <c r="AO159" s="225"/>
      <c r="AP159" s="225"/>
      <c r="AQ159" s="225"/>
      <c r="AR159" s="225"/>
      <c r="AS159" s="225"/>
      <c r="AT159" s="226"/>
      <c r="AU159" s="224" t="str">
        <f>IF(AV158&lt;25,$DS$21,IF(AND(AV158&gt;=25,AV158&lt;50),$DS$22,IF(AND(AV158&gt;=50,AV158&lt;75),$DS$23,#REF!)))</f>
        <v>Irrelevante</v>
      </c>
      <c r="AV159" s="225"/>
      <c r="AW159" s="225"/>
      <c r="AX159" s="225"/>
      <c r="AY159" s="225"/>
      <c r="AZ159" s="225"/>
      <c r="BA159" s="225"/>
      <c r="BB159" s="225"/>
      <c r="BC159" s="225"/>
      <c r="BD159" s="225"/>
      <c r="BE159" s="226"/>
      <c r="BF159" s="224" t="str">
        <f>IF(BG158&lt;25,$DS$21,IF(AND(BG158&gt;=25,BG158&lt;50),$DS$22,IF(AND(BG158&gt;=50,BG158&lt;75),$DS$23,#REF!)))</f>
        <v>Irrelevante</v>
      </c>
      <c r="BG159" s="225"/>
      <c r="BH159" s="225"/>
      <c r="BI159" s="225"/>
      <c r="BJ159" s="225"/>
      <c r="BK159" s="225"/>
      <c r="BL159" s="225"/>
      <c r="BM159" s="225"/>
      <c r="BN159" s="225"/>
      <c r="BO159" s="225"/>
      <c r="BP159" s="226"/>
      <c r="BQ159" s="224" t="str">
        <f>IF(BR158&lt;25,$DS$21,IF(AND(BR158&gt;=25,BR158&lt;50),$DS$22,IF(AND(BR158&gt;=50,BR158&lt;75),$DS$23,#REF!)))</f>
        <v>Irrelevante</v>
      </c>
      <c r="BR159" s="225"/>
      <c r="BS159" s="225"/>
      <c r="BT159" s="225"/>
      <c r="BU159" s="225"/>
      <c r="BV159" s="225"/>
      <c r="BW159" s="225"/>
      <c r="BX159" s="225"/>
      <c r="BY159" s="225"/>
      <c r="BZ159" s="225"/>
      <c r="CA159" s="226"/>
      <c r="CB159" s="224" t="str">
        <f>IF(CC158&lt;25,$DS$21,IF(AND(CC158&gt;=25,CC158&lt;50),$DS$22,IF(AND(CC158&gt;=50,CC158&lt;75),$DS$23,#REF!)))</f>
        <v>Irrelevante</v>
      </c>
      <c r="CC159" s="225"/>
      <c r="CD159" s="225"/>
      <c r="CE159" s="225"/>
      <c r="CF159" s="225"/>
      <c r="CG159" s="225"/>
      <c r="CH159" s="225"/>
      <c r="CI159" s="225"/>
      <c r="CJ159" s="225"/>
      <c r="CK159" s="225"/>
      <c r="CL159" s="226"/>
      <c r="CM159" s="224" t="str">
        <f>IF(CN158&lt;25,$DS$21,IF(AND(CN158&gt;=25,CN158&lt;50),$DS$22,IF(AND(CN158&gt;=50,CN158&lt;75),$DS$23,#REF!)))</f>
        <v>Irrelevante</v>
      </c>
      <c r="CN159" s="225"/>
      <c r="CO159" s="225"/>
      <c r="CP159" s="225"/>
      <c r="CQ159" s="225"/>
      <c r="CR159" s="225"/>
      <c r="CS159" s="225"/>
      <c r="CT159" s="225"/>
      <c r="CU159" s="225"/>
      <c r="CV159" s="225"/>
      <c r="CW159" s="226"/>
      <c r="CX159" s="224" t="str">
        <f>IF(CY158&lt;25,$DS$21,IF(AND(CY158&gt;=25,CY158&lt;50),$DS$22,IF(AND(CY158&gt;=50,CY158&lt;75),$DS$23,#REF!)))</f>
        <v>Irrelevante</v>
      </c>
      <c r="CY159" s="225"/>
      <c r="CZ159" s="225"/>
      <c r="DA159" s="225"/>
      <c r="DB159" s="225"/>
      <c r="DC159" s="225"/>
      <c r="DD159" s="225"/>
      <c r="DE159" s="225"/>
      <c r="DF159" s="225"/>
      <c r="DG159" s="225"/>
      <c r="DH159" s="226"/>
    </row>
    <row r="160" spans="1:112" ht="60" customHeight="1">
      <c r="A160" s="246"/>
      <c r="B160" s="239" t="s">
        <v>972</v>
      </c>
      <c r="C160" s="230" t="s">
        <v>973</v>
      </c>
      <c r="D160" s="231"/>
      <c r="E160" s="231"/>
      <c r="F160" s="231"/>
      <c r="G160" s="231"/>
      <c r="H160" s="231"/>
      <c r="I160" s="231"/>
      <c r="J160" s="231"/>
      <c r="K160" s="231"/>
      <c r="L160" s="231"/>
      <c r="M160" s="232"/>
      <c r="N160" s="233" t="s">
        <v>974</v>
      </c>
      <c r="O160" s="234"/>
      <c r="P160" s="234"/>
      <c r="Q160" s="234"/>
      <c r="R160" s="234"/>
      <c r="S160" s="234"/>
      <c r="T160" s="234"/>
      <c r="U160" s="234"/>
      <c r="V160" s="234"/>
      <c r="W160" s="234"/>
      <c r="X160" s="235"/>
      <c r="Y160" s="236" t="s">
        <v>975</v>
      </c>
      <c r="Z160" s="237"/>
      <c r="AA160" s="237"/>
      <c r="AB160" s="237"/>
      <c r="AC160" s="237"/>
      <c r="AD160" s="237"/>
      <c r="AE160" s="237"/>
      <c r="AF160" s="237"/>
      <c r="AG160" s="237"/>
      <c r="AH160" s="237"/>
      <c r="AI160" s="238"/>
      <c r="AJ160" s="227" t="s">
        <v>976</v>
      </c>
      <c r="AK160" s="228"/>
      <c r="AL160" s="228"/>
      <c r="AM160" s="228"/>
      <c r="AN160" s="228"/>
      <c r="AO160" s="228"/>
      <c r="AP160" s="228"/>
      <c r="AQ160" s="228"/>
      <c r="AR160" s="228"/>
      <c r="AS160" s="228"/>
      <c r="AT160" s="229"/>
      <c r="AU160" s="236"/>
      <c r="AV160" s="237"/>
      <c r="AW160" s="237"/>
      <c r="AX160" s="237"/>
      <c r="AY160" s="237"/>
      <c r="AZ160" s="237"/>
      <c r="BA160" s="237"/>
      <c r="BB160" s="237"/>
      <c r="BC160" s="237"/>
      <c r="BD160" s="237"/>
      <c r="BE160" s="238"/>
      <c r="BF160" s="227"/>
      <c r="BG160" s="228"/>
      <c r="BH160" s="228"/>
      <c r="BI160" s="228"/>
      <c r="BJ160" s="228"/>
      <c r="BK160" s="228"/>
      <c r="BL160" s="228"/>
      <c r="BM160" s="228"/>
      <c r="BN160" s="228"/>
      <c r="BO160" s="228"/>
      <c r="BP160" s="229"/>
      <c r="BQ160" s="227"/>
      <c r="BR160" s="228"/>
      <c r="BS160" s="228"/>
      <c r="BT160" s="228"/>
      <c r="BU160" s="228"/>
      <c r="BV160" s="228"/>
      <c r="BW160" s="228"/>
      <c r="BX160" s="228"/>
      <c r="BY160" s="228"/>
      <c r="BZ160" s="228"/>
      <c r="CA160" s="229"/>
      <c r="CB160" s="227"/>
      <c r="CC160" s="228"/>
      <c r="CD160" s="228"/>
      <c r="CE160" s="228"/>
      <c r="CF160" s="228"/>
      <c r="CG160" s="228"/>
      <c r="CH160" s="228"/>
      <c r="CI160" s="228"/>
      <c r="CJ160" s="228"/>
      <c r="CK160" s="228"/>
      <c r="CL160" s="229"/>
      <c r="CM160" s="227" t="s">
        <v>977</v>
      </c>
      <c r="CN160" s="228"/>
      <c r="CO160" s="228"/>
      <c r="CP160" s="228"/>
      <c r="CQ160" s="228"/>
      <c r="CR160" s="228"/>
      <c r="CS160" s="228"/>
      <c r="CT160" s="228"/>
      <c r="CU160" s="228"/>
      <c r="CV160" s="228"/>
      <c r="CW160" s="229"/>
      <c r="CX160" s="227" t="s">
        <v>978</v>
      </c>
      <c r="CY160" s="228"/>
      <c r="CZ160" s="228"/>
      <c r="DA160" s="228"/>
      <c r="DB160" s="228"/>
      <c r="DC160" s="228"/>
      <c r="DD160" s="228"/>
      <c r="DE160" s="228"/>
      <c r="DF160" s="228"/>
      <c r="DG160" s="228"/>
      <c r="DH160" s="229"/>
    </row>
    <row r="161" spans="1:112" ht="15.75" customHeight="1">
      <c r="A161" s="246"/>
      <c r="B161" s="240"/>
      <c r="C161" s="119" t="s">
        <v>763</v>
      </c>
      <c r="D161" s="110">
        <v>1</v>
      </c>
      <c r="E161" s="110">
        <v>1</v>
      </c>
      <c r="F161" s="110">
        <v>4</v>
      </c>
      <c r="G161" s="110">
        <v>1</v>
      </c>
      <c r="H161" s="110">
        <v>4</v>
      </c>
      <c r="I161" s="110">
        <v>1</v>
      </c>
      <c r="J161" s="110">
        <v>1</v>
      </c>
      <c r="K161" s="110">
        <v>4</v>
      </c>
      <c r="L161" s="110">
        <v>1</v>
      </c>
      <c r="M161" s="110">
        <v>1</v>
      </c>
      <c r="N161" s="110" t="s">
        <v>763</v>
      </c>
      <c r="O161" s="110">
        <v>1</v>
      </c>
      <c r="P161" s="110">
        <v>1</v>
      </c>
      <c r="Q161" s="110">
        <v>4</v>
      </c>
      <c r="R161" s="110">
        <v>1</v>
      </c>
      <c r="S161" s="110">
        <v>1</v>
      </c>
      <c r="T161" s="110">
        <v>2</v>
      </c>
      <c r="U161" s="110">
        <v>2</v>
      </c>
      <c r="V161" s="110">
        <v>4</v>
      </c>
      <c r="W161" s="110">
        <v>2</v>
      </c>
      <c r="X161" s="110">
        <v>4</v>
      </c>
      <c r="Y161" s="110" t="s">
        <v>763</v>
      </c>
      <c r="Z161" s="110">
        <v>1</v>
      </c>
      <c r="AA161" s="110">
        <v>1</v>
      </c>
      <c r="AB161" s="110">
        <v>4</v>
      </c>
      <c r="AC161" s="110">
        <v>1</v>
      </c>
      <c r="AD161" s="110">
        <v>1</v>
      </c>
      <c r="AE161" s="110">
        <v>2</v>
      </c>
      <c r="AF161" s="110">
        <v>2</v>
      </c>
      <c r="AG161" s="110">
        <v>4</v>
      </c>
      <c r="AH161" s="110">
        <v>2</v>
      </c>
      <c r="AI161" s="110">
        <v>4</v>
      </c>
      <c r="AJ161" s="110" t="s">
        <v>764</v>
      </c>
      <c r="AK161" s="110">
        <v>1</v>
      </c>
      <c r="AL161" s="110">
        <v>1</v>
      </c>
      <c r="AM161" s="110">
        <v>4</v>
      </c>
      <c r="AN161" s="110">
        <v>2</v>
      </c>
      <c r="AO161" s="110">
        <v>4</v>
      </c>
      <c r="AP161" s="110">
        <v>4</v>
      </c>
      <c r="AQ161" s="110">
        <v>2</v>
      </c>
      <c r="AR161" s="110">
        <v>4</v>
      </c>
      <c r="AS161" s="110">
        <v>1</v>
      </c>
      <c r="AT161" s="110">
        <v>1</v>
      </c>
      <c r="AU161" s="110"/>
      <c r="AV161" s="110"/>
      <c r="AW161" s="110"/>
      <c r="AX161" s="110"/>
      <c r="AY161" s="110"/>
      <c r="AZ161" s="110"/>
      <c r="BA161" s="110"/>
      <c r="BB161" s="110"/>
      <c r="BC161" s="110"/>
      <c r="BD161" s="110"/>
      <c r="BE161" s="110"/>
      <c r="BF161" s="110"/>
      <c r="BG161" s="110"/>
      <c r="BH161" s="110"/>
      <c r="BI161" s="110"/>
      <c r="BJ161" s="110"/>
      <c r="BK161" s="110"/>
      <c r="BL161" s="110"/>
      <c r="BM161" s="110"/>
      <c r="BN161" s="110"/>
      <c r="BO161" s="110"/>
      <c r="BP161" s="110"/>
      <c r="BQ161" s="110"/>
      <c r="BR161" s="110"/>
      <c r="BS161" s="110"/>
      <c r="BT161" s="110"/>
      <c r="BU161" s="110"/>
      <c r="BV161" s="110"/>
      <c r="BW161" s="110"/>
      <c r="BX161" s="110"/>
      <c r="BY161" s="110"/>
      <c r="BZ161" s="110"/>
      <c r="CA161" s="110"/>
      <c r="CB161" s="110"/>
      <c r="CC161" s="110"/>
      <c r="CD161" s="110"/>
      <c r="CE161" s="110"/>
      <c r="CF161" s="110"/>
      <c r="CG161" s="110"/>
      <c r="CH161" s="110"/>
      <c r="CI161" s="110"/>
      <c r="CJ161" s="110"/>
      <c r="CK161" s="110"/>
      <c r="CL161" s="110"/>
      <c r="CM161" s="110" t="s">
        <v>764</v>
      </c>
      <c r="CN161" s="110">
        <v>1</v>
      </c>
      <c r="CO161" s="110">
        <v>2</v>
      </c>
      <c r="CP161" s="110">
        <v>4</v>
      </c>
      <c r="CQ161" s="110">
        <v>4</v>
      </c>
      <c r="CR161" s="110">
        <v>4</v>
      </c>
      <c r="CS161" s="110">
        <v>2</v>
      </c>
      <c r="CT161" s="110">
        <v>2</v>
      </c>
      <c r="CU161" s="110">
        <v>4</v>
      </c>
      <c r="CV161" s="110">
        <v>1</v>
      </c>
      <c r="CW161" s="110">
        <v>1</v>
      </c>
      <c r="CX161" s="110" t="s">
        <v>764</v>
      </c>
      <c r="CY161" s="110">
        <v>1</v>
      </c>
      <c r="CZ161" s="110">
        <v>1</v>
      </c>
      <c r="DA161" s="110">
        <v>4</v>
      </c>
      <c r="DB161" s="110">
        <v>1</v>
      </c>
      <c r="DC161" s="110">
        <v>2</v>
      </c>
      <c r="DD161" s="110">
        <v>2</v>
      </c>
      <c r="DE161" s="110">
        <v>2</v>
      </c>
      <c r="DF161" s="110">
        <v>4</v>
      </c>
      <c r="DG161" s="110">
        <v>1</v>
      </c>
      <c r="DH161" s="110">
        <v>1</v>
      </c>
    </row>
    <row r="162" spans="1:112" ht="15.75" customHeight="1">
      <c r="A162" s="246"/>
      <c r="B162" s="240"/>
      <c r="C162" s="118" t="str">
        <f>C161</f>
        <v>-</v>
      </c>
      <c r="D162" s="224">
        <f>((3*D161)+(2*E161)+F161+G161+H161+I161+J161+K161+L161+M161)</f>
        <v>22</v>
      </c>
      <c r="E162" s="225"/>
      <c r="F162" s="225"/>
      <c r="G162" s="225"/>
      <c r="H162" s="225"/>
      <c r="I162" s="225"/>
      <c r="J162" s="225"/>
      <c r="K162" s="225"/>
      <c r="L162" s="225"/>
      <c r="M162" s="226"/>
      <c r="N162" s="114" t="str">
        <f>N161</f>
        <v>-</v>
      </c>
      <c r="O162" s="224">
        <f>((3*O161)+(2*P161)+Q161+R161+S161+T161+U161+V161+W161+X161)</f>
        <v>25</v>
      </c>
      <c r="P162" s="225"/>
      <c r="Q162" s="225"/>
      <c r="R162" s="225"/>
      <c r="S162" s="225"/>
      <c r="T162" s="225"/>
      <c r="U162" s="225"/>
      <c r="V162" s="225"/>
      <c r="W162" s="225"/>
      <c r="X162" s="226"/>
      <c r="Y162" s="114" t="str">
        <f>Y161</f>
        <v>-</v>
      </c>
      <c r="Z162" s="224">
        <f>((3*Z161)+(2*AA161)+AB161+AC161+AD161+AE161+AF161+AG161+AH161+AI161)</f>
        <v>25</v>
      </c>
      <c r="AA162" s="225"/>
      <c r="AB162" s="225"/>
      <c r="AC162" s="225"/>
      <c r="AD162" s="225"/>
      <c r="AE162" s="225"/>
      <c r="AF162" s="225"/>
      <c r="AG162" s="225"/>
      <c r="AH162" s="225"/>
      <c r="AI162" s="226"/>
      <c r="AJ162" s="114" t="str">
        <f>AJ161</f>
        <v>+</v>
      </c>
      <c r="AK162" s="224">
        <f>((3*AK161)+(2*AL161)+AM161+AN161+AO161+AP161+AQ161+AR161+AS161+AT161)</f>
        <v>27</v>
      </c>
      <c r="AL162" s="225"/>
      <c r="AM162" s="225"/>
      <c r="AN162" s="225"/>
      <c r="AO162" s="225"/>
      <c r="AP162" s="225"/>
      <c r="AQ162" s="225"/>
      <c r="AR162" s="225"/>
      <c r="AS162" s="225"/>
      <c r="AT162" s="226"/>
      <c r="AU162" s="114">
        <f>AU161</f>
        <v>0</v>
      </c>
      <c r="AV162" s="224">
        <f>((3*AV161)+(2*AW161)+AX161+AY161+AZ161+BA161+BB161+BC161+BD161+BE161)</f>
        <v>0</v>
      </c>
      <c r="AW162" s="225"/>
      <c r="AX162" s="225"/>
      <c r="AY162" s="225"/>
      <c r="AZ162" s="225"/>
      <c r="BA162" s="225"/>
      <c r="BB162" s="225"/>
      <c r="BC162" s="225"/>
      <c r="BD162" s="225"/>
      <c r="BE162" s="226"/>
      <c r="BF162" s="114">
        <f>BF161</f>
        <v>0</v>
      </c>
      <c r="BG162" s="224">
        <f>((3*BG161)+(2*BH161)+BI161+BJ161+BK161+BL161+BM161+BN161+BO161+BP161)</f>
        <v>0</v>
      </c>
      <c r="BH162" s="225"/>
      <c r="BI162" s="225"/>
      <c r="BJ162" s="225"/>
      <c r="BK162" s="225"/>
      <c r="BL162" s="225"/>
      <c r="BM162" s="225"/>
      <c r="BN162" s="225"/>
      <c r="BO162" s="225"/>
      <c r="BP162" s="226"/>
      <c r="BQ162" s="114">
        <f>BQ161</f>
        <v>0</v>
      </c>
      <c r="BR162" s="224">
        <f>((3*BR161)+(2*BS161)+BT161+BU161+BV161+BW161+BX161+BY161+BZ161+CA161)</f>
        <v>0</v>
      </c>
      <c r="BS162" s="225"/>
      <c r="BT162" s="225"/>
      <c r="BU162" s="225"/>
      <c r="BV162" s="225"/>
      <c r="BW162" s="225"/>
      <c r="BX162" s="225"/>
      <c r="BY162" s="225"/>
      <c r="BZ162" s="225"/>
      <c r="CA162" s="226"/>
      <c r="CB162" s="114">
        <f>CB161</f>
        <v>0</v>
      </c>
      <c r="CC162" s="224">
        <f>((3*CC161)+(2*CD161)+CE161+CF161+CG161+CH161+CI161+CJ161+CK161+CL161)</f>
        <v>0</v>
      </c>
      <c r="CD162" s="225"/>
      <c r="CE162" s="225"/>
      <c r="CF162" s="225"/>
      <c r="CG162" s="225"/>
      <c r="CH162" s="225"/>
      <c r="CI162" s="225"/>
      <c r="CJ162" s="225"/>
      <c r="CK162" s="225"/>
      <c r="CL162" s="226"/>
      <c r="CM162" s="114" t="str">
        <f>CM161</f>
        <v>+</v>
      </c>
      <c r="CN162" s="224">
        <f>((3*CN161)+(2*CO161)+CP161+CQ161+CR161+CS161+CT161+CU161+CV161+CW161)</f>
        <v>29</v>
      </c>
      <c r="CO162" s="225"/>
      <c r="CP162" s="225"/>
      <c r="CQ162" s="225"/>
      <c r="CR162" s="225"/>
      <c r="CS162" s="225"/>
      <c r="CT162" s="225"/>
      <c r="CU162" s="225"/>
      <c r="CV162" s="225"/>
      <c r="CW162" s="226"/>
      <c r="CX162" s="114" t="str">
        <f>CX161</f>
        <v>+</v>
      </c>
      <c r="CY162" s="224">
        <f>((3*CY161)+(2*CZ161)+DA161+DB161+DC161+DD161+DE161+DF161+DG161+DH161)</f>
        <v>22</v>
      </c>
      <c r="CZ162" s="225"/>
      <c r="DA162" s="225"/>
      <c r="DB162" s="225"/>
      <c r="DC162" s="225"/>
      <c r="DD162" s="225"/>
      <c r="DE162" s="225"/>
      <c r="DF162" s="225"/>
      <c r="DG162" s="225"/>
      <c r="DH162" s="226"/>
    </row>
    <row r="163" spans="1:112" ht="15.75" customHeight="1" thickBot="1">
      <c r="A163" s="246"/>
      <c r="B163" s="240"/>
      <c r="C163" s="224" t="str">
        <f>IF(D162&lt;25,$DS$21,IF(AND(D162&gt;=25,D162&lt;50),$DS$22,IF(AND(D162&gt;=50,D162&lt;75),$DS$23,#REF!)))</f>
        <v>Irrelevante</v>
      </c>
      <c r="D163" s="225"/>
      <c r="E163" s="225"/>
      <c r="F163" s="225"/>
      <c r="G163" s="225"/>
      <c r="H163" s="225"/>
      <c r="I163" s="225"/>
      <c r="J163" s="225"/>
      <c r="K163" s="225"/>
      <c r="L163" s="225"/>
      <c r="M163" s="226"/>
      <c r="N163" s="224" t="str">
        <f>IF(O162&lt;25,$DS$21,IF(AND(O162&gt;=25,O162&lt;50),$DS$22,IF(AND(O162&gt;=50,O162&lt;75),$DS$23,#REF!)))</f>
        <v>Moderado</v>
      </c>
      <c r="O163" s="225"/>
      <c r="P163" s="225"/>
      <c r="Q163" s="225"/>
      <c r="R163" s="225"/>
      <c r="S163" s="225"/>
      <c r="T163" s="225"/>
      <c r="U163" s="225"/>
      <c r="V163" s="225"/>
      <c r="W163" s="225"/>
      <c r="X163" s="226"/>
      <c r="Y163" s="224" t="str">
        <f>IF(Z162&lt;25,$DS$21,IF(AND(Z162&gt;=25,Z162&lt;50),$DS$22,IF(AND(Z162&gt;=50,Z162&lt;75),$DS$23,#REF!)))</f>
        <v>Moderado</v>
      </c>
      <c r="Z163" s="225"/>
      <c r="AA163" s="225"/>
      <c r="AB163" s="225"/>
      <c r="AC163" s="225"/>
      <c r="AD163" s="225"/>
      <c r="AE163" s="225"/>
      <c r="AF163" s="225"/>
      <c r="AG163" s="225"/>
      <c r="AH163" s="225"/>
      <c r="AI163" s="226"/>
      <c r="AJ163" s="224" t="s">
        <v>765</v>
      </c>
      <c r="AK163" s="225"/>
      <c r="AL163" s="225"/>
      <c r="AM163" s="225"/>
      <c r="AN163" s="225"/>
      <c r="AO163" s="225"/>
      <c r="AP163" s="225"/>
      <c r="AQ163" s="225"/>
      <c r="AR163" s="225"/>
      <c r="AS163" s="225"/>
      <c r="AT163" s="226"/>
      <c r="AU163" s="224" t="str">
        <f>IF(AV162&lt;25,$DS$21,IF(AND(AV162&gt;=25,AV162&lt;50),$DS$22,IF(AND(AV162&gt;=50,AV162&lt;75),$DS$23,#REF!)))</f>
        <v>Irrelevante</v>
      </c>
      <c r="AV163" s="225"/>
      <c r="AW163" s="225"/>
      <c r="AX163" s="225"/>
      <c r="AY163" s="225"/>
      <c r="AZ163" s="225"/>
      <c r="BA163" s="225"/>
      <c r="BB163" s="225"/>
      <c r="BC163" s="225"/>
      <c r="BD163" s="225"/>
      <c r="BE163" s="226"/>
      <c r="BF163" s="224" t="str">
        <f>IF(BG162&lt;25,$DS$21,IF(AND(BG162&gt;=25,BG162&lt;50),$DS$22,IF(AND(BG162&gt;=50,BG162&lt;75),$DS$23,#REF!)))</f>
        <v>Irrelevante</v>
      </c>
      <c r="BG163" s="225"/>
      <c r="BH163" s="225"/>
      <c r="BI163" s="225"/>
      <c r="BJ163" s="225"/>
      <c r="BK163" s="225"/>
      <c r="BL163" s="225"/>
      <c r="BM163" s="225"/>
      <c r="BN163" s="225"/>
      <c r="BO163" s="225"/>
      <c r="BP163" s="226"/>
      <c r="BQ163" s="224" t="str">
        <f>IF(BR162&lt;25,$DS$21,IF(AND(BR162&gt;=25,BR162&lt;50),$DS$22,IF(AND(BR162&gt;=50,BR162&lt;75),$DS$23,#REF!)))</f>
        <v>Irrelevante</v>
      </c>
      <c r="BR163" s="225"/>
      <c r="BS163" s="225"/>
      <c r="BT163" s="225"/>
      <c r="BU163" s="225"/>
      <c r="BV163" s="225"/>
      <c r="BW163" s="225"/>
      <c r="BX163" s="225"/>
      <c r="BY163" s="225"/>
      <c r="BZ163" s="225"/>
      <c r="CA163" s="226"/>
      <c r="CB163" s="224" t="str">
        <f>IF(CC162&lt;25,$DS$21,IF(AND(CC162&gt;=25,CC162&lt;50),$DS$22,IF(AND(CC162&gt;=50,CC162&lt;75),$DS$23,#REF!)))</f>
        <v>Irrelevante</v>
      </c>
      <c r="CC163" s="225"/>
      <c r="CD163" s="225"/>
      <c r="CE163" s="225"/>
      <c r="CF163" s="225"/>
      <c r="CG163" s="225"/>
      <c r="CH163" s="225"/>
      <c r="CI163" s="225"/>
      <c r="CJ163" s="225"/>
      <c r="CK163" s="225"/>
      <c r="CL163" s="226"/>
      <c r="CM163" s="224" t="s">
        <v>765</v>
      </c>
      <c r="CN163" s="225"/>
      <c r="CO163" s="225"/>
      <c r="CP163" s="225"/>
      <c r="CQ163" s="225"/>
      <c r="CR163" s="225"/>
      <c r="CS163" s="225"/>
      <c r="CT163" s="225"/>
      <c r="CU163" s="225"/>
      <c r="CV163" s="225"/>
      <c r="CW163" s="226"/>
      <c r="CX163" s="224" t="s">
        <v>765</v>
      </c>
      <c r="CY163" s="225"/>
      <c r="CZ163" s="225"/>
      <c r="DA163" s="225"/>
      <c r="DB163" s="225"/>
      <c r="DC163" s="225"/>
      <c r="DD163" s="225"/>
      <c r="DE163" s="225"/>
      <c r="DF163" s="225"/>
      <c r="DG163" s="225"/>
      <c r="DH163" s="226"/>
    </row>
    <row r="164" spans="1:112" ht="62.25" customHeight="1">
      <c r="A164" s="246"/>
      <c r="B164" s="240"/>
      <c r="C164" s="230" t="s">
        <v>979</v>
      </c>
      <c r="D164" s="231"/>
      <c r="E164" s="231"/>
      <c r="F164" s="231"/>
      <c r="G164" s="231"/>
      <c r="H164" s="231"/>
      <c r="I164" s="231"/>
      <c r="J164" s="231"/>
      <c r="K164" s="231"/>
      <c r="L164" s="231"/>
      <c r="M164" s="232"/>
      <c r="N164" s="233"/>
      <c r="O164" s="234"/>
      <c r="P164" s="234"/>
      <c r="Q164" s="234"/>
      <c r="R164" s="234"/>
      <c r="S164" s="234"/>
      <c r="T164" s="234"/>
      <c r="U164" s="234"/>
      <c r="V164" s="234"/>
      <c r="W164" s="234"/>
      <c r="X164" s="235"/>
      <c r="Y164" s="236"/>
      <c r="Z164" s="237"/>
      <c r="AA164" s="237"/>
      <c r="AB164" s="237"/>
      <c r="AC164" s="237"/>
      <c r="AD164" s="237"/>
      <c r="AE164" s="237"/>
      <c r="AF164" s="237"/>
      <c r="AG164" s="237"/>
      <c r="AH164" s="237"/>
      <c r="AI164" s="238"/>
      <c r="AJ164" s="227"/>
      <c r="AK164" s="228"/>
      <c r="AL164" s="228"/>
      <c r="AM164" s="228"/>
      <c r="AN164" s="228"/>
      <c r="AO164" s="228"/>
      <c r="AP164" s="228"/>
      <c r="AQ164" s="228"/>
      <c r="AR164" s="228"/>
      <c r="AS164" s="228"/>
      <c r="AT164" s="229"/>
      <c r="AU164" s="236"/>
      <c r="AV164" s="237"/>
      <c r="AW164" s="237"/>
      <c r="AX164" s="237"/>
      <c r="AY164" s="237"/>
      <c r="AZ164" s="237"/>
      <c r="BA164" s="237"/>
      <c r="BB164" s="237"/>
      <c r="BC164" s="237"/>
      <c r="BD164" s="237"/>
      <c r="BE164" s="238"/>
      <c r="BF164" s="227"/>
      <c r="BG164" s="228"/>
      <c r="BH164" s="228"/>
      <c r="BI164" s="228"/>
      <c r="BJ164" s="228"/>
      <c r="BK164" s="228"/>
      <c r="BL164" s="228"/>
      <c r="BM164" s="228"/>
      <c r="BN164" s="228"/>
      <c r="BO164" s="228"/>
      <c r="BP164" s="229"/>
      <c r="BQ164" s="227"/>
      <c r="BR164" s="228"/>
      <c r="BS164" s="228"/>
      <c r="BT164" s="228"/>
      <c r="BU164" s="228"/>
      <c r="BV164" s="228"/>
      <c r="BW164" s="228"/>
      <c r="BX164" s="228"/>
      <c r="BY164" s="228"/>
      <c r="BZ164" s="228"/>
      <c r="CA164" s="229"/>
      <c r="CB164" s="227"/>
      <c r="CC164" s="228"/>
      <c r="CD164" s="228"/>
      <c r="CE164" s="228"/>
      <c r="CF164" s="228"/>
      <c r="CG164" s="228"/>
      <c r="CH164" s="228"/>
      <c r="CI164" s="228"/>
      <c r="CJ164" s="228"/>
      <c r="CK164" s="228"/>
      <c r="CL164" s="229"/>
      <c r="CM164" s="227"/>
      <c r="CN164" s="228"/>
      <c r="CO164" s="228"/>
      <c r="CP164" s="228"/>
      <c r="CQ164" s="228"/>
      <c r="CR164" s="228"/>
      <c r="CS164" s="228"/>
      <c r="CT164" s="228"/>
      <c r="CU164" s="228"/>
      <c r="CV164" s="228"/>
      <c r="CW164" s="229"/>
      <c r="CX164" s="227"/>
      <c r="CY164" s="228"/>
      <c r="CZ164" s="228"/>
      <c r="DA164" s="228"/>
      <c r="DB164" s="228"/>
      <c r="DC164" s="228"/>
      <c r="DD164" s="228"/>
      <c r="DE164" s="228"/>
      <c r="DF164" s="228"/>
      <c r="DG164" s="228"/>
      <c r="DH164" s="229"/>
    </row>
    <row r="165" spans="1:112" ht="15.75" customHeight="1">
      <c r="A165" s="246"/>
      <c r="B165" s="240"/>
      <c r="C165" s="119" t="s">
        <v>763</v>
      </c>
      <c r="D165" s="110">
        <v>1</v>
      </c>
      <c r="E165" s="110">
        <v>1</v>
      </c>
      <c r="F165" s="110">
        <v>4</v>
      </c>
      <c r="G165" s="110">
        <v>1</v>
      </c>
      <c r="H165" s="110">
        <v>4</v>
      </c>
      <c r="I165" s="110">
        <v>1</v>
      </c>
      <c r="J165" s="110">
        <v>1</v>
      </c>
      <c r="K165" s="110">
        <v>4</v>
      </c>
      <c r="L165" s="110">
        <v>1</v>
      </c>
      <c r="M165" s="110">
        <v>1</v>
      </c>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0"/>
      <c r="AK165" s="110"/>
      <c r="AL165" s="110"/>
      <c r="AM165" s="110"/>
      <c r="AN165" s="110"/>
      <c r="AO165" s="110"/>
      <c r="AP165" s="110"/>
      <c r="AQ165" s="110"/>
      <c r="AR165" s="110"/>
      <c r="AS165" s="110"/>
      <c r="AT165" s="110"/>
      <c r="AU165" s="110"/>
      <c r="AV165" s="110"/>
      <c r="AW165" s="110"/>
      <c r="AX165" s="110"/>
      <c r="AY165" s="110"/>
      <c r="AZ165" s="110"/>
      <c r="BA165" s="110"/>
      <c r="BB165" s="110"/>
      <c r="BC165" s="110"/>
      <c r="BD165" s="110"/>
      <c r="BE165" s="110"/>
      <c r="BF165" s="110"/>
      <c r="BG165" s="110"/>
      <c r="BH165" s="110"/>
      <c r="BI165" s="110"/>
      <c r="BJ165" s="110"/>
      <c r="BK165" s="110"/>
      <c r="BL165" s="110"/>
      <c r="BM165" s="110"/>
      <c r="BN165" s="110"/>
      <c r="BO165" s="110"/>
      <c r="BP165" s="110"/>
      <c r="BQ165" s="110"/>
      <c r="BR165" s="110"/>
      <c r="BS165" s="110"/>
      <c r="BT165" s="110"/>
      <c r="BU165" s="110"/>
      <c r="BV165" s="110"/>
      <c r="BW165" s="110"/>
      <c r="BX165" s="110"/>
      <c r="BY165" s="110"/>
      <c r="BZ165" s="110"/>
      <c r="CA165" s="110"/>
      <c r="CB165" s="110"/>
      <c r="CC165" s="110"/>
      <c r="CD165" s="110"/>
      <c r="CE165" s="110"/>
      <c r="CF165" s="110"/>
      <c r="CG165" s="110"/>
      <c r="CH165" s="110"/>
      <c r="CI165" s="110"/>
      <c r="CJ165" s="110"/>
      <c r="CK165" s="110"/>
      <c r="CL165" s="110"/>
      <c r="CM165" s="110"/>
      <c r="CN165" s="110"/>
      <c r="CO165" s="110"/>
      <c r="CP165" s="110"/>
      <c r="CQ165" s="110"/>
      <c r="CR165" s="110"/>
      <c r="CS165" s="110"/>
      <c r="CT165" s="110"/>
      <c r="CU165" s="110"/>
      <c r="CV165" s="110"/>
      <c r="CW165" s="110"/>
      <c r="CX165" s="110"/>
      <c r="CY165" s="110"/>
      <c r="CZ165" s="110"/>
      <c r="DA165" s="110"/>
      <c r="DB165" s="110"/>
      <c r="DC165" s="110"/>
      <c r="DD165" s="110"/>
      <c r="DE165" s="110"/>
      <c r="DF165" s="110"/>
      <c r="DG165" s="110"/>
      <c r="DH165" s="110"/>
    </row>
    <row r="166" spans="1:112" ht="15.75" customHeight="1">
      <c r="A166" s="246"/>
      <c r="B166" s="240"/>
      <c r="C166" s="118" t="str">
        <f>C165</f>
        <v>-</v>
      </c>
      <c r="D166" s="224">
        <f>((3*D165)+(2*E165)+F165+G165+H165+I165+J165+K165+L165+M165)</f>
        <v>22</v>
      </c>
      <c r="E166" s="225"/>
      <c r="F166" s="225"/>
      <c r="G166" s="225"/>
      <c r="H166" s="225"/>
      <c r="I166" s="225"/>
      <c r="J166" s="225"/>
      <c r="K166" s="225"/>
      <c r="L166" s="225"/>
      <c r="M166" s="226"/>
      <c r="N166" s="114">
        <f>N165</f>
        <v>0</v>
      </c>
      <c r="O166" s="224">
        <f>((3*O165)+(2*P165)+Q165+R165+S165+T165+U165+V165+W165+X165)</f>
        <v>0</v>
      </c>
      <c r="P166" s="225"/>
      <c r="Q166" s="225"/>
      <c r="R166" s="225"/>
      <c r="S166" s="225"/>
      <c r="T166" s="225"/>
      <c r="U166" s="225"/>
      <c r="V166" s="225"/>
      <c r="W166" s="225"/>
      <c r="X166" s="226"/>
      <c r="Y166" s="114">
        <f>Y165</f>
        <v>0</v>
      </c>
      <c r="Z166" s="224">
        <f>((3*Z165)+(2*AA165)+AB165+AC165+AD165+AE165+AF165+AG165+AH165+AI165)</f>
        <v>0</v>
      </c>
      <c r="AA166" s="225"/>
      <c r="AB166" s="225"/>
      <c r="AC166" s="225"/>
      <c r="AD166" s="225"/>
      <c r="AE166" s="225"/>
      <c r="AF166" s="225"/>
      <c r="AG166" s="225"/>
      <c r="AH166" s="225"/>
      <c r="AI166" s="226"/>
      <c r="AJ166" s="114">
        <f>AJ165</f>
        <v>0</v>
      </c>
      <c r="AK166" s="224">
        <f>((3*AK165)+(2*AL165)+AM165+AN165+AO165+AP165+AQ165+AR165+AS165+AT165)</f>
        <v>0</v>
      </c>
      <c r="AL166" s="225"/>
      <c r="AM166" s="225"/>
      <c r="AN166" s="225"/>
      <c r="AO166" s="225"/>
      <c r="AP166" s="225"/>
      <c r="AQ166" s="225"/>
      <c r="AR166" s="225"/>
      <c r="AS166" s="225"/>
      <c r="AT166" s="226"/>
      <c r="AU166" s="114">
        <f>AU165</f>
        <v>0</v>
      </c>
      <c r="AV166" s="224">
        <f>((3*AV165)+(2*AW165)+AX165+AY165+AZ165+BA165+BB165+BC165+BD165+BE165)</f>
        <v>0</v>
      </c>
      <c r="AW166" s="225"/>
      <c r="AX166" s="225"/>
      <c r="AY166" s="225"/>
      <c r="AZ166" s="225"/>
      <c r="BA166" s="225"/>
      <c r="BB166" s="225"/>
      <c r="BC166" s="225"/>
      <c r="BD166" s="225"/>
      <c r="BE166" s="226"/>
      <c r="BF166" s="114">
        <f>BF165</f>
        <v>0</v>
      </c>
      <c r="BG166" s="224">
        <f>((3*BG165)+(2*BH165)+BI165+BJ165+BK165+BL165+BM165+BN165+BO165+BP165)</f>
        <v>0</v>
      </c>
      <c r="BH166" s="225"/>
      <c r="BI166" s="225"/>
      <c r="BJ166" s="225"/>
      <c r="BK166" s="225"/>
      <c r="BL166" s="225"/>
      <c r="BM166" s="225"/>
      <c r="BN166" s="225"/>
      <c r="BO166" s="225"/>
      <c r="BP166" s="226"/>
      <c r="BQ166" s="114">
        <f>BQ165</f>
        <v>0</v>
      </c>
      <c r="BR166" s="224">
        <f>((3*BR165)+(2*BS165)+BT165+BU165+BV165+BW165+BX165+BY165+BZ165+CA165)</f>
        <v>0</v>
      </c>
      <c r="BS166" s="225"/>
      <c r="BT166" s="225"/>
      <c r="BU166" s="225"/>
      <c r="BV166" s="225"/>
      <c r="BW166" s="225"/>
      <c r="BX166" s="225"/>
      <c r="BY166" s="225"/>
      <c r="BZ166" s="225"/>
      <c r="CA166" s="226"/>
      <c r="CB166" s="114">
        <f>CB165</f>
        <v>0</v>
      </c>
      <c r="CC166" s="224">
        <f>((3*CC165)+(2*CD165)+CE165+CF165+CG165+CH165+CI165+CJ165+CK165+CL165)</f>
        <v>0</v>
      </c>
      <c r="CD166" s="225"/>
      <c r="CE166" s="225"/>
      <c r="CF166" s="225"/>
      <c r="CG166" s="225"/>
      <c r="CH166" s="225"/>
      <c r="CI166" s="225"/>
      <c r="CJ166" s="225"/>
      <c r="CK166" s="225"/>
      <c r="CL166" s="226"/>
      <c r="CM166" s="114">
        <f>CM165</f>
        <v>0</v>
      </c>
      <c r="CN166" s="224">
        <f>((3*CN165)+(2*CO165)+CP165+CQ165+CR165+CS165+CT165+CU165+CV165+CW165)</f>
        <v>0</v>
      </c>
      <c r="CO166" s="225"/>
      <c r="CP166" s="225"/>
      <c r="CQ166" s="225"/>
      <c r="CR166" s="225"/>
      <c r="CS166" s="225"/>
      <c r="CT166" s="225"/>
      <c r="CU166" s="225"/>
      <c r="CV166" s="225"/>
      <c r="CW166" s="226"/>
      <c r="CX166" s="114">
        <f>CX165</f>
        <v>0</v>
      </c>
      <c r="CY166" s="224">
        <f>((3*CY165)+(2*CZ165)+DA165+DB165+DC165+DD165+DE165+DF165+DG165+DH165)</f>
        <v>0</v>
      </c>
      <c r="CZ166" s="225"/>
      <c r="DA166" s="225"/>
      <c r="DB166" s="225"/>
      <c r="DC166" s="225"/>
      <c r="DD166" s="225"/>
      <c r="DE166" s="225"/>
      <c r="DF166" s="225"/>
      <c r="DG166" s="225"/>
      <c r="DH166" s="226"/>
    </row>
    <row r="167" spans="1:112" ht="15.75" customHeight="1" thickBot="1">
      <c r="A167" s="246"/>
      <c r="B167" s="241"/>
      <c r="C167" s="224" t="str">
        <f>IF(D166&lt;25,$DS$21,IF(AND(D166&gt;=25,D166&lt;50),$DS$22,IF(AND(D166&gt;=50,D166&lt;75),$DS$23,#REF!)))</f>
        <v>Irrelevante</v>
      </c>
      <c r="D167" s="225"/>
      <c r="E167" s="225"/>
      <c r="F167" s="225"/>
      <c r="G167" s="225"/>
      <c r="H167" s="225"/>
      <c r="I167" s="225"/>
      <c r="J167" s="225"/>
      <c r="K167" s="225"/>
      <c r="L167" s="225"/>
      <c r="M167" s="226"/>
      <c r="N167" s="224" t="str">
        <f>IF(O166&lt;25,$DS$21,IF(AND(O166&gt;=25,O166&lt;50),$DS$22,IF(AND(O166&gt;=50,O166&lt;75),$DS$23,#REF!)))</f>
        <v>Irrelevante</v>
      </c>
      <c r="O167" s="225"/>
      <c r="P167" s="225"/>
      <c r="Q167" s="225"/>
      <c r="R167" s="225"/>
      <c r="S167" s="225"/>
      <c r="T167" s="225"/>
      <c r="U167" s="225"/>
      <c r="V167" s="225"/>
      <c r="W167" s="225"/>
      <c r="X167" s="226"/>
      <c r="Y167" s="224" t="str">
        <f>IF(Z166&lt;25,$DS$21,IF(AND(Z166&gt;=25,Z166&lt;50),$DS$22,IF(AND(Z166&gt;=50,Z166&lt;75),$DS$23,#REF!)))</f>
        <v>Irrelevante</v>
      </c>
      <c r="Z167" s="225"/>
      <c r="AA167" s="225"/>
      <c r="AB167" s="225"/>
      <c r="AC167" s="225"/>
      <c r="AD167" s="225"/>
      <c r="AE167" s="225"/>
      <c r="AF167" s="225"/>
      <c r="AG167" s="225"/>
      <c r="AH167" s="225"/>
      <c r="AI167" s="226"/>
      <c r="AJ167" s="224" t="str">
        <f>IF(AK166&lt;25,$DS$21,IF(AND(AK166&gt;=25,AK166&lt;50),$DS$22,IF(AND(AK166&gt;=50,AK166&lt;75),$DS$23,#REF!)))</f>
        <v>Irrelevante</v>
      </c>
      <c r="AK167" s="225"/>
      <c r="AL167" s="225"/>
      <c r="AM167" s="225"/>
      <c r="AN167" s="225"/>
      <c r="AO167" s="225"/>
      <c r="AP167" s="225"/>
      <c r="AQ167" s="225"/>
      <c r="AR167" s="225"/>
      <c r="AS167" s="225"/>
      <c r="AT167" s="226"/>
      <c r="AU167" s="224" t="str">
        <f>IF(AV166&lt;25,$DS$21,IF(AND(AV166&gt;=25,AV166&lt;50),$DS$22,IF(AND(AV166&gt;=50,AV166&lt;75),$DS$23,#REF!)))</f>
        <v>Irrelevante</v>
      </c>
      <c r="AV167" s="225"/>
      <c r="AW167" s="225"/>
      <c r="AX167" s="225"/>
      <c r="AY167" s="225"/>
      <c r="AZ167" s="225"/>
      <c r="BA167" s="225"/>
      <c r="BB167" s="225"/>
      <c r="BC167" s="225"/>
      <c r="BD167" s="225"/>
      <c r="BE167" s="226"/>
      <c r="BF167" s="224" t="str">
        <f>IF(BG166&lt;25,$DS$21,IF(AND(BG166&gt;=25,BG166&lt;50),$DS$22,IF(AND(BG166&gt;=50,BG166&lt;75),$DS$23,#REF!)))</f>
        <v>Irrelevante</v>
      </c>
      <c r="BG167" s="225"/>
      <c r="BH167" s="225"/>
      <c r="BI167" s="225"/>
      <c r="BJ167" s="225"/>
      <c r="BK167" s="225"/>
      <c r="BL167" s="225"/>
      <c r="BM167" s="225"/>
      <c r="BN167" s="225"/>
      <c r="BO167" s="225"/>
      <c r="BP167" s="226"/>
      <c r="BQ167" s="224" t="str">
        <f>IF(BR166&lt;25,$DS$21,IF(AND(BR166&gt;=25,BR166&lt;50),$DS$22,IF(AND(BR166&gt;=50,BR166&lt;75),$DS$23,#REF!)))</f>
        <v>Irrelevante</v>
      </c>
      <c r="BR167" s="225"/>
      <c r="BS167" s="225"/>
      <c r="BT167" s="225"/>
      <c r="BU167" s="225"/>
      <c r="BV167" s="225"/>
      <c r="BW167" s="225"/>
      <c r="BX167" s="225"/>
      <c r="BY167" s="225"/>
      <c r="BZ167" s="225"/>
      <c r="CA167" s="226"/>
      <c r="CB167" s="224" t="str">
        <f>IF(CC166&lt;25,$DS$21,IF(AND(CC166&gt;=25,CC166&lt;50),$DS$22,IF(AND(CC166&gt;=50,CC166&lt;75),$DS$23,#REF!)))</f>
        <v>Irrelevante</v>
      </c>
      <c r="CC167" s="225"/>
      <c r="CD167" s="225"/>
      <c r="CE167" s="225"/>
      <c r="CF167" s="225"/>
      <c r="CG167" s="225"/>
      <c r="CH167" s="225"/>
      <c r="CI167" s="225"/>
      <c r="CJ167" s="225"/>
      <c r="CK167" s="225"/>
      <c r="CL167" s="226"/>
      <c r="CM167" s="224" t="str">
        <f>IF(CN166&lt;25,$DS$21,IF(AND(CN166&gt;=25,CN166&lt;50),$DS$22,IF(AND(CN166&gt;=50,CN166&lt;75),$DS$23,#REF!)))</f>
        <v>Irrelevante</v>
      </c>
      <c r="CN167" s="225"/>
      <c r="CO167" s="225"/>
      <c r="CP167" s="225"/>
      <c r="CQ167" s="225"/>
      <c r="CR167" s="225"/>
      <c r="CS167" s="225"/>
      <c r="CT167" s="225"/>
      <c r="CU167" s="225"/>
      <c r="CV167" s="225"/>
      <c r="CW167" s="226"/>
      <c r="CX167" s="224" t="str">
        <f>IF(CY166&lt;25,$DS$21,IF(AND(CY166&gt;=25,CY166&lt;50),$DS$22,IF(AND(CY166&gt;=50,CY166&lt;75),$DS$23,#REF!)))</f>
        <v>Irrelevante</v>
      </c>
      <c r="CY167" s="225"/>
      <c r="CZ167" s="225"/>
      <c r="DA167" s="225"/>
      <c r="DB167" s="225"/>
      <c r="DC167" s="225"/>
      <c r="DD167" s="225"/>
      <c r="DE167" s="225"/>
      <c r="DF167" s="225"/>
      <c r="DG167" s="225"/>
      <c r="DH167" s="226"/>
    </row>
    <row r="168" spans="1:112" ht="94.5" customHeight="1">
      <c r="A168" s="246"/>
      <c r="B168" s="239" t="s">
        <v>980</v>
      </c>
      <c r="C168" s="230" t="s">
        <v>981</v>
      </c>
      <c r="D168" s="231"/>
      <c r="E168" s="231"/>
      <c r="F168" s="231"/>
      <c r="G168" s="231"/>
      <c r="H168" s="231"/>
      <c r="I168" s="231"/>
      <c r="J168" s="231"/>
      <c r="K168" s="231"/>
      <c r="L168" s="231"/>
      <c r="M168" s="232"/>
      <c r="N168" s="233" t="s">
        <v>982</v>
      </c>
      <c r="O168" s="234"/>
      <c r="P168" s="234"/>
      <c r="Q168" s="234"/>
      <c r="R168" s="234"/>
      <c r="S168" s="234"/>
      <c r="T168" s="234"/>
      <c r="U168" s="234"/>
      <c r="V168" s="234"/>
      <c r="W168" s="234"/>
      <c r="X168" s="235"/>
      <c r="Y168" s="236" t="s">
        <v>983</v>
      </c>
      <c r="Z168" s="237"/>
      <c r="AA168" s="237"/>
      <c r="AB168" s="237"/>
      <c r="AC168" s="237"/>
      <c r="AD168" s="237"/>
      <c r="AE168" s="237"/>
      <c r="AF168" s="237"/>
      <c r="AG168" s="237"/>
      <c r="AH168" s="237"/>
      <c r="AI168" s="238"/>
      <c r="AJ168" s="236" t="s">
        <v>984</v>
      </c>
      <c r="AK168" s="237"/>
      <c r="AL168" s="237"/>
      <c r="AM168" s="237"/>
      <c r="AN168" s="237"/>
      <c r="AO168" s="237"/>
      <c r="AP168" s="237"/>
      <c r="AQ168" s="237"/>
      <c r="AR168" s="237"/>
      <c r="AS168" s="237"/>
      <c r="AT168" s="238"/>
      <c r="AU168" s="236" t="s">
        <v>985</v>
      </c>
      <c r="AV168" s="237"/>
      <c r="AW168" s="237"/>
      <c r="AX168" s="237"/>
      <c r="AY168" s="237"/>
      <c r="AZ168" s="237"/>
      <c r="BA168" s="237"/>
      <c r="BB168" s="237"/>
      <c r="BC168" s="237"/>
      <c r="BD168" s="237"/>
      <c r="BE168" s="238"/>
      <c r="BF168" s="236" t="s">
        <v>986</v>
      </c>
      <c r="BG168" s="237"/>
      <c r="BH168" s="237"/>
      <c r="BI168" s="237"/>
      <c r="BJ168" s="237"/>
      <c r="BK168" s="237"/>
      <c r="BL168" s="237"/>
      <c r="BM168" s="237"/>
      <c r="BN168" s="237"/>
      <c r="BO168" s="237"/>
      <c r="BP168" s="238"/>
      <c r="BQ168" s="227"/>
      <c r="BR168" s="228"/>
      <c r="BS168" s="228"/>
      <c r="BT168" s="228"/>
      <c r="BU168" s="228"/>
      <c r="BV168" s="228"/>
      <c r="BW168" s="228"/>
      <c r="BX168" s="228"/>
      <c r="BY168" s="228"/>
      <c r="BZ168" s="228"/>
      <c r="CA168" s="229"/>
      <c r="CB168" s="227"/>
      <c r="CC168" s="228"/>
      <c r="CD168" s="228"/>
      <c r="CE168" s="228"/>
      <c r="CF168" s="228"/>
      <c r="CG168" s="228"/>
      <c r="CH168" s="228"/>
      <c r="CI168" s="228"/>
      <c r="CJ168" s="228"/>
      <c r="CK168" s="228"/>
      <c r="CL168" s="229"/>
      <c r="CM168" s="227" t="s">
        <v>987</v>
      </c>
      <c r="CN168" s="228"/>
      <c r="CO168" s="228"/>
      <c r="CP168" s="228"/>
      <c r="CQ168" s="228"/>
      <c r="CR168" s="228"/>
      <c r="CS168" s="228"/>
      <c r="CT168" s="228"/>
      <c r="CU168" s="228"/>
      <c r="CV168" s="228"/>
      <c r="CW168" s="229"/>
      <c r="CX168" s="227" t="s">
        <v>988</v>
      </c>
      <c r="CY168" s="228"/>
      <c r="CZ168" s="228"/>
      <c r="DA168" s="228"/>
      <c r="DB168" s="228"/>
      <c r="DC168" s="228"/>
      <c r="DD168" s="228"/>
      <c r="DE168" s="228"/>
      <c r="DF168" s="228"/>
      <c r="DG168" s="228"/>
      <c r="DH168" s="229"/>
    </row>
    <row r="169" spans="1:112" ht="15.75" customHeight="1">
      <c r="A169" s="246"/>
      <c r="B169" s="240"/>
      <c r="C169" s="119" t="s">
        <v>763</v>
      </c>
      <c r="D169" s="110">
        <v>1</v>
      </c>
      <c r="E169" s="110">
        <v>2</v>
      </c>
      <c r="F169" s="110">
        <v>4</v>
      </c>
      <c r="G169" s="110">
        <v>2</v>
      </c>
      <c r="H169" s="110">
        <v>2</v>
      </c>
      <c r="I169" s="110">
        <v>2</v>
      </c>
      <c r="J169" s="110">
        <v>2</v>
      </c>
      <c r="K169" s="110">
        <v>4</v>
      </c>
      <c r="L169" s="110">
        <v>1</v>
      </c>
      <c r="M169" s="110">
        <v>1</v>
      </c>
      <c r="N169" s="110" t="s">
        <v>763</v>
      </c>
      <c r="O169" s="110">
        <v>1</v>
      </c>
      <c r="P169" s="110">
        <v>2</v>
      </c>
      <c r="Q169" s="110">
        <v>4</v>
      </c>
      <c r="R169" s="110">
        <v>1</v>
      </c>
      <c r="S169" s="110">
        <v>2</v>
      </c>
      <c r="T169" s="110">
        <v>2</v>
      </c>
      <c r="U169" s="110">
        <v>2</v>
      </c>
      <c r="V169" s="110">
        <v>4</v>
      </c>
      <c r="W169" s="110">
        <v>2</v>
      </c>
      <c r="X169" s="110">
        <v>4</v>
      </c>
      <c r="Y169" s="110" t="s">
        <v>763</v>
      </c>
      <c r="Z169" s="110">
        <v>1</v>
      </c>
      <c r="AA169" s="110">
        <v>2</v>
      </c>
      <c r="AB169" s="110">
        <v>4</v>
      </c>
      <c r="AC169" s="110">
        <v>1</v>
      </c>
      <c r="AD169" s="110">
        <v>1</v>
      </c>
      <c r="AE169" s="110">
        <v>4</v>
      </c>
      <c r="AF169" s="110">
        <v>2</v>
      </c>
      <c r="AG169" s="110">
        <v>4</v>
      </c>
      <c r="AH169" s="110">
        <v>2</v>
      </c>
      <c r="AI169" s="110">
        <v>4</v>
      </c>
      <c r="AJ169" s="110" t="s">
        <v>764</v>
      </c>
      <c r="AK169" s="110">
        <v>1</v>
      </c>
      <c r="AL169" s="110">
        <v>2</v>
      </c>
      <c r="AM169" s="110">
        <v>4</v>
      </c>
      <c r="AN169" s="110">
        <v>2</v>
      </c>
      <c r="AO169" s="110">
        <v>2</v>
      </c>
      <c r="AP169" s="110">
        <v>2</v>
      </c>
      <c r="AQ169" s="110">
        <v>2</v>
      </c>
      <c r="AR169" s="110">
        <v>4</v>
      </c>
      <c r="AS169" s="110">
        <v>1</v>
      </c>
      <c r="AT169" s="110">
        <v>1</v>
      </c>
      <c r="AU169" s="110" t="s">
        <v>764</v>
      </c>
      <c r="AV169" s="110">
        <v>1</v>
      </c>
      <c r="AW169" s="110">
        <v>2</v>
      </c>
      <c r="AX169" s="110">
        <v>4</v>
      </c>
      <c r="AY169" s="110">
        <v>2</v>
      </c>
      <c r="AZ169" s="110">
        <v>2</v>
      </c>
      <c r="BA169" s="110">
        <v>2</v>
      </c>
      <c r="BB169" s="110">
        <v>2</v>
      </c>
      <c r="BC169" s="110">
        <v>4</v>
      </c>
      <c r="BD169" s="110">
        <v>1</v>
      </c>
      <c r="BE169" s="110">
        <v>1</v>
      </c>
      <c r="BF169" s="110" t="s">
        <v>764</v>
      </c>
      <c r="BG169" s="110">
        <v>1</v>
      </c>
      <c r="BH169" s="110">
        <v>2</v>
      </c>
      <c r="BI169" s="110">
        <v>4</v>
      </c>
      <c r="BJ169" s="110">
        <v>2</v>
      </c>
      <c r="BK169" s="110">
        <v>2</v>
      </c>
      <c r="BL169" s="110">
        <v>2</v>
      </c>
      <c r="BM169" s="110">
        <v>2</v>
      </c>
      <c r="BN169" s="110">
        <v>4</v>
      </c>
      <c r="BO169" s="110">
        <v>1</v>
      </c>
      <c r="BP169" s="110">
        <v>1</v>
      </c>
      <c r="BQ169" s="110"/>
      <c r="BR169" s="110"/>
      <c r="BS169" s="110"/>
      <c r="BT169" s="110"/>
      <c r="BU169" s="110"/>
      <c r="BV169" s="110"/>
      <c r="BW169" s="110"/>
      <c r="BX169" s="110"/>
      <c r="BY169" s="110"/>
      <c r="BZ169" s="110"/>
      <c r="CA169" s="110"/>
      <c r="CB169" s="110"/>
      <c r="CC169" s="110"/>
      <c r="CD169" s="110"/>
      <c r="CE169" s="110"/>
      <c r="CF169" s="110"/>
      <c r="CG169" s="110"/>
      <c r="CH169" s="110"/>
      <c r="CI169" s="110"/>
      <c r="CJ169" s="110"/>
      <c r="CK169" s="110"/>
      <c r="CL169" s="110"/>
      <c r="CM169" s="110" t="s">
        <v>764</v>
      </c>
      <c r="CN169" s="110">
        <v>1</v>
      </c>
      <c r="CO169" s="110">
        <v>2</v>
      </c>
      <c r="CP169" s="110">
        <v>4</v>
      </c>
      <c r="CQ169" s="110">
        <v>4</v>
      </c>
      <c r="CR169" s="110">
        <v>4</v>
      </c>
      <c r="CS169" s="110">
        <v>2</v>
      </c>
      <c r="CT169" s="110">
        <v>2</v>
      </c>
      <c r="CU169" s="110">
        <v>4</v>
      </c>
      <c r="CV169" s="110">
        <v>1</v>
      </c>
      <c r="CW169" s="110">
        <v>1</v>
      </c>
      <c r="CX169" s="110" t="s">
        <v>764</v>
      </c>
      <c r="CY169" s="110">
        <v>1</v>
      </c>
      <c r="CZ169" s="110">
        <v>1</v>
      </c>
      <c r="DA169" s="110">
        <v>4</v>
      </c>
      <c r="DB169" s="110">
        <v>1</v>
      </c>
      <c r="DC169" s="110">
        <v>2</v>
      </c>
      <c r="DD169" s="110">
        <v>2</v>
      </c>
      <c r="DE169" s="110">
        <v>2</v>
      </c>
      <c r="DF169" s="110">
        <v>4</v>
      </c>
      <c r="DG169" s="110">
        <v>1</v>
      </c>
      <c r="DH169" s="110">
        <v>1</v>
      </c>
    </row>
    <row r="170" spans="1:112" ht="15.75" customHeight="1">
      <c r="A170" s="246"/>
      <c r="B170" s="240"/>
      <c r="C170" s="118" t="str">
        <f>C169</f>
        <v>-</v>
      </c>
      <c r="D170" s="224">
        <f>((3*D169)+(2*E169)+F169+G169+H169+I169+J169+K169+L169+M169)</f>
        <v>25</v>
      </c>
      <c r="E170" s="225"/>
      <c r="F170" s="225"/>
      <c r="G170" s="225"/>
      <c r="H170" s="225"/>
      <c r="I170" s="225"/>
      <c r="J170" s="225"/>
      <c r="K170" s="225"/>
      <c r="L170" s="225"/>
      <c r="M170" s="226"/>
      <c r="N170" s="114" t="str">
        <f>N169</f>
        <v>-</v>
      </c>
      <c r="O170" s="224">
        <f>((3*O169)+(2*P169)+Q169+R169+S169+T169+U169+V169+W169+X169)</f>
        <v>28</v>
      </c>
      <c r="P170" s="225"/>
      <c r="Q170" s="225"/>
      <c r="R170" s="225"/>
      <c r="S170" s="225"/>
      <c r="T170" s="225"/>
      <c r="U170" s="225"/>
      <c r="V170" s="225"/>
      <c r="W170" s="225"/>
      <c r="X170" s="226"/>
      <c r="Y170" s="114" t="str">
        <f>Y169</f>
        <v>-</v>
      </c>
      <c r="Z170" s="224">
        <f>((3*Z169)+(2*AA169)+AB169+AC169+AD169+AE169+AF169+AG169+AH169+AI169)</f>
        <v>29</v>
      </c>
      <c r="AA170" s="225"/>
      <c r="AB170" s="225"/>
      <c r="AC170" s="225"/>
      <c r="AD170" s="225"/>
      <c r="AE170" s="225"/>
      <c r="AF170" s="225"/>
      <c r="AG170" s="225"/>
      <c r="AH170" s="225"/>
      <c r="AI170" s="226"/>
      <c r="AJ170" s="114" t="str">
        <f>AJ169</f>
        <v>+</v>
      </c>
      <c r="AK170" s="224">
        <f>((3*AK169)+(2*AL169)+AM169+AN169+AO169+AP169+AQ169+AR169+AS169+AT169)</f>
        <v>25</v>
      </c>
      <c r="AL170" s="225"/>
      <c r="AM170" s="225"/>
      <c r="AN170" s="225"/>
      <c r="AO170" s="225"/>
      <c r="AP170" s="225"/>
      <c r="AQ170" s="225"/>
      <c r="AR170" s="225"/>
      <c r="AS170" s="225"/>
      <c r="AT170" s="226"/>
      <c r="AU170" s="114" t="str">
        <f>AU169</f>
        <v>+</v>
      </c>
      <c r="AV170" s="224">
        <f>((3*AV169)+(2*AW169)+AX169+AY169+AZ169+BA169+BB169+BC169+BD169+BE169)</f>
        <v>25</v>
      </c>
      <c r="AW170" s="225"/>
      <c r="AX170" s="225"/>
      <c r="AY170" s="225"/>
      <c r="AZ170" s="225"/>
      <c r="BA170" s="225"/>
      <c r="BB170" s="225"/>
      <c r="BC170" s="225"/>
      <c r="BD170" s="225"/>
      <c r="BE170" s="226"/>
      <c r="BF170" s="114" t="str">
        <f>BF169</f>
        <v>+</v>
      </c>
      <c r="BG170" s="224">
        <f>((3*BG169)+(2*BH169)+BI169+BJ169+BK169+BL169+BM169+BN169+BO169+BP169)</f>
        <v>25</v>
      </c>
      <c r="BH170" s="225"/>
      <c r="BI170" s="225"/>
      <c r="BJ170" s="225"/>
      <c r="BK170" s="225"/>
      <c r="BL170" s="225"/>
      <c r="BM170" s="225"/>
      <c r="BN170" s="225"/>
      <c r="BO170" s="225"/>
      <c r="BP170" s="226"/>
      <c r="BQ170" s="114">
        <f>BQ169</f>
        <v>0</v>
      </c>
      <c r="BR170" s="224">
        <f>((3*BR169)+(2*BS169)+BT169+BU169+BV169+BW169+BX169+BY169+BZ169+CA169)</f>
        <v>0</v>
      </c>
      <c r="BS170" s="225"/>
      <c r="BT170" s="225"/>
      <c r="BU170" s="225"/>
      <c r="BV170" s="225"/>
      <c r="BW170" s="225"/>
      <c r="BX170" s="225"/>
      <c r="BY170" s="225"/>
      <c r="BZ170" s="225"/>
      <c r="CA170" s="226"/>
      <c r="CB170" s="114">
        <f>CB169</f>
        <v>0</v>
      </c>
      <c r="CC170" s="224">
        <f>((3*CC169)+(2*CD169)+CE169+CF169+CG169+CH169+CI169+CJ169+CK169+CL169)</f>
        <v>0</v>
      </c>
      <c r="CD170" s="225"/>
      <c r="CE170" s="225"/>
      <c r="CF170" s="225"/>
      <c r="CG170" s="225"/>
      <c r="CH170" s="225"/>
      <c r="CI170" s="225"/>
      <c r="CJ170" s="225"/>
      <c r="CK170" s="225"/>
      <c r="CL170" s="226"/>
      <c r="CM170" s="114" t="str">
        <f>CM169</f>
        <v>+</v>
      </c>
      <c r="CN170" s="224">
        <f>((3*CN169)+(2*CO169)+CP169+CQ169+CR169+CS169+CT169+CU169+CV169+CW169)</f>
        <v>29</v>
      </c>
      <c r="CO170" s="225"/>
      <c r="CP170" s="225"/>
      <c r="CQ170" s="225"/>
      <c r="CR170" s="225"/>
      <c r="CS170" s="225"/>
      <c r="CT170" s="225"/>
      <c r="CU170" s="225"/>
      <c r="CV170" s="225"/>
      <c r="CW170" s="226"/>
      <c r="CX170" s="114" t="str">
        <f>CX169</f>
        <v>+</v>
      </c>
      <c r="CY170" s="224">
        <f>((3*CY169)+(2*CZ169)+DA169+DB169+DC169+DD169+DE169+DF169+DG169+DH169)</f>
        <v>22</v>
      </c>
      <c r="CZ170" s="225"/>
      <c r="DA170" s="225"/>
      <c r="DB170" s="225"/>
      <c r="DC170" s="225"/>
      <c r="DD170" s="225"/>
      <c r="DE170" s="225"/>
      <c r="DF170" s="225"/>
      <c r="DG170" s="225"/>
      <c r="DH170" s="226"/>
    </row>
    <row r="171" spans="1:112" ht="15.75" customHeight="1" thickBot="1">
      <c r="A171" s="246"/>
      <c r="B171" s="240"/>
      <c r="C171" s="224" t="str">
        <f>IF(D170&lt;25,$DS$21,IF(AND(D170&gt;=25,D170&lt;50),$DS$22,IF(AND(D170&gt;=50,D170&lt;75),$DS$23,#REF!)))</f>
        <v>Moderado</v>
      </c>
      <c r="D171" s="225"/>
      <c r="E171" s="225"/>
      <c r="F171" s="225"/>
      <c r="G171" s="225"/>
      <c r="H171" s="225"/>
      <c r="I171" s="225"/>
      <c r="J171" s="225"/>
      <c r="K171" s="225"/>
      <c r="L171" s="225"/>
      <c r="M171" s="226"/>
      <c r="N171" s="224" t="str">
        <f>IF(O170&lt;25,$DS$21,IF(AND(O170&gt;=25,O170&lt;50),$DS$22,IF(AND(O170&gt;=50,O170&lt;75),$DS$23,#REF!)))</f>
        <v>Moderado</v>
      </c>
      <c r="O171" s="225"/>
      <c r="P171" s="225"/>
      <c r="Q171" s="225"/>
      <c r="R171" s="225"/>
      <c r="S171" s="225"/>
      <c r="T171" s="225"/>
      <c r="U171" s="225"/>
      <c r="V171" s="225"/>
      <c r="W171" s="225"/>
      <c r="X171" s="226"/>
      <c r="Y171" s="224" t="str">
        <f>IF(Z170&lt;25,$DS$21,IF(AND(Z170&gt;=25,Z170&lt;50),$DS$22,IF(AND(Z170&gt;=50,Z170&lt;75),$DS$23,#REF!)))</f>
        <v>Moderado</v>
      </c>
      <c r="Z171" s="225"/>
      <c r="AA171" s="225"/>
      <c r="AB171" s="225"/>
      <c r="AC171" s="225"/>
      <c r="AD171" s="225"/>
      <c r="AE171" s="225"/>
      <c r="AF171" s="225"/>
      <c r="AG171" s="225"/>
      <c r="AH171" s="225"/>
      <c r="AI171" s="226"/>
      <c r="AJ171" s="224" t="s">
        <v>765</v>
      </c>
      <c r="AK171" s="225"/>
      <c r="AL171" s="225"/>
      <c r="AM171" s="225"/>
      <c r="AN171" s="225"/>
      <c r="AO171" s="225"/>
      <c r="AP171" s="225"/>
      <c r="AQ171" s="225"/>
      <c r="AR171" s="225"/>
      <c r="AS171" s="225"/>
      <c r="AT171" s="226"/>
      <c r="AU171" s="224" t="s">
        <v>765</v>
      </c>
      <c r="AV171" s="225"/>
      <c r="AW171" s="225"/>
      <c r="AX171" s="225"/>
      <c r="AY171" s="225"/>
      <c r="AZ171" s="225"/>
      <c r="BA171" s="225"/>
      <c r="BB171" s="225"/>
      <c r="BC171" s="225"/>
      <c r="BD171" s="225"/>
      <c r="BE171" s="226"/>
      <c r="BF171" s="224" t="s">
        <v>765</v>
      </c>
      <c r="BG171" s="225"/>
      <c r="BH171" s="225"/>
      <c r="BI171" s="225"/>
      <c r="BJ171" s="225"/>
      <c r="BK171" s="225"/>
      <c r="BL171" s="225"/>
      <c r="BM171" s="225"/>
      <c r="BN171" s="225"/>
      <c r="BO171" s="225"/>
      <c r="BP171" s="226"/>
      <c r="BQ171" s="224" t="str">
        <f>IF(BR170&lt;25,$DS$21,IF(AND(BR170&gt;=25,BR170&lt;50),$DS$22,IF(AND(BR170&gt;=50,BR170&lt;75),$DS$23,#REF!)))</f>
        <v>Irrelevante</v>
      </c>
      <c r="BR171" s="225"/>
      <c r="BS171" s="225"/>
      <c r="BT171" s="225"/>
      <c r="BU171" s="225"/>
      <c r="BV171" s="225"/>
      <c r="BW171" s="225"/>
      <c r="BX171" s="225"/>
      <c r="BY171" s="225"/>
      <c r="BZ171" s="225"/>
      <c r="CA171" s="226"/>
      <c r="CB171" s="224" t="str">
        <f>IF(CC170&lt;25,$DS$21,IF(AND(CC170&gt;=25,CC170&lt;50),$DS$22,IF(AND(CC170&gt;=50,CC170&lt;75),$DS$23,#REF!)))</f>
        <v>Irrelevante</v>
      </c>
      <c r="CC171" s="225"/>
      <c r="CD171" s="225"/>
      <c r="CE171" s="225"/>
      <c r="CF171" s="225"/>
      <c r="CG171" s="225"/>
      <c r="CH171" s="225"/>
      <c r="CI171" s="225"/>
      <c r="CJ171" s="225"/>
      <c r="CK171" s="225"/>
      <c r="CL171" s="226"/>
      <c r="CM171" s="224" t="s">
        <v>765</v>
      </c>
      <c r="CN171" s="225"/>
      <c r="CO171" s="225"/>
      <c r="CP171" s="225"/>
      <c r="CQ171" s="225"/>
      <c r="CR171" s="225"/>
      <c r="CS171" s="225"/>
      <c r="CT171" s="225"/>
      <c r="CU171" s="225"/>
      <c r="CV171" s="225"/>
      <c r="CW171" s="226"/>
      <c r="CX171" s="224" t="s">
        <v>765</v>
      </c>
      <c r="CY171" s="225"/>
      <c r="CZ171" s="225"/>
      <c r="DA171" s="225"/>
      <c r="DB171" s="225"/>
      <c r="DC171" s="225"/>
      <c r="DD171" s="225"/>
      <c r="DE171" s="225"/>
      <c r="DF171" s="225"/>
      <c r="DG171" s="225"/>
      <c r="DH171" s="226"/>
    </row>
    <row r="172" spans="1:112" ht="58.5" customHeight="1">
      <c r="A172" s="246"/>
      <c r="B172" s="240"/>
      <c r="C172" s="230" t="s">
        <v>741</v>
      </c>
      <c r="D172" s="231"/>
      <c r="E172" s="231"/>
      <c r="F172" s="231"/>
      <c r="G172" s="231"/>
      <c r="H172" s="231"/>
      <c r="I172" s="231"/>
      <c r="J172" s="231"/>
      <c r="K172" s="231"/>
      <c r="L172" s="231"/>
      <c r="M172" s="232"/>
      <c r="N172" s="233"/>
      <c r="O172" s="234"/>
      <c r="P172" s="234"/>
      <c r="Q172" s="234"/>
      <c r="R172" s="234"/>
      <c r="S172" s="234"/>
      <c r="T172" s="234"/>
      <c r="U172" s="234"/>
      <c r="V172" s="234"/>
      <c r="W172" s="234"/>
      <c r="X172" s="235"/>
      <c r="Y172" s="236" t="s">
        <v>989</v>
      </c>
      <c r="Z172" s="237"/>
      <c r="AA172" s="237"/>
      <c r="AB172" s="237"/>
      <c r="AC172" s="237"/>
      <c r="AD172" s="237"/>
      <c r="AE172" s="237"/>
      <c r="AF172" s="237"/>
      <c r="AG172" s="237"/>
      <c r="AH172" s="237"/>
      <c r="AI172" s="238"/>
      <c r="AJ172" s="227"/>
      <c r="AK172" s="228"/>
      <c r="AL172" s="228"/>
      <c r="AM172" s="228"/>
      <c r="AN172" s="228"/>
      <c r="AO172" s="228"/>
      <c r="AP172" s="228"/>
      <c r="AQ172" s="228"/>
      <c r="AR172" s="228"/>
      <c r="AS172" s="228"/>
      <c r="AT172" s="229"/>
      <c r="AU172" s="236"/>
      <c r="AV172" s="237"/>
      <c r="AW172" s="237"/>
      <c r="AX172" s="237"/>
      <c r="AY172" s="237"/>
      <c r="AZ172" s="237"/>
      <c r="BA172" s="237"/>
      <c r="BB172" s="237"/>
      <c r="BC172" s="237"/>
      <c r="BD172" s="237"/>
      <c r="BE172" s="238"/>
      <c r="BF172" s="227"/>
      <c r="BG172" s="228"/>
      <c r="BH172" s="228"/>
      <c r="BI172" s="228"/>
      <c r="BJ172" s="228"/>
      <c r="BK172" s="228"/>
      <c r="BL172" s="228"/>
      <c r="BM172" s="228"/>
      <c r="BN172" s="228"/>
      <c r="BO172" s="228"/>
      <c r="BP172" s="229"/>
      <c r="BQ172" s="227"/>
      <c r="BR172" s="228"/>
      <c r="BS172" s="228"/>
      <c r="BT172" s="228"/>
      <c r="BU172" s="228"/>
      <c r="BV172" s="228"/>
      <c r="BW172" s="228"/>
      <c r="BX172" s="228"/>
      <c r="BY172" s="228"/>
      <c r="BZ172" s="228"/>
      <c r="CA172" s="229"/>
      <c r="CB172" s="227"/>
      <c r="CC172" s="228"/>
      <c r="CD172" s="228"/>
      <c r="CE172" s="228"/>
      <c r="CF172" s="228"/>
      <c r="CG172" s="228"/>
      <c r="CH172" s="228"/>
      <c r="CI172" s="228"/>
      <c r="CJ172" s="228"/>
      <c r="CK172" s="228"/>
      <c r="CL172" s="229"/>
      <c r="CM172" s="227"/>
      <c r="CN172" s="228"/>
      <c r="CO172" s="228"/>
      <c r="CP172" s="228"/>
      <c r="CQ172" s="228"/>
      <c r="CR172" s="228"/>
      <c r="CS172" s="228"/>
      <c r="CT172" s="228"/>
      <c r="CU172" s="228"/>
      <c r="CV172" s="228"/>
      <c r="CW172" s="229"/>
      <c r="CX172" s="227"/>
      <c r="CY172" s="228"/>
      <c r="CZ172" s="228"/>
      <c r="DA172" s="228"/>
      <c r="DB172" s="228"/>
      <c r="DC172" s="228"/>
      <c r="DD172" s="228"/>
      <c r="DE172" s="228"/>
      <c r="DF172" s="228"/>
      <c r="DG172" s="228"/>
      <c r="DH172" s="229"/>
    </row>
    <row r="173" spans="1:112" ht="15.75" customHeight="1">
      <c r="A173" s="246"/>
      <c r="B173" s="240"/>
      <c r="C173" s="119"/>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t="s">
        <v>764</v>
      </c>
      <c r="Z173" s="110">
        <v>1</v>
      </c>
      <c r="AA173" s="110">
        <v>2</v>
      </c>
      <c r="AB173" s="110">
        <v>4</v>
      </c>
      <c r="AC173" s="110">
        <v>4</v>
      </c>
      <c r="AD173" s="110">
        <v>2</v>
      </c>
      <c r="AE173" s="110">
        <v>2</v>
      </c>
      <c r="AF173" s="110">
        <v>2</v>
      </c>
      <c r="AG173" s="110">
        <v>4</v>
      </c>
      <c r="AH173" s="110">
        <v>1</v>
      </c>
      <c r="AI173" s="110">
        <v>1</v>
      </c>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0"/>
      <c r="BQ173" s="110"/>
      <c r="BR173" s="110"/>
      <c r="BS173" s="110"/>
      <c r="BT173" s="110"/>
      <c r="BU173" s="110"/>
      <c r="BV173" s="110"/>
      <c r="BW173" s="110"/>
      <c r="BX173" s="110"/>
      <c r="BY173" s="110"/>
      <c r="BZ173" s="110"/>
      <c r="CA173" s="110"/>
      <c r="CB173" s="110"/>
      <c r="CC173" s="110"/>
      <c r="CD173" s="110"/>
      <c r="CE173" s="110"/>
      <c r="CF173" s="110"/>
      <c r="CG173" s="110"/>
      <c r="CH173" s="110"/>
      <c r="CI173" s="110"/>
      <c r="CJ173" s="110"/>
      <c r="CK173" s="110"/>
      <c r="CL173" s="110"/>
      <c r="CM173" s="110"/>
      <c r="CN173" s="110"/>
      <c r="CO173" s="110"/>
      <c r="CP173" s="110"/>
      <c r="CQ173" s="110"/>
      <c r="CR173" s="110"/>
      <c r="CS173" s="110"/>
      <c r="CT173" s="110"/>
      <c r="CU173" s="110"/>
      <c r="CV173" s="110"/>
      <c r="CW173" s="110"/>
      <c r="CX173" s="110"/>
      <c r="CY173" s="110"/>
      <c r="CZ173" s="110"/>
      <c r="DA173" s="110"/>
      <c r="DB173" s="110"/>
      <c r="DC173" s="110"/>
      <c r="DD173" s="110"/>
      <c r="DE173" s="110"/>
      <c r="DF173" s="110"/>
      <c r="DG173" s="110"/>
      <c r="DH173" s="110"/>
    </row>
    <row r="174" spans="1:112" ht="15.75" customHeight="1">
      <c r="A174" s="246"/>
      <c r="B174" s="240"/>
      <c r="C174" s="118">
        <f>C173</f>
        <v>0</v>
      </c>
      <c r="D174" s="224">
        <f>((3*D173)+(2*E173)+F173+G173+H173+I173+J173+K173+L173+M173)</f>
        <v>0</v>
      </c>
      <c r="E174" s="225"/>
      <c r="F174" s="225"/>
      <c r="G174" s="225"/>
      <c r="H174" s="225"/>
      <c r="I174" s="225"/>
      <c r="J174" s="225"/>
      <c r="K174" s="225"/>
      <c r="L174" s="225"/>
      <c r="M174" s="226"/>
      <c r="N174" s="114">
        <f>N173</f>
        <v>0</v>
      </c>
      <c r="O174" s="224">
        <f>((3*O173)+(2*P173)+Q173+R173+S173+T173+U173+V173+W173+X173)</f>
        <v>0</v>
      </c>
      <c r="P174" s="225"/>
      <c r="Q174" s="225"/>
      <c r="R174" s="225"/>
      <c r="S174" s="225"/>
      <c r="T174" s="225"/>
      <c r="U174" s="225"/>
      <c r="V174" s="225"/>
      <c r="W174" s="225"/>
      <c r="X174" s="226"/>
      <c r="Y174" s="114" t="str">
        <f>Y173</f>
        <v>+</v>
      </c>
      <c r="Z174" s="224">
        <f>((3*Z173)+(2*AA173)+AB173+AC173+AD173+AE173+AF173+AG173+AH173+AI173)</f>
        <v>27</v>
      </c>
      <c r="AA174" s="225"/>
      <c r="AB174" s="225"/>
      <c r="AC174" s="225"/>
      <c r="AD174" s="225"/>
      <c r="AE174" s="225"/>
      <c r="AF174" s="225"/>
      <c r="AG174" s="225"/>
      <c r="AH174" s="225"/>
      <c r="AI174" s="226"/>
      <c r="AJ174" s="114">
        <f>AJ173</f>
        <v>0</v>
      </c>
      <c r="AK174" s="224">
        <f>((3*AK173)+(2*AL173)+AM173+AN173+AO173+AP173+AQ173+AR173+AS173+AT173)</f>
        <v>0</v>
      </c>
      <c r="AL174" s="225"/>
      <c r="AM174" s="225"/>
      <c r="AN174" s="225"/>
      <c r="AO174" s="225"/>
      <c r="AP174" s="225"/>
      <c r="AQ174" s="225"/>
      <c r="AR174" s="225"/>
      <c r="AS174" s="225"/>
      <c r="AT174" s="226"/>
      <c r="AU174" s="114">
        <f>AU173</f>
        <v>0</v>
      </c>
      <c r="AV174" s="224">
        <f>((3*AV173)+(2*AW173)+AX173+AY173+AZ173+BA173+BB173+BC173+BD173+BE173)</f>
        <v>0</v>
      </c>
      <c r="AW174" s="225"/>
      <c r="AX174" s="225"/>
      <c r="AY174" s="225"/>
      <c r="AZ174" s="225"/>
      <c r="BA174" s="225"/>
      <c r="BB174" s="225"/>
      <c r="BC174" s="225"/>
      <c r="BD174" s="225"/>
      <c r="BE174" s="226"/>
      <c r="BF174" s="114">
        <f>BF173</f>
        <v>0</v>
      </c>
      <c r="BG174" s="224">
        <f>((3*BG173)+(2*BH173)+BI173+BJ173+BK173+BL173+BM173+BN173+BO173+BP173)</f>
        <v>0</v>
      </c>
      <c r="BH174" s="225"/>
      <c r="BI174" s="225"/>
      <c r="BJ174" s="225"/>
      <c r="BK174" s="225"/>
      <c r="BL174" s="225"/>
      <c r="BM174" s="225"/>
      <c r="BN174" s="225"/>
      <c r="BO174" s="225"/>
      <c r="BP174" s="226"/>
      <c r="BQ174" s="114">
        <f>BQ173</f>
        <v>0</v>
      </c>
      <c r="BR174" s="224">
        <f>((3*BR173)+(2*BS173)+BT173+BU173+BV173+BW173+BX173+BY173+BZ173+CA173)</f>
        <v>0</v>
      </c>
      <c r="BS174" s="225"/>
      <c r="BT174" s="225"/>
      <c r="BU174" s="225"/>
      <c r="BV174" s="225"/>
      <c r="BW174" s="225"/>
      <c r="BX174" s="225"/>
      <c r="BY174" s="225"/>
      <c r="BZ174" s="225"/>
      <c r="CA174" s="226"/>
      <c r="CB174" s="114">
        <f>CB173</f>
        <v>0</v>
      </c>
      <c r="CC174" s="224">
        <f>((3*CC173)+(2*CD173)+CE173+CF173+CG173+CH173+CI173+CJ173+CK173+CL173)</f>
        <v>0</v>
      </c>
      <c r="CD174" s="225"/>
      <c r="CE174" s="225"/>
      <c r="CF174" s="225"/>
      <c r="CG174" s="225"/>
      <c r="CH174" s="225"/>
      <c r="CI174" s="225"/>
      <c r="CJ174" s="225"/>
      <c r="CK174" s="225"/>
      <c r="CL174" s="226"/>
      <c r="CM174" s="114">
        <f>CM173</f>
        <v>0</v>
      </c>
      <c r="CN174" s="224">
        <f>((3*CN173)+(2*CO173)+CP173+CQ173+CR173+CS173+CT173+CU173+CV173+CW173)</f>
        <v>0</v>
      </c>
      <c r="CO174" s="225"/>
      <c r="CP174" s="225"/>
      <c r="CQ174" s="225"/>
      <c r="CR174" s="225"/>
      <c r="CS174" s="225"/>
      <c r="CT174" s="225"/>
      <c r="CU174" s="225"/>
      <c r="CV174" s="225"/>
      <c r="CW174" s="226"/>
      <c r="CX174" s="114">
        <f>CX173</f>
        <v>0</v>
      </c>
      <c r="CY174" s="224">
        <f>((3*CY173)+(2*CZ173)+DA173+DB173+DC173+DD173+DE173+DF173+DG173+DH173)</f>
        <v>0</v>
      </c>
      <c r="CZ174" s="225"/>
      <c r="DA174" s="225"/>
      <c r="DB174" s="225"/>
      <c r="DC174" s="225"/>
      <c r="DD174" s="225"/>
      <c r="DE174" s="225"/>
      <c r="DF174" s="225"/>
      <c r="DG174" s="225"/>
      <c r="DH174" s="226"/>
    </row>
    <row r="175" spans="1:112" ht="15.75" customHeight="1" thickBot="1">
      <c r="A175" s="246"/>
      <c r="B175" s="241"/>
      <c r="C175" s="224" t="str">
        <f>IF(D174&lt;25,$DS$21,IF(AND(D174&gt;=25,D174&lt;50),$DS$22,IF(AND(D174&gt;=50,D174&lt;75),$DS$23,#REF!)))</f>
        <v>Irrelevante</v>
      </c>
      <c r="D175" s="225"/>
      <c r="E175" s="225"/>
      <c r="F175" s="225"/>
      <c r="G175" s="225"/>
      <c r="H175" s="225"/>
      <c r="I175" s="225"/>
      <c r="J175" s="225"/>
      <c r="K175" s="225"/>
      <c r="L175" s="225"/>
      <c r="M175" s="226"/>
      <c r="N175" s="224" t="str">
        <f>IF(O174&lt;25,$DS$21,IF(AND(O174&gt;=25,O174&lt;50),$DS$22,IF(AND(O174&gt;=50,O174&lt;75),$DS$23,#REF!)))</f>
        <v>Irrelevante</v>
      </c>
      <c r="O175" s="225"/>
      <c r="P175" s="225"/>
      <c r="Q175" s="225"/>
      <c r="R175" s="225"/>
      <c r="S175" s="225"/>
      <c r="T175" s="225"/>
      <c r="U175" s="225"/>
      <c r="V175" s="225"/>
      <c r="W175" s="225"/>
      <c r="X175" s="226"/>
      <c r="Y175" s="224" t="s">
        <v>765</v>
      </c>
      <c r="Z175" s="225"/>
      <c r="AA175" s="225"/>
      <c r="AB175" s="225"/>
      <c r="AC175" s="225"/>
      <c r="AD175" s="225"/>
      <c r="AE175" s="225"/>
      <c r="AF175" s="225"/>
      <c r="AG175" s="225"/>
      <c r="AH175" s="225"/>
      <c r="AI175" s="226"/>
      <c r="AJ175" s="224" t="str">
        <f>IF(AK174&lt;25,$DS$21,IF(AND(AK174&gt;=25,AK174&lt;50),$DS$22,IF(AND(AK174&gt;=50,AK174&lt;75),$DS$23,#REF!)))</f>
        <v>Irrelevante</v>
      </c>
      <c r="AK175" s="225"/>
      <c r="AL175" s="225"/>
      <c r="AM175" s="225"/>
      <c r="AN175" s="225"/>
      <c r="AO175" s="225"/>
      <c r="AP175" s="225"/>
      <c r="AQ175" s="225"/>
      <c r="AR175" s="225"/>
      <c r="AS175" s="225"/>
      <c r="AT175" s="226"/>
      <c r="AU175" s="224" t="str">
        <f>IF(AV174&lt;25,$DS$21,IF(AND(AV174&gt;=25,AV174&lt;50),$DS$22,IF(AND(AV174&gt;=50,AV174&lt;75),$DS$23,#REF!)))</f>
        <v>Irrelevante</v>
      </c>
      <c r="AV175" s="225"/>
      <c r="AW175" s="225"/>
      <c r="AX175" s="225"/>
      <c r="AY175" s="225"/>
      <c r="AZ175" s="225"/>
      <c r="BA175" s="225"/>
      <c r="BB175" s="225"/>
      <c r="BC175" s="225"/>
      <c r="BD175" s="225"/>
      <c r="BE175" s="226"/>
      <c r="BF175" s="224" t="str">
        <f>IF(BG174&lt;25,$DS$21,IF(AND(BG174&gt;=25,BG174&lt;50),$DS$22,IF(AND(BG174&gt;=50,BG174&lt;75),$DS$23,#REF!)))</f>
        <v>Irrelevante</v>
      </c>
      <c r="BG175" s="225"/>
      <c r="BH175" s="225"/>
      <c r="BI175" s="225"/>
      <c r="BJ175" s="225"/>
      <c r="BK175" s="225"/>
      <c r="BL175" s="225"/>
      <c r="BM175" s="225"/>
      <c r="BN175" s="225"/>
      <c r="BO175" s="225"/>
      <c r="BP175" s="226"/>
      <c r="BQ175" s="224" t="str">
        <f>IF(BR174&lt;25,$DS$21,IF(AND(BR174&gt;=25,BR174&lt;50),$DS$22,IF(AND(BR174&gt;=50,BR174&lt;75),$DS$23,#REF!)))</f>
        <v>Irrelevante</v>
      </c>
      <c r="BR175" s="225"/>
      <c r="BS175" s="225"/>
      <c r="BT175" s="225"/>
      <c r="BU175" s="225"/>
      <c r="BV175" s="225"/>
      <c r="BW175" s="225"/>
      <c r="BX175" s="225"/>
      <c r="BY175" s="225"/>
      <c r="BZ175" s="225"/>
      <c r="CA175" s="226"/>
      <c r="CB175" s="224" t="str">
        <f>IF(CC174&lt;25,$DS$21,IF(AND(CC174&gt;=25,CC174&lt;50),$DS$22,IF(AND(CC174&gt;=50,CC174&lt;75),$DS$23,#REF!)))</f>
        <v>Irrelevante</v>
      </c>
      <c r="CC175" s="225"/>
      <c r="CD175" s="225"/>
      <c r="CE175" s="225"/>
      <c r="CF175" s="225"/>
      <c r="CG175" s="225"/>
      <c r="CH175" s="225"/>
      <c r="CI175" s="225"/>
      <c r="CJ175" s="225"/>
      <c r="CK175" s="225"/>
      <c r="CL175" s="226"/>
      <c r="CM175" s="224" t="str">
        <f>IF(CN174&lt;25,$DS$21,IF(AND(CN174&gt;=25,CN174&lt;50),$DS$22,IF(AND(CN174&gt;=50,CN174&lt;75),$DS$23,#REF!)))</f>
        <v>Irrelevante</v>
      </c>
      <c r="CN175" s="225"/>
      <c r="CO175" s="225"/>
      <c r="CP175" s="225"/>
      <c r="CQ175" s="225"/>
      <c r="CR175" s="225"/>
      <c r="CS175" s="225"/>
      <c r="CT175" s="225"/>
      <c r="CU175" s="225"/>
      <c r="CV175" s="225"/>
      <c r="CW175" s="226"/>
      <c r="CX175" s="224" t="str">
        <f>IF(CY174&lt;25,$DS$21,IF(AND(CY174&gt;=25,CY174&lt;50),$DS$22,IF(AND(CY174&gt;=50,CY174&lt;75),$DS$23,#REF!)))</f>
        <v>Irrelevante</v>
      </c>
      <c r="CY175" s="225"/>
      <c r="CZ175" s="225"/>
      <c r="DA175" s="225"/>
      <c r="DB175" s="225"/>
      <c r="DC175" s="225"/>
      <c r="DD175" s="225"/>
      <c r="DE175" s="225"/>
      <c r="DF175" s="225"/>
      <c r="DG175" s="225"/>
      <c r="DH175" s="226"/>
    </row>
    <row r="176" spans="1:112" ht="69.75" customHeight="1">
      <c r="A176" s="246"/>
      <c r="B176" s="239" t="s">
        <v>990</v>
      </c>
      <c r="C176" s="230" t="s">
        <v>991</v>
      </c>
      <c r="D176" s="231"/>
      <c r="E176" s="231"/>
      <c r="F176" s="231"/>
      <c r="G176" s="231"/>
      <c r="H176" s="231"/>
      <c r="I176" s="231"/>
      <c r="J176" s="231"/>
      <c r="K176" s="231"/>
      <c r="L176" s="231"/>
      <c r="M176" s="232"/>
      <c r="N176" s="233" t="s">
        <v>992</v>
      </c>
      <c r="O176" s="234"/>
      <c r="P176" s="234"/>
      <c r="Q176" s="234"/>
      <c r="R176" s="234"/>
      <c r="S176" s="234"/>
      <c r="T176" s="234"/>
      <c r="U176" s="234"/>
      <c r="V176" s="234"/>
      <c r="W176" s="234"/>
      <c r="X176" s="235"/>
      <c r="Y176" s="236" t="s">
        <v>993</v>
      </c>
      <c r="Z176" s="237"/>
      <c r="AA176" s="237"/>
      <c r="AB176" s="237"/>
      <c r="AC176" s="237"/>
      <c r="AD176" s="237"/>
      <c r="AE176" s="237"/>
      <c r="AF176" s="237"/>
      <c r="AG176" s="237"/>
      <c r="AH176" s="237"/>
      <c r="AI176" s="238"/>
      <c r="AJ176" s="227" t="s">
        <v>994</v>
      </c>
      <c r="AK176" s="228"/>
      <c r="AL176" s="228"/>
      <c r="AM176" s="228"/>
      <c r="AN176" s="228"/>
      <c r="AO176" s="228"/>
      <c r="AP176" s="228"/>
      <c r="AQ176" s="228"/>
      <c r="AR176" s="228"/>
      <c r="AS176" s="228"/>
      <c r="AT176" s="229"/>
      <c r="AU176" s="236" t="s">
        <v>995</v>
      </c>
      <c r="AV176" s="237"/>
      <c r="AW176" s="237"/>
      <c r="AX176" s="237"/>
      <c r="AY176" s="237"/>
      <c r="AZ176" s="237"/>
      <c r="BA176" s="237"/>
      <c r="BB176" s="237"/>
      <c r="BC176" s="237"/>
      <c r="BD176" s="237"/>
      <c r="BE176" s="238"/>
      <c r="BF176" s="227" t="s">
        <v>996</v>
      </c>
      <c r="BG176" s="228"/>
      <c r="BH176" s="228"/>
      <c r="BI176" s="228"/>
      <c r="BJ176" s="228"/>
      <c r="BK176" s="228"/>
      <c r="BL176" s="228"/>
      <c r="BM176" s="228"/>
      <c r="BN176" s="228"/>
      <c r="BO176" s="228"/>
      <c r="BP176" s="229"/>
      <c r="BQ176" s="227"/>
      <c r="BR176" s="228"/>
      <c r="BS176" s="228"/>
      <c r="BT176" s="228"/>
      <c r="BU176" s="228"/>
      <c r="BV176" s="228"/>
      <c r="BW176" s="228"/>
      <c r="BX176" s="228"/>
      <c r="BY176" s="228"/>
      <c r="BZ176" s="228"/>
      <c r="CA176" s="229"/>
      <c r="CB176" s="227"/>
      <c r="CC176" s="228"/>
      <c r="CD176" s="228"/>
      <c r="CE176" s="228"/>
      <c r="CF176" s="228"/>
      <c r="CG176" s="228"/>
      <c r="CH176" s="228"/>
      <c r="CI176" s="228"/>
      <c r="CJ176" s="228"/>
      <c r="CK176" s="228"/>
      <c r="CL176" s="229"/>
      <c r="CM176" s="227" t="s">
        <v>997</v>
      </c>
      <c r="CN176" s="228"/>
      <c r="CO176" s="228"/>
      <c r="CP176" s="228"/>
      <c r="CQ176" s="228"/>
      <c r="CR176" s="228"/>
      <c r="CS176" s="228"/>
      <c r="CT176" s="228"/>
      <c r="CU176" s="228"/>
      <c r="CV176" s="228"/>
      <c r="CW176" s="229"/>
      <c r="CX176" s="227" t="s">
        <v>998</v>
      </c>
      <c r="CY176" s="228"/>
      <c r="CZ176" s="228"/>
      <c r="DA176" s="228"/>
      <c r="DB176" s="228"/>
      <c r="DC176" s="228"/>
      <c r="DD176" s="228"/>
      <c r="DE176" s="228"/>
      <c r="DF176" s="228"/>
      <c r="DG176" s="228"/>
      <c r="DH176" s="229"/>
    </row>
    <row r="177" spans="1:123" ht="15.75" customHeight="1">
      <c r="A177" s="246"/>
      <c r="B177" s="240"/>
      <c r="C177" s="119" t="s">
        <v>763</v>
      </c>
      <c r="D177" s="110">
        <v>1</v>
      </c>
      <c r="E177" s="110">
        <v>8</v>
      </c>
      <c r="F177" s="110">
        <v>1</v>
      </c>
      <c r="G177" s="110">
        <v>2</v>
      </c>
      <c r="H177" s="110">
        <v>4</v>
      </c>
      <c r="I177" s="110">
        <v>4</v>
      </c>
      <c r="J177" s="110">
        <v>2</v>
      </c>
      <c r="K177" s="110">
        <v>1</v>
      </c>
      <c r="L177" s="110">
        <v>4</v>
      </c>
      <c r="M177" s="110">
        <v>4</v>
      </c>
      <c r="N177" s="110" t="s">
        <v>763</v>
      </c>
      <c r="O177" s="110">
        <v>1</v>
      </c>
      <c r="P177" s="110">
        <v>4</v>
      </c>
      <c r="Q177" s="110">
        <v>4</v>
      </c>
      <c r="R177" s="110">
        <v>2</v>
      </c>
      <c r="S177" s="110">
        <v>4</v>
      </c>
      <c r="T177" s="110">
        <v>2</v>
      </c>
      <c r="U177" s="110">
        <v>2</v>
      </c>
      <c r="V177" s="110">
        <v>4</v>
      </c>
      <c r="W177" s="110">
        <v>4</v>
      </c>
      <c r="X177" s="110">
        <v>4</v>
      </c>
      <c r="Y177" s="110" t="s">
        <v>763</v>
      </c>
      <c r="Z177" s="110">
        <v>1</v>
      </c>
      <c r="AA177" s="110">
        <v>2</v>
      </c>
      <c r="AB177" s="110">
        <v>4</v>
      </c>
      <c r="AC177" s="110">
        <v>2</v>
      </c>
      <c r="AD177" s="110">
        <v>2</v>
      </c>
      <c r="AE177" s="110">
        <v>2</v>
      </c>
      <c r="AF177" s="110">
        <v>2</v>
      </c>
      <c r="AG177" s="110">
        <v>4</v>
      </c>
      <c r="AH177" s="110">
        <v>2</v>
      </c>
      <c r="AI177" s="110">
        <v>4</v>
      </c>
      <c r="AJ177" s="110" t="s">
        <v>763</v>
      </c>
      <c r="AK177" s="110">
        <v>1</v>
      </c>
      <c r="AL177" s="110">
        <v>2</v>
      </c>
      <c r="AM177" s="110">
        <v>4</v>
      </c>
      <c r="AN177" s="110">
        <v>2</v>
      </c>
      <c r="AO177" s="110">
        <v>2</v>
      </c>
      <c r="AP177" s="110">
        <v>1</v>
      </c>
      <c r="AQ177" s="110">
        <v>2</v>
      </c>
      <c r="AR177" s="110">
        <v>4</v>
      </c>
      <c r="AS177" s="110">
        <v>1</v>
      </c>
      <c r="AT177" s="110">
        <v>1</v>
      </c>
      <c r="AU177" s="110" t="s">
        <v>763</v>
      </c>
      <c r="AV177" s="110">
        <v>1</v>
      </c>
      <c r="AW177" s="110">
        <v>2</v>
      </c>
      <c r="AX177" s="110">
        <v>1</v>
      </c>
      <c r="AY177" s="110">
        <v>4</v>
      </c>
      <c r="AZ177" s="110">
        <v>2</v>
      </c>
      <c r="BA177" s="110">
        <v>2</v>
      </c>
      <c r="BB177" s="110">
        <v>2</v>
      </c>
      <c r="BC177" s="110">
        <v>1</v>
      </c>
      <c r="BD177" s="110">
        <v>2</v>
      </c>
      <c r="BE177" s="110">
        <v>1</v>
      </c>
      <c r="BF177" s="110" t="s">
        <v>763</v>
      </c>
      <c r="BG177" s="110">
        <v>1</v>
      </c>
      <c r="BH177" s="110">
        <v>1</v>
      </c>
      <c r="BI177" s="110">
        <v>4</v>
      </c>
      <c r="BJ177" s="110">
        <v>2</v>
      </c>
      <c r="BK177" s="110">
        <v>1</v>
      </c>
      <c r="BL177" s="110">
        <v>1</v>
      </c>
      <c r="BM177" s="110">
        <v>2</v>
      </c>
      <c r="BN177" s="110">
        <v>4</v>
      </c>
      <c r="BO177" s="110">
        <v>1</v>
      </c>
      <c r="BP177" s="110">
        <v>1</v>
      </c>
      <c r="BQ177" s="110"/>
      <c r="BR177" s="110"/>
      <c r="BS177" s="110"/>
      <c r="BT177" s="110"/>
      <c r="BU177" s="110"/>
      <c r="BV177" s="110"/>
      <c r="BW177" s="110"/>
      <c r="BX177" s="110"/>
      <c r="BY177" s="110"/>
      <c r="BZ177" s="110"/>
      <c r="CA177" s="110"/>
      <c r="CB177" s="110"/>
      <c r="CC177" s="110"/>
      <c r="CD177" s="110"/>
      <c r="CE177" s="110"/>
      <c r="CF177" s="110"/>
      <c r="CG177" s="110"/>
      <c r="CH177" s="110"/>
      <c r="CI177" s="110"/>
      <c r="CJ177" s="110"/>
      <c r="CK177" s="110"/>
      <c r="CL177" s="110"/>
      <c r="CM177" s="110" t="s">
        <v>763</v>
      </c>
      <c r="CN177" s="110">
        <v>1</v>
      </c>
      <c r="CO177" s="110">
        <v>1</v>
      </c>
      <c r="CP177" s="110">
        <v>4</v>
      </c>
      <c r="CQ177" s="110">
        <v>2</v>
      </c>
      <c r="CR177" s="110">
        <v>4</v>
      </c>
      <c r="CS177" s="110">
        <v>2</v>
      </c>
      <c r="CT177" s="110">
        <v>2</v>
      </c>
      <c r="CU177" s="110">
        <v>4</v>
      </c>
      <c r="CV177" s="110">
        <v>2</v>
      </c>
      <c r="CW177" s="110">
        <v>4</v>
      </c>
      <c r="CX177" s="110" t="s">
        <v>764</v>
      </c>
      <c r="CY177" s="110">
        <v>1</v>
      </c>
      <c r="CZ177" s="110">
        <v>1</v>
      </c>
      <c r="DA177" s="110">
        <v>4</v>
      </c>
      <c r="DB177" s="110">
        <v>1</v>
      </c>
      <c r="DC177" s="110">
        <v>2</v>
      </c>
      <c r="DD177" s="110">
        <v>2</v>
      </c>
      <c r="DE177" s="110">
        <v>2</v>
      </c>
      <c r="DF177" s="110">
        <v>4</v>
      </c>
      <c r="DG177" s="110">
        <v>1</v>
      </c>
      <c r="DH177" s="110">
        <v>1</v>
      </c>
    </row>
    <row r="178" spans="1:123" ht="15.75" customHeight="1">
      <c r="A178" s="246"/>
      <c r="B178" s="240"/>
      <c r="C178" s="118" t="str">
        <f>C177</f>
        <v>-</v>
      </c>
      <c r="D178" s="224">
        <f>((3*D177)+(2*E177)+F177+G177+H177+I177+J177+K177+L177+M177)</f>
        <v>41</v>
      </c>
      <c r="E178" s="225"/>
      <c r="F178" s="225"/>
      <c r="G178" s="225"/>
      <c r="H178" s="225"/>
      <c r="I178" s="225"/>
      <c r="J178" s="225"/>
      <c r="K178" s="225"/>
      <c r="L178" s="225"/>
      <c r="M178" s="226"/>
      <c r="N178" s="114" t="str">
        <f>N177</f>
        <v>-</v>
      </c>
      <c r="O178" s="224">
        <f>((3*O177)+(2*P177)+Q177+R177+S177+T177+U177+V177+W177+X177)</f>
        <v>37</v>
      </c>
      <c r="P178" s="225"/>
      <c r="Q178" s="225"/>
      <c r="R178" s="225"/>
      <c r="S178" s="225"/>
      <c r="T178" s="225"/>
      <c r="U178" s="225"/>
      <c r="V178" s="225"/>
      <c r="W178" s="225"/>
      <c r="X178" s="226"/>
      <c r="Y178" s="114" t="str">
        <f>Y177</f>
        <v>-</v>
      </c>
      <c r="Z178" s="224">
        <f>((3*Z177)+(2*AA177)+AB177+AC177+AD177+AE177+AF177+AG177+AH177+AI177)</f>
        <v>29</v>
      </c>
      <c r="AA178" s="225"/>
      <c r="AB178" s="225"/>
      <c r="AC178" s="225"/>
      <c r="AD178" s="225"/>
      <c r="AE178" s="225"/>
      <c r="AF178" s="225"/>
      <c r="AG178" s="225"/>
      <c r="AH178" s="225"/>
      <c r="AI178" s="226"/>
      <c r="AJ178" s="114" t="str">
        <f>AJ177</f>
        <v>-</v>
      </c>
      <c r="AK178" s="224">
        <f>((3*AK177)+(2*AL177)+AM177+AN177+AO177+AP177+AQ177+AR177+AS177+AT177)</f>
        <v>24</v>
      </c>
      <c r="AL178" s="225"/>
      <c r="AM178" s="225"/>
      <c r="AN178" s="225"/>
      <c r="AO178" s="225"/>
      <c r="AP178" s="225"/>
      <c r="AQ178" s="225"/>
      <c r="AR178" s="225"/>
      <c r="AS178" s="225"/>
      <c r="AT178" s="226"/>
      <c r="AU178" s="114" t="str">
        <f>AU177</f>
        <v>-</v>
      </c>
      <c r="AV178" s="224">
        <f>((3*AV177)+(2*AW177)+AX177+AY177+AZ177+BA177+BB177+BC177+BD177+BE177)</f>
        <v>22</v>
      </c>
      <c r="AW178" s="225"/>
      <c r="AX178" s="225"/>
      <c r="AY178" s="225"/>
      <c r="AZ178" s="225"/>
      <c r="BA178" s="225"/>
      <c r="BB178" s="225"/>
      <c r="BC178" s="225"/>
      <c r="BD178" s="225"/>
      <c r="BE178" s="226"/>
      <c r="BF178" s="114" t="str">
        <f>BF177</f>
        <v>-</v>
      </c>
      <c r="BG178" s="224">
        <f>((3*BG177)+(2*BH177)+BI177+BJ177+BK177+BL177+BM177+BN177+BO177+BP177)</f>
        <v>21</v>
      </c>
      <c r="BH178" s="225"/>
      <c r="BI178" s="225"/>
      <c r="BJ178" s="225"/>
      <c r="BK178" s="225"/>
      <c r="BL178" s="225"/>
      <c r="BM178" s="225"/>
      <c r="BN178" s="225"/>
      <c r="BO178" s="225"/>
      <c r="BP178" s="226"/>
      <c r="BQ178" s="114">
        <f>BQ177</f>
        <v>0</v>
      </c>
      <c r="BR178" s="224">
        <f>((3*BR177)+(2*BS177)+BT177+BU177+BV177+BW177+BX177+BY177+BZ177+CA177)</f>
        <v>0</v>
      </c>
      <c r="BS178" s="225"/>
      <c r="BT178" s="225"/>
      <c r="BU178" s="225"/>
      <c r="BV178" s="225"/>
      <c r="BW178" s="225"/>
      <c r="BX178" s="225"/>
      <c r="BY178" s="225"/>
      <c r="BZ178" s="225"/>
      <c r="CA178" s="226"/>
      <c r="CB178" s="114">
        <f>CB177</f>
        <v>0</v>
      </c>
      <c r="CC178" s="224">
        <f>((3*CC177)+(2*CD177)+CE177+CF177+CG177+CH177+CI177+CJ177+CK177+CL177)</f>
        <v>0</v>
      </c>
      <c r="CD178" s="225"/>
      <c r="CE178" s="225"/>
      <c r="CF178" s="225"/>
      <c r="CG178" s="225"/>
      <c r="CH178" s="225"/>
      <c r="CI178" s="225"/>
      <c r="CJ178" s="225"/>
      <c r="CK178" s="225"/>
      <c r="CL178" s="226"/>
      <c r="CM178" s="114" t="str">
        <f>CM177</f>
        <v>-</v>
      </c>
      <c r="CN178" s="224">
        <f>((3*CN177)+(2*CO177)+CP177+CQ177+CR177+CS177+CT177+CU177+CV177+CW177)</f>
        <v>29</v>
      </c>
      <c r="CO178" s="225"/>
      <c r="CP178" s="225"/>
      <c r="CQ178" s="225"/>
      <c r="CR178" s="225"/>
      <c r="CS178" s="225"/>
      <c r="CT178" s="225"/>
      <c r="CU178" s="225"/>
      <c r="CV178" s="225"/>
      <c r="CW178" s="226"/>
      <c r="CX178" s="114" t="str">
        <f>CX177</f>
        <v>+</v>
      </c>
      <c r="CY178" s="224">
        <f>((3*CY177)+(2*CZ177)+DA177+DB177+DC177+DD177+DE177+DF177+DG177+DH177)</f>
        <v>22</v>
      </c>
      <c r="CZ178" s="225"/>
      <c r="DA178" s="225"/>
      <c r="DB178" s="225"/>
      <c r="DC178" s="225"/>
      <c r="DD178" s="225"/>
      <c r="DE178" s="225"/>
      <c r="DF178" s="225"/>
      <c r="DG178" s="225"/>
      <c r="DH178" s="226"/>
    </row>
    <row r="179" spans="1:123" ht="15.75" customHeight="1" thickBot="1">
      <c r="A179" s="246"/>
      <c r="B179" s="240"/>
      <c r="C179" s="224" t="str">
        <f>IF(D178&lt;25,$DS$21,IF(AND(D178&gt;=25,D178&lt;50),$DS$22,IF(AND(D178&gt;=50,D178&lt;75),$DS$23,#REF!)))</f>
        <v>Moderado</v>
      </c>
      <c r="D179" s="225"/>
      <c r="E179" s="225"/>
      <c r="F179" s="225"/>
      <c r="G179" s="225"/>
      <c r="H179" s="225"/>
      <c r="I179" s="225"/>
      <c r="J179" s="225"/>
      <c r="K179" s="225"/>
      <c r="L179" s="225"/>
      <c r="M179" s="226"/>
      <c r="N179" s="224" t="str">
        <f>IF(O178&lt;25,$DS$21,IF(AND(O178&gt;=25,O178&lt;50),$DS$22,IF(AND(O178&gt;=50,O178&lt;75),$DS$23,#REF!)))</f>
        <v>Moderado</v>
      </c>
      <c r="O179" s="225"/>
      <c r="P179" s="225"/>
      <c r="Q179" s="225"/>
      <c r="R179" s="225"/>
      <c r="S179" s="225"/>
      <c r="T179" s="225"/>
      <c r="U179" s="225"/>
      <c r="V179" s="225"/>
      <c r="W179" s="225"/>
      <c r="X179" s="226"/>
      <c r="Y179" s="224" t="str">
        <f>IF(Z178&lt;25,$DS$21,IF(AND(Z178&gt;=25,Z178&lt;50),$DS$22,IF(AND(Z178&gt;=50,Z178&lt;75),$DS$23,#REF!)))</f>
        <v>Moderado</v>
      </c>
      <c r="Z179" s="225"/>
      <c r="AA179" s="225"/>
      <c r="AB179" s="225"/>
      <c r="AC179" s="225"/>
      <c r="AD179" s="225"/>
      <c r="AE179" s="225"/>
      <c r="AF179" s="225"/>
      <c r="AG179" s="225"/>
      <c r="AH179" s="225"/>
      <c r="AI179" s="226"/>
      <c r="AJ179" s="224" t="str">
        <f>IF(AK178&lt;25,$DS$21,IF(AND(AK178&gt;=25,AK178&lt;50),$DS$22,IF(AND(AK178&gt;=50,AK178&lt;75),$DS$23,#REF!)))</f>
        <v>Irrelevante</v>
      </c>
      <c r="AK179" s="225"/>
      <c r="AL179" s="225"/>
      <c r="AM179" s="225"/>
      <c r="AN179" s="225"/>
      <c r="AO179" s="225"/>
      <c r="AP179" s="225"/>
      <c r="AQ179" s="225"/>
      <c r="AR179" s="225"/>
      <c r="AS179" s="225"/>
      <c r="AT179" s="226"/>
      <c r="AU179" s="224" t="str">
        <f>IF(AV178&lt;25,$DS$21,IF(AND(AV178&gt;=25,AV178&lt;50),$DS$22,IF(AND(AV178&gt;=50,AV178&lt;75),$DS$23,#REF!)))</f>
        <v>Irrelevante</v>
      </c>
      <c r="AV179" s="225"/>
      <c r="AW179" s="225"/>
      <c r="AX179" s="225"/>
      <c r="AY179" s="225"/>
      <c r="AZ179" s="225"/>
      <c r="BA179" s="225"/>
      <c r="BB179" s="225"/>
      <c r="BC179" s="225"/>
      <c r="BD179" s="225"/>
      <c r="BE179" s="226"/>
      <c r="BF179" s="224" t="str">
        <f>IF(BG178&lt;25,$DS$21,IF(AND(BG178&gt;=25,BG178&lt;50),$DS$22,IF(AND(BG178&gt;=50,BG178&lt;75),$DS$23,#REF!)))</f>
        <v>Irrelevante</v>
      </c>
      <c r="BG179" s="225"/>
      <c r="BH179" s="225"/>
      <c r="BI179" s="225"/>
      <c r="BJ179" s="225"/>
      <c r="BK179" s="225"/>
      <c r="BL179" s="225"/>
      <c r="BM179" s="225"/>
      <c r="BN179" s="225"/>
      <c r="BO179" s="225"/>
      <c r="BP179" s="226"/>
      <c r="BQ179" s="224" t="str">
        <f>IF(BR178&lt;25,$DS$21,IF(AND(BR178&gt;=25,BR178&lt;50),$DS$22,IF(AND(BR178&gt;=50,BR178&lt;75),$DS$23,#REF!)))</f>
        <v>Irrelevante</v>
      </c>
      <c r="BR179" s="225"/>
      <c r="BS179" s="225"/>
      <c r="BT179" s="225"/>
      <c r="BU179" s="225"/>
      <c r="BV179" s="225"/>
      <c r="BW179" s="225"/>
      <c r="BX179" s="225"/>
      <c r="BY179" s="225"/>
      <c r="BZ179" s="225"/>
      <c r="CA179" s="226"/>
      <c r="CB179" s="224" t="str">
        <f>IF(CC178&lt;25,$DS$21,IF(AND(CC178&gt;=25,CC178&lt;50),$DS$22,IF(AND(CC178&gt;=50,CC178&lt;75),$DS$23,#REF!)))</f>
        <v>Irrelevante</v>
      </c>
      <c r="CC179" s="225"/>
      <c r="CD179" s="225"/>
      <c r="CE179" s="225"/>
      <c r="CF179" s="225"/>
      <c r="CG179" s="225"/>
      <c r="CH179" s="225"/>
      <c r="CI179" s="225"/>
      <c r="CJ179" s="225"/>
      <c r="CK179" s="225"/>
      <c r="CL179" s="226"/>
      <c r="CM179" s="224" t="str">
        <f>IF(CN178&lt;25,$DS$21,IF(AND(CN178&gt;=25,CN178&lt;50),$DS$22,IF(AND(CN178&gt;=50,CN178&lt;75),$DS$23,#REF!)))</f>
        <v>Moderado</v>
      </c>
      <c r="CN179" s="225"/>
      <c r="CO179" s="225"/>
      <c r="CP179" s="225"/>
      <c r="CQ179" s="225"/>
      <c r="CR179" s="225"/>
      <c r="CS179" s="225"/>
      <c r="CT179" s="225"/>
      <c r="CU179" s="225"/>
      <c r="CV179" s="225"/>
      <c r="CW179" s="226"/>
      <c r="CX179" s="224" t="s">
        <v>765</v>
      </c>
      <c r="CY179" s="225"/>
      <c r="CZ179" s="225"/>
      <c r="DA179" s="225"/>
      <c r="DB179" s="225"/>
      <c r="DC179" s="225"/>
      <c r="DD179" s="225"/>
      <c r="DE179" s="225"/>
      <c r="DF179" s="225"/>
      <c r="DG179" s="225"/>
      <c r="DH179" s="226"/>
    </row>
    <row r="180" spans="1:123" ht="72" customHeight="1">
      <c r="A180" s="246"/>
      <c r="B180" s="240"/>
      <c r="C180" s="230" t="s">
        <v>999</v>
      </c>
      <c r="D180" s="231"/>
      <c r="E180" s="231"/>
      <c r="F180" s="231"/>
      <c r="G180" s="231"/>
      <c r="H180" s="231"/>
      <c r="I180" s="231"/>
      <c r="J180" s="231"/>
      <c r="K180" s="231"/>
      <c r="L180" s="231"/>
      <c r="M180" s="232"/>
      <c r="N180" s="233" t="s">
        <v>1000</v>
      </c>
      <c r="O180" s="234"/>
      <c r="P180" s="234"/>
      <c r="Q180" s="234"/>
      <c r="R180" s="234"/>
      <c r="S180" s="234"/>
      <c r="T180" s="234"/>
      <c r="U180" s="234"/>
      <c r="V180" s="234"/>
      <c r="W180" s="234"/>
      <c r="X180" s="235"/>
      <c r="Y180" s="236" t="s">
        <v>1001</v>
      </c>
      <c r="Z180" s="237"/>
      <c r="AA180" s="237"/>
      <c r="AB180" s="237"/>
      <c r="AC180" s="237"/>
      <c r="AD180" s="237"/>
      <c r="AE180" s="237"/>
      <c r="AF180" s="237"/>
      <c r="AG180" s="237"/>
      <c r="AH180" s="237"/>
      <c r="AI180" s="238"/>
      <c r="AJ180" s="227"/>
      <c r="AK180" s="228"/>
      <c r="AL180" s="228"/>
      <c r="AM180" s="228"/>
      <c r="AN180" s="228"/>
      <c r="AO180" s="228"/>
      <c r="AP180" s="228"/>
      <c r="AQ180" s="228"/>
      <c r="AR180" s="228"/>
      <c r="AS180" s="228"/>
      <c r="AT180" s="229"/>
      <c r="AU180" s="236" t="s">
        <v>1002</v>
      </c>
      <c r="AV180" s="237"/>
      <c r="AW180" s="237"/>
      <c r="AX180" s="237"/>
      <c r="AY180" s="237"/>
      <c r="AZ180" s="237"/>
      <c r="BA180" s="237"/>
      <c r="BB180" s="237"/>
      <c r="BC180" s="237"/>
      <c r="BD180" s="237"/>
      <c r="BE180" s="238"/>
      <c r="BF180" s="227" t="s">
        <v>1003</v>
      </c>
      <c r="BG180" s="228"/>
      <c r="BH180" s="228"/>
      <c r="BI180" s="228"/>
      <c r="BJ180" s="228"/>
      <c r="BK180" s="228"/>
      <c r="BL180" s="228"/>
      <c r="BM180" s="228"/>
      <c r="BN180" s="228"/>
      <c r="BO180" s="228"/>
      <c r="BP180" s="229"/>
      <c r="BQ180" s="227"/>
      <c r="BR180" s="228"/>
      <c r="BS180" s="228"/>
      <c r="BT180" s="228"/>
      <c r="BU180" s="228"/>
      <c r="BV180" s="228"/>
      <c r="BW180" s="228"/>
      <c r="BX180" s="228"/>
      <c r="BY180" s="228"/>
      <c r="BZ180" s="228"/>
      <c r="CA180" s="229"/>
      <c r="CB180" s="227"/>
      <c r="CC180" s="228"/>
      <c r="CD180" s="228"/>
      <c r="CE180" s="228"/>
      <c r="CF180" s="228"/>
      <c r="CG180" s="228"/>
      <c r="CH180" s="228"/>
      <c r="CI180" s="228"/>
      <c r="CJ180" s="228"/>
      <c r="CK180" s="228"/>
      <c r="CL180" s="229"/>
      <c r="CM180" s="227" t="s">
        <v>1004</v>
      </c>
      <c r="CN180" s="228"/>
      <c r="CO180" s="228"/>
      <c r="CP180" s="228"/>
      <c r="CQ180" s="228"/>
      <c r="CR180" s="228"/>
      <c r="CS180" s="228"/>
      <c r="CT180" s="228"/>
      <c r="CU180" s="228"/>
      <c r="CV180" s="228"/>
      <c r="CW180" s="229"/>
      <c r="CX180" s="227"/>
      <c r="CY180" s="228"/>
      <c r="CZ180" s="228"/>
      <c r="DA180" s="228"/>
      <c r="DB180" s="228"/>
      <c r="DC180" s="228"/>
      <c r="DD180" s="228"/>
      <c r="DE180" s="228"/>
      <c r="DF180" s="228"/>
      <c r="DG180" s="228"/>
      <c r="DH180" s="229"/>
    </row>
    <row r="181" spans="1:123" ht="15.75" customHeight="1">
      <c r="A181" s="246"/>
      <c r="B181" s="240"/>
      <c r="C181" s="119" t="s">
        <v>763</v>
      </c>
      <c r="D181" s="110">
        <v>1</v>
      </c>
      <c r="E181" s="110">
        <v>2</v>
      </c>
      <c r="F181" s="110">
        <v>1</v>
      </c>
      <c r="G181" s="110">
        <v>1</v>
      </c>
      <c r="H181" s="110">
        <v>2</v>
      </c>
      <c r="I181" s="110">
        <v>1</v>
      </c>
      <c r="J181" s="110">
        <v>1</v>
      </c>
      <c r="K181" s="110">
        <v>4</v>
      </c>
      <c r="L181" s="110">
        <v>1</v>
      </c>
      <c r="M181" s="110">
        <v>1</v>
      </c>
      <c r="N181" s="110" t="s">
        <v>763</v>
      </c>
      <c r="O181" s="110">
        <v>1</v>
      </c>
      <c r="P181" s="110">
        <v>2</v>
      </c>
      <c r="Q181" s="110">
        <v>1</v>
      </c>
      <c r="R181" s="110">
        <v>4</v>
      </c>
      <c r="S181" s="110">
        <v>4</v>
      </c>
      <c r="T181" s="110">
        <v>2</v>
      </c>
      <c r="U181" s="110">
        <v>2</v>
      </c>
      <c r="V181" s="110">
        <v>4</v>
      </c>
      <c r="W181" s="110">
        <v>4</v>
      </c>
      <c r="X181" s="110">
        <v>4</v>
      </c>
      <c r="Y181" s="110" t="s">
        <v>763</v>
      </c>
      <c r="Z181" s="110">
        <v>1</v>
      </c>
      <c r="AA181" s="110">
        <v>2</v>
      </c>
      <c r="AB181" s="110">
        <v>4</v>
      </c>
      <c r="AC181" s="110">
        <v>2</v>
      </c>
      <c r="AD181" s="110">
        <v>2</v>
      </c>
      <c r="AE181" s="110">
        <v>2</v>
      </c>
      <c r="AF181" s="110">
        <v>2</v>
      </c>
      <c r="AG181" s="110">
        <v>4</v>
      </c>
      <c r="AH181" s="110">
        <v>2</v>
      </c>
      <c r="AI181" s="110">
        <v>2</v>
      </c>
      <c r="AJ181" s="110"/>
      <c r="AK181" s="110"/>
      <c r="AL181" s="110"/>
      <c r="AM181" s="110"/>
      <c r="AN181" s="110"/>
      <c r="AO181" s="110"/>
      <c r="AP181" s="110"/>
      <c r="AQ181" s="110"/>
      <c r="AR181" s="110"/>
      <c r="AS181" s="110"/>
      <c r="AT181" s="110"/>
      <c r="AU181" s="110" t="s">
        <v>763</v>
      </c>
      <c r="AV181" s="110">
        <v>1</v>
      </c>
      <c r="AW181" s="110">
        <v>2</v>
      </c>
      <c r="AX181" s="110">
        <v>1</v>
      </c>
      <c r="AY181" s="110">
        <v>4</v>
      </c>
      <c r="AZ181" s="110">
        <v>2</v>
      </c>
      <c r="BA181" s="110">
        <v>2</v>
      </c>
      <c r="BB181" s="110">
        <v>2</v>
      </c>
      <c r="BC181" s="110">
        <v>1</v>
      </c>
      <c r="BD181" s="110">
        <v>2</v>
      </c>
      <c r="BE181" s="110">
        <v>1</v>
      </c>
      <c r="BF181" s="110" t="s">
        <v>763</v>
      </c>
      <c r="BG181" s="110">
        <v>1</v>
      </c>
      <c r="BH181" s="110">
        <v>1</v>
      </c>
      <c r="BI181" s="110">
        <v>4</v>
      </c>
      <c r="BJ181" s="110">
        <v>2</v>
      </c>
      <c r="BK181" s="110">
        <v>1</v>
      </c>
      <c r="BL181" s="110">
        <v>1</v>
      </c>
      <c r="BM181" s="110">
        <v>2</v>
      </c>
      <c r="BN181" s="110">
        <v>4</v>
      </c>
      <c r="BO181" s="110">
        <v>1</v>
      </c>
      <c r="BP181" s="110">
        <v>1</v>
      </c>
      <c r="BQ181" s="110"/>
      <c r="BR181" s="110"/>
      <c r="BS181" s="110"/>
      <c r="BT181" s="110"/>
      <c r="BU181" s="110"/>
      <c r="BV181" s="110"/>
      <c r="BW181" s="110"/>
      <c r="BX181" s="110"/>
      <c r="BY181" s="110"/>
      <c r="BZ181" s="110"/>
      <c r="CA181" s="110"/>
      <c r="CB181" s="110"/>
      <c r="CC181" s="110"/>
      <c r="CD181" s="110"/>
      <c r="CE181" s="110"/>
      <c r="CF181" s="110"/>
      <c r="CG181" s="110"/>
      <c r="CH181" s="110"/>
      <c r="CI181" s="110"/>
      <c r="CJ181" s="110"/>
      <c r="CK181" s="110"/>
      <c r="CL181" s="110"/>
      <c r="CM181" s="110" t="s">
        <v>764</v>
      </c>
      <c r="CN181" s="110">
        <v>1</v>
      </c>
      <c r="CO181" s="110">
        <v>1</v>
      </c>
      <c r="CP181" s="110">
        <v>4</v>
      </c>
      <c r="CQ181" s="110">
        <v>1</v>
      </c>
      <c r="CR181" s="110">
        <v>2</v>
      </c>
      <c r="CS181" s="110">
        <v>2</v>
      </c>
      <c r="CT181" s="110">
        <v>2</v>
      </c>
      <c r="CU181" s="110">
        <v>4</v>
      </c>
      <c r="CV181" s="110">
        <v>1</v>
      </c>
      <c r="CW181" s="110">
        <v>1</v>
      </c>
      <c r="CX181" s="110"/>
      <c r="CY181" s="110"/>
      <c r="CZ181" s="110"/>
      <c r="DA181" s="110"/>
      <c r="DB181" s="110"/>
      <c r="DC181" s="110"/>
      <c r="DD181" s="110"/>
      <c r="DE181" s="110"/>
      <c r="DF181" s="110"/>
      <c r="DG181" s="110"/>
      <c r="DH181" s="110"/>
    </row>
    <row r="182" spans="1:123" ht="15.75" customHeight="1">
      <c r="A182" s="246"/>
      <c r="B182" s="240"/>
      <c r="C182" s="118" t="str">
        <f>C181</f>
        <v>-</v>
      </c>
      <c r="D182" s="224">
        <f>((3*D181)+(2*E181)+F181+G181+H181+I181+J181+K181+L181+M181)</f>
        <v>19</v>
      </c>
      <c r="E182" s="225"/>
      <c r="F182" s="225"/>
      <c r="G182" s="225"/>
      <c r="H182" s="225"/>
      <c r="I182" s="225"/>
      <c r="J182" s="225"/>
      <c r="K182" s="225"/>
      <c r="L182" s="225"/>
      <c r="M182" s="226"/>
      <c r="N182" s="114" t="str">
        <f>N181</f>
        <v>-</v>
      </c>
      <c r="O182" s="224">
        <f>((3*O181)+(2*P181)+Q181+R181+S181+T181+U181+V181+W181+X181)</f>
        <v>32</v>
      </c>
      <c r="P182" s="225"/>
      <c r="Q182" s="225"/>
      <c r="R182" s="225"/>
      <c r="S182" s="225"/>
      <c r="T182" s="225"/>
      <c r="U182" s="225"/>
      <c r="V182" s="225"/>
      <c r="W182" s="225"/>
      <c r="X182" s="226"/>
      <c r="Y182" s="114" t="str">
        <f>Y181</f>
        <v>-</v>
      </c>
      <c r="Z182" s="224">
        <f>((3*Z181)+(2*AA181)+AB181+AC181+AD181+AE181+AF181+AG181+AH181+AI181)</f>
        <v>27</v>
      </c>
      <c r="AA182" s="225"/>
      <c r="AB182" s="225"/>
      <c r="AC182" s="225"/>
      <c r="AD182" s="225"/>
      <c r="AE182" s="225"/>
      <c r="AF182" s="225"/>
      <c r="AG182" s="225"/>
      <c r="AH182" s="225"/>
      <c r="AI182" s="226"/>
      <c r="AJ182" s="114">
        <f>AJ181</f>
        <v>0</v>
      </c>
      <c r="AK182" s="224">
        <f>((3*AK181)+(2*AL181)+AM181+AN181+AO181+AP181+AQ181+AR181+AS181+AT181)</f>
        <v>0</v>
      </c>
      <c r="AL182" s="225"/>
      <c r="AM182" s="225"/>
      <c r="AN182" s="225"/>
      <c r="AO182" s="225"/>
      <c r="AP182" s="225"/>
      <c r="AQ182" s="225"/>
      <c r="AR182" s="225"/>
      <c r="AS182" s="225"/>
      <c r="AT182" s="226"/>
      <c r="AU182" s="114" t="str">
        <f>AU181</f>
        <v>-</v>
      </c>
      <c r="AV182" s="224">
        <f>((3*AV181)+(2*AW181)+AX181+AY181+AZ181+BA181+BB181+BC181+BD181+BE181)</f>
        <v>22</v>
      </c>
      <c r="AW182" s="225"/>
      <c r="AX182" s="225"/>
      <c r="AY182" s="225"/>
      <c r="AZ182" s="225"/>
      <c r="BA182" s="225"/>
      <c r="BB182" s="225"/>
      <c r="BC182" s="225"/>
      <c r="BD182" s="225"/>
      <c r="BE182" s="226"/>
      <c r="BF182" s="114" t="str">
        <f>BF181</f>
        <v>-</v>
      </c>
      <c r="BG182" s="224">
        <f>((3*BG181)+(2*BH181)+BI181+BJ181+BK181+BL181+BM181+BN181+BO181+BP181)</f>
        <v>21</v>
      </c>
      <c r="BH182" s="225"/>
      <c r="BI182" s="225"/>
      <c r="BJ182" s="225"/>
      <c r="BK182" s="225"/>
      <c r="BL182" s="225"/>
      <c r="BM182" s="225"/>
      <c r="BN182" s="225"/>
      <c r="BO182" s="225"/>
      <c r="BP182" s="226"/>
      <c r="BQ182" s="114">
        <f>BQ181</f>
        <v>0</v>
      </c>
      <c r="BR182" s="224">
        <f>((3*BR181)+(2*BS181)+BT181+BU181+BV181+BW181+BX181+BY181+BZ181+CA181)</f>
        <v>0</v>
      </c>
      <c r="BS182" s="225"/>
      <c r="BT182" s="225"/>
      <c r="BU182" s="225"/>
      <c r="BV182" s="225"/>
      <c r="BW182" s="225"/>
      <c r="BX182" s="225"/>
      <c r="BY182" s="225"/>
      <c r="BZ182" s="225"/>
      <c r="CA182" s="226"/>
      <c r="CB182" s="114">
        <f>CB181</f>
        <v>0</v>
      </c>
      <c r="CC182" s="224">
        <f>((3*CC181)+(2*CD181)+CE181+CF181+CG181+CH181+CI181+CJ181+CK181+CL181)</f>
        <v>0</v>
      </c>
      <c r="CD182" s="225"/>
      <c r="CE182" s="225"/>
      <c r="CF182" s="225"/>
      <c r="CG182" s="225"/>
      <c r="CH182" s="225"/>
      <c r="CI182" s="225"/>
      <c r="CJ182" s="225"/>
      <c r="CK182" s="225"/>
      <c r="CL182" s="226"/>
      <c r="CM182" s="114" t="str">
        <f>CM181</f>
        <v>+</v>
      </c>
      <c r="CN182" s="224">
        <f>((3*CN181)+(2*CO181)+CP181+CQ181+CR181+CS181+CT181+CU181+CV181+CW181)</f>
        <v>22</v>
      </c>
      <c r="CO182" s="225"/>
      <c r="CP182" s="225"/>
      <c r="CQ182" s="225"/>
      <c r="CR182" s="225"/>
      <c r="CS182" s="225"/>
      <c r="CT182" s="225"/>
      <c r="CU182" s="225"/>
      <c r="CV182" s="225"/>
      <c r="CW182" s="226"/>
      <c r="CX182" s="114">
        <f>CX181</f>
        <v>0</v>
      </c>
      <c r="CY182" s="224">
        <f>((3*CY181)+(2*CZ181)+DA181+DB181+DC181+DD181+DE181+DF181+DG181+DH181)</f>
        <v>0</v>
      </c>
      <c r="CZ182" s="225"/>
      <c r="DA182" s="225"/>
      <c r="DB182" s="225"/>
      <c r="DC182" s="225"/>
      <c r="DD182" s="225"/>
      <c r="DE182" s="225"/>
      <c r="DF182" s="225"/>
      <c r="DG182" s="225"/>
      <c r="DH182" s="226"/>
    </row>
    <row r="183" spans="1:123" ht="15.75" customHeight="1" thickBot="1">
      <c r="A183" s="246"/>
      <c r="B183" s="240"/>
      <c r="C183" s="224" t="str">
        <f>IF(D182&lt;25,$DS$21,IF(AND(D182&gt;=25,D182&lt;50),$DS$22,IF(AND(D182&gt;=50,D182&lt;75),$DS$23,#REF!)))</f>
        <v>Irrelevante</v>
      </c>
      <c r="D183" s="225"/>
      <c r="E183" s="225"/>
      <c r="F183" s="225"/>
      <c r="G183" s="225"/>
      <c r="H183" s="225"/>
      <c r="I183" s="225"/>
      <c r="J183" s="225"/>
      <c r="K183" s="225"/>
      <c r="L183" s="225"/>
      <c r="M183" s="226"/>
      <c r="N183" s="224" t="str">
        <f>IF(O182&lt;25,$DS$21,IF(AND(O182&gt;=25,O182&lt;50),$DS$22,IF(AND(O182&gt;=50,O182&lt;75),$DS$23,#REF!)))</f>
        <v>Moderado</v>
      </c>
      <c r="O183" s="225"/>
      <c r="P183" s="225"/>
      <c r="Q183" s="225"/>
      <c r="R183" s="225"/>
      <c r="S183" s="225"/>
      <c r="T183" s="225"/>
      <c r="U183" s="225"/>
      <c r="V183" s="225"/>
      <c r="W183" s="225"/>
      <c r="X183" s="226"/>
      <c r="Y183" s="224" t="str">
        <f>IF(Z182&lt;25,$DS$21,IF(AND(Z182&gt;=25,Z182&lt;50),$DS$22,IF(AND(Z182&gt;=50,Z182&lt;75),$DS$23,#REF!)))</f>
        <v>Moderado</v>
      </c>
      <c r="Z183" s="225"/>
      <c r="AA183" s="225"/>
      <c r="AB183" s="225"/>
      <c r="AC183" s="225"/>
      <c r="AD183" s="225"/>
      <c r="AE183" s="225"/>
      <c r="AF183" s="225"/>
      <c r="AG183" s="225"/>
      <c r="AH183" s="225"/>
      <c r="AI183" s="226"/>
      <c r="AJ183" s="224" t="str">
        <f>IF(AK182&lt;25,$DS$21,IF(AND(AK182&gt;=25,AK182&lt;50),$DS$22,IF(AND(AK182&gt;=50,AK182&lt;75),$DS$23,#REF!)))</f>
        <v>Irrelevante</v>
      </c>
      <c r="AK183" s="225"/>
      <c r="AL183" s="225"/>
      <c r="AM183" s="225"/>
      <c r="AN183" s="225"/>
      <c r="AO183" s="225"/>
      <c r="AP183" s="225"/>
      <c r="AQ183" s="225"/>
      <c r="AR183" s="225"/>
      <c r="AS183" s="225"/>
      <c r="AT183" s="226"/>
      <c r="AU183" s="224" t="str">
        <f>IF(AV182&lt;25,$DS$21,IF(AND(AV182&gt;=25,AV182&lt;50),$DS$22,IF(AND(AV182&gt;=50,AV182&lt;75),$DS$23,#REF!)))</f>
        <v>Irrelevante</v>
      </c>
      <c r="AV183" s="225"/>
      <c r="AW183" s="225"/>
      <c r="AX183" s="225"/>
      <c r="AY183" s="225"/>
      <c r="AZ183" s="225"/>
      <c r="BA183" s="225"/>
      <c r="BB183" s="225"/>
      <c r="BC183" s="225"/>
      <c r="BD183" s="225"/>
      <c r="BE183" s="226"/>
      <c r="BF183" s="224" t="str">
        <f>IF(BG182&lt;25,$DS$21,IF(AND(BG182&gt;=25,BG182&lt;50),$DS$22,IF(AND(BG182&gt;=50,BG182&lt;75),$DS$23,#REF!)))</f>
        <v>Irrelevante</v>
      </c>
      <c r="BG183" s="225"/>
      <c r="BH183" s="225"/>
      <c r="BI183" s="225"/>
      <c r="BJ183" s="225"/>
      <c r="BK183" s="225"/>
      <c r="BL183" s="225"/>
      <c r="BM183" s="225"/>
      <c r="BN183" s="225"/>
      <c r="BO183" s="225"/>
      <c r="BP183" s="226"/>
      <c r="BQ183" s="224" t="str">
        <f>IF(BR182&lt;25,$DS$21,IF(AND(BR182&gt;=25,BR182&lt;50),$DS$22,IF(AND(BR182&gt;=50,BR182&lt;75),$DS$23,#REF!)))</f>
        <v>Irrelevante</v>
      </c>
      <c r="BR183" s="225"/>
      <c r="BS183" s="225"/>
      <c r="BT183" s="225"/>
      <c r="BU183" s="225"/>
      <c r="BV183" s="225"/>
      <c r="BW183" s="225"/>
      <c r="BX183" s="225"/>
      <c r="BY183" s="225"/>
      <c r="BZ183" s="225"/>
      <c r="CA183" s="226"/>
      <c r="CB183" s="224" t="str">
        <f>IF(CC182&lt;25,$DS$21,IF(AND(CC182&gt;=25,CC182&lt;50),$DS$22,IF(AND(CC182&gt;=50,CC182&lt;75),$DS$23,#REF!)))</f>
        <v>Irrelevante</v>
      </c>
      <c r="CC183" s="225"/>
      <c r="CD183" s="225"/>
      <c r="CE183" s="225"/>
      <c r="CF183" s="225"/>
      <c r="CG183" s="225"/>
      <c r="CH183" s="225"/>
      <c r="CI183" s="225"/>
      <c r="CJ183" s="225"/>
      <c r="CK183" s="225"/>
      <c r="CL183" s="226"/>
      <c r="CM183" s="224" t="s">
        <v>765</v>
      </c>
      <c r="CN183" s="225"/>
      <c r="CO183" s="225"/>
      <c r="CP183" s="225"/>
      <c r="CQ183" s="225"/>
      <c r="CR183" s="225"/>
      <c r="CS183" s="225"/>
      <c r="CT183" s="225"/>
      <c r="CU183" s="225"/>
      <c r="CV183" s="225"/>
      <c r="CW183" s="226"/>
      <c r="CX183" s="224" t="str">
        <f>IF(CY182&lt;25,$DS$21,IF(AND(CY182&gt;=25,CY182&lt;50),$DS$22,IF(AND(CY182&gt;=50,CY182&lt;75),$DS$23,#REF!)))</f>
        <v>Irrelevante</v>
      </c>
      <c r="CY183" s="225"/>
      <c r="CZ183" s="225"/>
      <c r="DA183" s="225"/>
      <c r="DB183" s="225"/>
      <c r="DC183" s="225"/>
      <c r="DD183" s="225"/>
      <c r="DE183" s="225"/>
      <c r="DF183" s="225"/>
      <c r="DG183" s="225"/>
      <c r="DH183" s="226"/>
    </row>
    <row r="184" spans="1:123" ht="72.75" customHeight="1">
      <c r="A184" s="246"/>
      <c r="B184" s="240"/>
      <c r="C184" s="230" t="s">
        <v>1005</v>
      </c>
      <c r="D184" s="231"/>
      <c r="E184" s="231"/>
      <c r="F184" s="231"/>
      <c r="G184" s="231"/>
      <c r="H184" s="231"/>
      <c r="I184" s="231"/>
      <c r="J184" s="231"/>
      <c r="K184" s="231"/>
      <c r="L184" s="231"/>
      <c r="M184" s="232"/>
      <c r="N184" s="233"/>
      <c r="O184" s="234"/>
      <c r="P184" s="234"/>
      <c r="Q184" s="234"/>
      <c r="R184" s="234"/>
      <c r="S184" s="234"/>
      <c r="T184" s="234"/>
      <c r="U184" s="234"/>
      <c r="V184" s="234"/>
      <c r="W184" s="234"/>
      <c r="X184" s="235"/>
      <c r="Y184" s="236" t="s">
        <v>1006</v>
      </c>
      <c r="Z184" s="237"/>
      <c r="AA184" s="237"/>
      <c r="AB184" s="237"/>
      <c r="AC184" s="237"/>
      <c r="AD184" s="237"/>
      <c r="AE184" s="237"/>
      <c r="AF184" s="237"/>
      <c r="AG184" s="237"/>
      <c r="AH184" s="237"/>
      <c r="AI184" s="238"/>
      <c r="AJ184" s="227"/>
      <c r="AK184" s="228"/>
      <c r="AL184" s="228"/>
      <c r="AM184" s="228"/>
      <c r="AN184" s="228"/>
      <c r="AO184" s="228"/>
      <c r="AP184" s="228"/>
      <c r="AQ184" s="228"/>
      <c r="AR184" s="228"/>
      <c r="AS184" s="228"/>
      <c r="AT184" s="229"/>
      <c r="AU184" s="236"/>
      <c r="AV184" s="237"/>
      <c r="AW184" s="237"/>
      <c r="AX184" s="237"/>
      <c r="AY184" s="237"/>
      <c r="AZ184" s="237"/>
      <c r="BA184" s="237"/>
      <c r="BB184" s="237"/>
      <c r="BC184" s="237"/>
      <c r="BD184" s="237"/>
      <c r="BE184" s="238"/>
      <c r="BF184" s="227"/>
      <c r="BG184" s="228"/>
      <c r="BH184" s="228"/>
      <c r="BI184" s="228"/>
      <c r="BJ184" s="228"/>
      <c r="BK184" s="228"/>
      <c r="BL184" s="228"/>
      <c r="BM184" s="228"/>
      <c r="BN184" s="228"/>
      <c r="BO184" s="228"/>
      <c r="BP184" s="229"/>
      <c r="BQ184" s="227"/>
      <c r="BR184" s="228"/>
      <c r="BS184" s="228"/>
      <c r="BT184" s="228"/>
      <c r="BU184" s="228"/>
      <c r="BV184" s="228"/>
      <c r="BW184" s="228"/>
      <c r="BX184" s="228"/>
      <c r="BY184" s="228"/>
      <c r="BZ184" s="228"/>
      <c r="CA184" s="229"/>
      <c r="CB184" s="227"/>
      <c r="CC184" s="228"/>
      <c r="CD184" s="228"/>
      <c r="CE184" s="228"/>
      <c r="CF184" s="228"/>
      <c r="CG184" s="228"/>
      <c r="CH184" s="228"/>
      <c r="CI184" s="228"/>
      <c r="CJ184" s="228"/>
      <c r="CK184" s="228"/>
      <c r="CL184" s="229"/>
      <c r="CM184" s="227" t="s">
        <v>1007</v>
      </c>
      <c r="CN184" s="228"/>
      <c r="CO184" s="228"/>
      <c r="CP184" s="228"/>
      <c r="CQ184" s="228"/>
      <c r="CR184" s="228"/>
      <c r="CS184" s="228"/>
      <c r="CT184" s="228"/>
      <c r="CU184" s="228"/>
      <c r="CV184" s="228"/>
      <c r="CW184" s="229"/>
      <c r="CX184" s="227"/>
      <c r="CY184" s="228"/>
      <c r="CZ184" s="228"/>
      <c r="DA184" s="228"/>
      <c r="DB184" s="228"/>
      <c r="DC184" s="228"/>
      <c r="DD184" s="228"/>
      <c r="DE184" s="228"/>
      <c r="DF184" s="228"/>
      <c r="DG184" s="228"/>
      <c r="DH184" s="229"/>
    </row>
    <row r="185" spans="1:123" ht="15.75" customHeight="1">
      <c r="A185" s="246"/>
      <c r="B185" s="240"/>
      <c r="C185" s="119" t="s">
        <v>763</v>
      </c>
      <c r="D185" s="110">
        <v>1</v>
      </c>
      <c r="E185" s="110">
        <v>1</v>
      </c>
      <c r="F185" s="110">
        <v>4</v>
      </c>
      <c r="G185" s="110">
        <v>1</v>
      </c>
      <c r="H185" s="110">
        <v>1</v>
      </c>
      <c r="I185" s="110">
        <v>1</v>
      </c>
      <c r="J185" s="110">
        <v>1</v>
      </c>
      <c r="K185" s="110">
        <v>4</v>
      </c>
      <c r="L185" s="110">
        <v>1</v>
      </c>
      <c r="M185" s="110">
        <v>1</v>
      </c>
      <c r="N185" s="110"/>
      <c r="O185" s="110"/>
      <c r="P185" s="110"/>
      <c r="Q185" s="110"/>
      <c r="R185" s="110"/>
      <c r="S185" s="110"/>
      <c r="T185" s="110"/>
      <c r="U185" s="110"/>
      <c r="V185" s="110"/>
      <c r="W185" s="110"/>
      <c r="X185" s="110"/>
      <c r="Y185" s="110" t="s">
        <v>764</v>
      </c>
      <c r="Z185" s="110">
        <v>1</v>
      </c>
      <c r="AA185" s="110">
        <v>2</v>
      </c>
      <c r="AB185" s="110">
        <v>4</v>
      </c>
      <c r="AC185" s="110">
        <v>2</v>
      </c>
      <c r="AD185" s="110">
        <v>2</v>
      </c>
      <c r="AE185" s="110">
        <v>2</v>
      </c>
      <c r="AF185" s="110">
        <v>2</v>
      </c>
      <c r="AG185" s="110">
        <v>4</v>
      </c>
      <c r="AH185" s="110">
        <v>2</v>
      </c>
      <c r="AI185" s="110">
        <v>2</v>
      </c>
      <c r="AJ185" s="110"/>
      <c r="AK185" s="110"/>
      <c r="AL185" s="110"/>
      <c r="AM185" s="110"/>
      <c r="AN185" s="110"/>
      <c r="AO185" s="110"/>
      <c r="AP185" s="110"/>
      <c r="AQ185" s="110"/>
      <c r="AR185" s="110"/>
      <c r="AS185" s="110"/>
      <c r="AT185" s="110"/>
      <c r="AU185" s="110"/>
      <c r="AV185" s="110"/>
      <c r="AW185" s="110"/>
      <c r="AX185" s="110"/>
      <c r="AY185" s="110"/>
      <c r="AZ185" s="110"/>
      <c r="BA185" s="110"/>
      <c r="BB185" s="110"/>
      <c r="BC185" s="110"/>
      <c r="BD185" s="110"/>
      <c r="BE185" s="110"/>
      <c r="BF185" s="110"/>
      <c r="BG185" s="110"/>
      <c r="BH185" s="110"/>
      <c r="BI185" s="110"/>
      <c r="BJ185" s="110"/>
      <c r="BK185" s="110"/>
      <c r="BL185" s="110"/>
      <c r="BM185" s="110"/>
      <c r="BN185" s="110"/>
      <c r="BO185" s="110"/>
      <c r="BP185" s="110"/>
      <c r="BQ185" s="110"/>
      <c r="BR185" s="110"/>
      <c r="BS185" s="110"/>
      <c r="BT185" s="110"/>
      <c r="BU185" s="110"/>
      <c r="BV185" s="110"/>
      <c r="BW185" s="110"/>
      <c r="BX185" s="110"/>
      <c r="BY185" s="110"/>
      <c r="BZ185" s="110"/>
      <c r="CA185" s="110"/>
      <c r="CB185" s="110"/>
      <c r="CC185" s="110"/>
      <c r="CD185" s="110"/>
      <c r="CE185" s="110"/>
      <c r="CF185" s="110"/>
      <c r="CG185" s="110"/>
      <c r="CH185" s="110"/>
      <c r="CI185" s="110"/>
      <c r="CJ185" s="110"/>
      <c r="CK185" s="110"/>
      <c r="CL185" s="110"/>
      <c r="CM185" s="110" t="s">
        <v>764</v>
      </c>
      <c r="CN185" s="110">
        <v>1</v>
      </c>
      <c r="CO185" s="110">
        <v>1</v>
      </c>
      <c r="CP185" s="110">
        <v>4</v>
      </c>
      <c r="CQ185" s="110">
        <v>1</v>
      </c>
      <c r="CR185" s="110">
        <v>2</v>
      </c>
      <c r="CS185" s="110">
        <v>2</v>
      </c>
      <c r="CT185" s="110">
        <v>2</v>
      </c>
      <c r="CU185" s="110">
        <v>4</v>
      </c>
      <c r="CV185" s="110">
        <v>1</v>
      </c>
      <c r="CW185" s="110">
        <v>1</v>
      </c>
      <c r="CX185" s="110"/>
      <c r="CY185" s="110"/>
      <c r="CZ185" s="110"/>
      <c r="DA185" s="110"/>
      <c r="DB185" s="110"/>
      <c r="DC185" s="110"/>
      <c r="DD185" s="110"/>
      <c r="DE185" s="110"/>
      <c r="DF185" s="110"/>
      <c r="DG185" s="110"/>
      <c r="DH185" s="110"/>
    </row>
    <row r="186" spans="1:123" ht="15.75" customHeight="1">
      <c r="A186" s="246"/>
      <c r="B186" s="240"/>
      <c r="C186" s="118" t="str">
        <f>C185</f>
        <v>-</v>
      </c>
      <c r="D186" s="224">
        <f>((3*D185)+(2*E185)+F185+G185+H185+I185+J185+K185+L185+M185)</f>
        <v>19</v>
      </c>
      <c r="E186" s="225"/>
      <c r="F186" s="225"/>
      <c r="G186" s="225"/>
      <c r="H186" s="225"/>
      <c r="I186" s="225"/>
      <c r="J186" s="225"/>
      <c r="K186" s="225"/>
      <c r="L186" s="225"/>
      <c r="M186" s="226"/>
      <c r="N186" s="114">
        <f>N185</f>
        <v>0</v>
      </c>
      <c r="O186" s="224">
        <f>((3*O185)+(2*P185)+Q185+R185+S185+T185+U185+V185+W185+X185)</f>
        <v>0</v>
      </c>
      <c r="P186" s="225"/>
      <c r="Q186" s="225"/>
      <c r="R186" s="225"/>
      <c r="S186" s="225"/>
      <c r="T186" s="225"/>
      <c r="U186" s="225"/>
      <c r="V186" s="225"/>
      <c r="W186" s="225"/>
      <c r="X186" s="226"/>
      <c r="Y186" s="114" t="str">
        <f>Y185</f>
        <v>+</v>
      </c>
      <c r="Z186" s="224">
        <f>((3*Z185)+(2*AA185)+AB185+AC185+AD185+AE185+AF185+AG185+AH185+AI185)</f>
        <v>27</v>
      </c>
      <c r="AA186" s="225"/>
      <c r="AB186" s="225"/>
      <c r="AC186" s="225"/>
      <c r="AD186" s="225"/>
      <c r="AE186" s="225"/>
      <c r="AF186" s="225"/>
      <c r="AG186" s="225"/>
      <c r="AH186" s="225"/>
      <c r="AI186" s="226"/>
      <c r="AJ186" s="114">
        <f>AJ185</f>
        <v>0</v>
      </c>
      <c r="AK186" s="224">
        <f>((3*AK185)+(2*AL185)+AM185+AN185+AO185+AP185+AQ185+AR185+AS185+AT185)</f>
        <v>0</v>
      </c>
      <c r="AL186" s="225"/>
      <c r="AM186" s="225"/>
      <c r="AN186" s="225"/>
      <c r="AO186" s="225"/>
      <c r="AP186" s="225"/>
      <c r="AQ186" s="225"/>
      <c r="AR186" s="225"/>
      <c r="AS186" s="225"/>
      <c r="AT186" s="226"/>
      <c r="AU186" s="114">
        <f>AU185</f>
        <v>0</v>
      </c>
      <c r="AV186" s="224">
        <f>((3*AV185)+(2*AW185)+AX185+AY185+AZ185+BA185+BB185+BC185+BD185+BE185)</f>
        <v>0</v>
      </c>
      <c r="AW186" s="225"/>
      <c r="AX186" s="225"/>
      <c r="AY186" s="225"/>
      <c r="AZ186" s="225"/>
      <c r="BA186" s="225"/>
      <c r="BB186" s="225"/>
      <c r="BC186" s="225"/>
      <c r="BD186" s="225"/>
      <c r="BE186" s="226"/>
      <c r="BF186" s="114">
        <f>BF185</f>
        <v>0</v>
      </c>
      <c r="BG186" s="224">
        <f>((3*BG185)+(2*BH185)+BI185+BJ185+BK185+BL185+BM185+BN185+BO185+BP185)</f>
        <v>0</v>
      </c>
      <c r="BH186" s="225"/>
      <c r="BI186" s="225"/>
      <c r="BJ186" s="225"/>
      <c r="BK186" s="225"/>
      <c r="BL186" s="225"/>
      <c r="BM186" s="225"/>
      <c r="BN186" s="225"/>
      <c r="BO186" s="225"/>
      <c r="BP186" s="226"/>
      <c r="BQ186" s="114">
        <f>BQ185</f>
        <v>0</v>
      </c>
      <c r="BR186" s="224">
        <f>((3*BR185)+(2*BS185)+BT185+BU185+BV185+BW185+BX185+BY185+BZ185+CA185)</f>
        <v>0</v>
      </c>
      <c r="BS186" s="225"/>
      <c r="BT186" s="225"/>
      <c r="BU186" s="225"/>
      <c r="BV186" s="225"/>
      <c r="BW186" s="225"/>
      <c r="BX186" s="225"/>
      <c r="BY186" s="225"/>
      <c r="BZ186" s="225"/>
      <c r="CA186" s="226"/>
      <c r="CB186" s="114">
        <f>CB185</f>
        <v>0</v>
      </c>
      <c r="CC186" s="224">
        <f>((3*CC185)+(2*CD185)+CE185+CF185+CG185+CH185+CI185+CJ185+CK185+CL185)</f>
        <v>0</v>
      </c>
      <c r="CD186" s="225"/>
      <c r="CE186" s="225"/>
      <c r="CF186" s="225"/>
      <c r="CG186" s="225"/>
      <c r="CH186" s="225"/>
      <c r="CI186" s="225"/>
      <c r="CJ186" s="225"/>
      <c r="CK186" s="225"/>
      <c r="CL186" s="226"/>
      <c r="CM186" s="114" t="str">
        <f>CM185</f>
        <v>+</v>
      </c>
      <c r="CN186" s="224">
        <f>((3*CN185)+(2*CO185)+CP185+CQ185+CR185+CS185+CT185+CU185+CV185+CW185)</f>
        <v>22</v>
      </c>
      <c r="CO186" s="225"/>
      <c r="CP186" s="225"/>
      <c r="CQ186" s="225"/>
      <c r="CR186" s="225"/>
      <c r="CS186" s="225"/>
      <c r="CT186" s="225"/>
      <c r="CU186" s="225"/>
      <c r="CV186" s="225"/>
      <c r="CW186" s="226"/>
      <c r="CX186" s="114">
        <f>CX185</f>
        <v>0</v>
      </c>
      <c r="CY186" s="224">
        <f>((3*CY185)+(2*CZ185)+DA185+DB185+DC185+DD185+DE185+DF185+DG185+DH185)</f>
        <v>0</v>
      </c>
      <c r="CZ186" s="225"/>
      <c r="DA186" s="225"/>
      <c r="DB186" s="225"/>
      <c r="DC186" s="225"/>
      <c r="DD186" s="225"/>
      <c r="DE186" s="225"/>
      <c r="DF186" s="225"/>
      <c r="DG186" s="225"/>
      <c r="DH186" s="226"/>
    </row>
    <row r="187" spans="1:123" ht="15.75" customHeight="1" thickBot="1">
      <c r="A187" s="246"/>
      <c r="B187" s="240"/>
      <c r="C187" s="224" t="str">
        <f>IF(D186&lt;25,$DS$21,IF(AND(D186&gt;=25,D186&lt;50),$DS$22,IF(AND(D186&gt;=50,D186&lt;75),$DS$23,#REF!)))</f>
        <v>Irrelevante</v>
      </c>
      <c r="D187" s="225"/>
      <c r="E187" s="225"/>
      <c r="F187" s="225"/>
      <c r="G187" s="225"/>
      <c r="H187" s="225"/>
      <c r="I187" s="225"/>
      <c r="J187" s="225"/>
      <c r="K187" s="225"/>
      <c r="L187" s="225"/>
      <c r="M187" s="226"/>
      <c r="N187" s="224" t="str">
        <f>IF(O186&lt;25,$DS$21,IF(AND(O186&gt;=25,O186&lt;50),$DS$22,IF(AND(O186&gt;=50,O186&lt;75),$DS$23,#REF!)))</f>
        <v>Irrelevante</v>
      </c>
      <c r="O187" s="225"/>
      <c r="P187" s="225"/>
      <c r="Q187" s="225"/>
      <c r="R187" s="225"/>
      <c r="S187" s="225"/>
      <c r="T187" s="225"/>
      <c r="U187" s="225"/>
      <c r="V187" s="225"/>
      <c r="W187" s="225"/>
      <c r="X187" s="226"/>
      <c r="Y187" s="224" t="s">
        <v>765</v>
      </c>
      <c r="Z187" s="225"/>
      <c r="AA187" s="225"/>
      <c r="AB187" s="225"/>
      <c r="AC187" s="225"/>
      <c r="AD187" s="225"/>
      <c r="AE187" s="225"/>
      <c r="AF187" s="225"/>
      <c r="AG187" s="225"/>
      <c r="AH187" s="225"/>
      <c r="AI187" s="226"/>
      <c r="AJ187" s="224" t="str">
        <f>IF(AK186&lt;25,$DS$21,IF(AND(AK186&gt;=25,AK186&lt;50),$DS$22,IF(AND(AK186&gt;=50,AK186&lt;75),$DS$23,#REF!)))</f>
        <v>Irrelevante</v>
      </c>
      <c r="AK187" s="225"/>
      <c r="AL187" s="225"/>
      <c r="AM187" s="225"/>
      <c r="AN187" s="225"/>
      <c r="AO187" s="225"/>
      <c r="AP187" s="225"/>
      <c r="AQ187" s="225"/>
      <c r="AR187" s="225"/>
      <c r="AS187" s="225"/>
      <c r="AT187" s="226"/>
      <c r="AU187" s="224" t="str">
        <f>IF(AV186&lt;25,$DS$21,IF(AND(AV186&gt;=25,AV186&lt;50),$DS$22,IF(AND(AV186&gt;=50,AV186&lt;75),$DS$23,#REF!)))</f>
        <v>Irrelevante</v>
      </c>
      <c r="AV187" s="225"/>
      <c r="AW187" s="225"/>
      <c r="AX187" s="225"/>
      <c r="AY187" s="225"/>
      <c r="AZ187" s="225"/>
      <c r="BA187" s="225"/>
      <c r="BB187" s="225"/>
      <c r="BC187" s="225"/>
      <c r="BD187" s="225"/>
      <c r="BE187" s="226"/>
      <c r="BF187" s="224" t="str">
        <f>IF(BG186&lt;25,$DS$21,IF(AND(BG186&gt;=25,BG186&lt;50),$DS$22,IF(AND(BG186&gt;=50,BG186&lt;75),$DS$23,#REF!)))</f>
        <v>Irrelevante</v>
      </c>
      <c r="BG187" s="225"/>
      <c r="BH187" s="225"/>
      <c r="BI187" s="225"/>
      <c r="BJ187" s="225"/>
      <c r="BK187" s="225"/>
      <c r="BL187" s="225"/>
      <c r="BM187" s="225"/>
      <c r="BN187" s="225"/>
      <c r="BO187" s="225"/>
      <c r="BP187" s="226"/>
      <c r="BQ187" s="224" t="str">
        <f>IF(BR186&lt;25,$DS$21,IF(AND(BR186&gt;=25,BR186&lt;50),$DS$22,IF(AND(BR186&gt;=50,BR186&lt;75),$DS$23,#REF!)))</f>
        <v>Irrelevante</v>
      </c>
      <c r="BR187" s="225"/>
      <c r="BS187" s="225"/>
      <c r="BT187" s="225"/>
      <c r="BU187" s="225"/>
      <c r="BV187" s="225"/>
      <c r="BW187" s="225"/>
      <c r="BX187" s="225"/>
      <c r="BY187" s="225"/>
      <c r="BZ187" s="225"/>
      <c r="CA187" s="226"/>
      <c r="CB187" s="224" t="str">
        <f>IF(CC186&lt;25,$DS$21,IF(AND(CC186&gt;=25,CC186&lt;50),$DS$22,IF(AND(CC186&gt;=50,CC186&lt;75),$DS$23,#REF!)))</f>
        <v>Irrelevante</v>
      </c>
      <c r="CC187" s="225"/>
      <c r="CD187" s="225"/>
      <c r="CE187" s="225"/>
      <c r="CF187" s="225"/>
      <c r="CG187" s="225"/>
      <c r="CH187" s="225"/>
      <c r="CI187" s="225"/>
      <c r="CJ187" s="225"/>
      <c r="CK187" s="225"/>
      <c r="CL187" s="226"/>
      <c r="CM187" s="224" t="s">
        <v>765</v>
      </c>
      <c r="CN187" s="225"/>
      <c r="CO187" s="225"/>
      <c r="CP187" s="225"/>
      <c r="CQ187" s="225"/>
      <c r="CR187" s="225"/>
      <c r="CS187" s="225"/>
      <c r="CT187" s="225"/>
      <c r="CU187" s="225"/>
      <c r="CV187" s="225"/>
      <c r="CW187" s="226"/>
      <c r="CX187" s="224" t="str">
        <f>IF(CY186&lt;25,$DS$21,IF(AND(CY186&gt;=25,CY186&lt;50),$DS$22,IF(AND(CY186&gt;=50,CY186&lt;75),$DS$23,#REF!)))</f>
        <v>Irrelevante</v>
      </c>
      <c r="CY187" s="225"/>
      <c r="CZ187" s="225"/>
      <c r="DA187" s="225"/>
      <c r="DB187" s="225"/>
      <c r="DC187" s="225"/>
      <c r="DD187" s="225"/>
      <c r="DE187" s="225"/>
      <c r="DF187" s="225"/>
      <c r="DG187" s="225"/>
      <c r="DH187" s="226"/>
    </row>
    <row r="188" spans="1:123" ht="63" customHeight="1">
      <c r="A188" s="246"/>
      <c r="B188" s="240"/>
      <c r="C188" s="230" t="s">
        <v>741</v>
      </c>
      <c r="D188" s="231"/>
      <c r="E188" s="231"/>
      <c r="F188" s="231"/>
      <c r="G188" s="231"/>
      <c r="H188" s="231"/>
      <c r="I188" s="231"/>
      <c r="J188" s="231"/>
      <c r="K188" s="231"/>
      <c r="L188" s="231"/>
      <c r="M188" s="232"/>
      <c r="N188" s="233"/>
      <c r="O188" s="234"/>
      <c r="P188" s="234"/>
      <c r="Q188" s="234"/>
      <c r="R188" s="234"/>
      <c r="S188" s="234"/>
      <c r="T188" s="234"/>
      <c r="U188" s="234"/>
      <c r="V188" s="234"/>
      <c r="W188" s="234"/>
      <c r="X188" s="235"/>
      <c r="Y188" s="236" t="s">
        <v>1008</v>
      </c>
      <c r="Z188" s="237"/>
      <c r="AA188" s="237"/>
      <c r="AB188" s="237"/>
      <c r="AC188" s="237"/>
      <c r="AD188" s="237"/>
      <c r="AE188" s="237"/>
      <c r="AF188" s="237"/>
      <c r="AG188" s="237"/>
      <c r="AH188" s="237"/>
      <c r="AI188" s="238"/>
      <c r="AJ188" s="227"/>
      <c r="AK188" s="228"/>
      <c r="AL188" s="228"/>
      <c r="AM188" s="228"/>
      <c r="AN188" s="228"/>
      <c r="AO188" s="228"/>
      <c r="AP188" s="228"/>
      <c r="AQ188" s="228"/>
      <c r="AR188" s="228"/>
      <c r="AS188" s="228"/>
      <c r="AT188" s="229"/>
      <c r="AU188" s="236"/>
      <c r="AV188" s="237"/>
      <c r="AW188" s="237"/>
      <c r="AX188" s="237"/>
      <c r="AY188" s="237"/>
      <c r="AZ188" s="237"/>
      <c r="BA188" s="237"/>
      <c r="BB188" s="237"/>
      <c r="BC188" s="237"/>
      <c r="BD188" s="237"/>
      <c r="BE188" s="238"/>
      <c r="BF188" s="227"/>
      <c r="BG188" s="228"/>
      <c r="BH188" s="228"/>
      <c r="BI188" s="228"/>
      <c r="BJ188" s="228"/>
      <c r="BK188" s="228"/>
      <c r="BL188" s="228"/>
      <c r="BM188" s="228"/>
      <c r="BN188" s="228"/>
      <c r="BO188" s="228"/>
      <c r="BP188" s="229"/>
      <c r="BQ188" s="227"/>
      <c r="BR188" s="228"/>
      <c r="BS188" s="228"/>
      <c r="BT188" s="228"/>
      <c r="BU188" s="228"/>
      <c r="BV188" s="228"/>
      <c r="BW188" s="228"/>
      <c r="BX188" s="228"/>
      <c r="BY188" s="228"/>
      <c r="BZ188" s="228"/>
      <c r="CA188" s="229"/>
      <c r="CB188" s="227"/>
      <c r="CC188" s="228"/>
      <c r="CD188" s="228"/>
      <c r="CE188" s="228"/>
      <c r="CF188" s="228"/>
      <c r="CG188" s="228"/>
      <c r="CH188" s="228"/>
      <c r="CI188" s="228"/>
      <c r="CJ188" s="228"/>
      <c r="CK188" s="228"/>
      <c r="CL188" s="229"/>
      <c r="CM188" s="227" t="s">
        <v>1009</v>
      </c>
      <c r="CN188" s="228"/>
      <c r="CO188" s="228"/>
      <c r="CP188" s="228"/>
      <c r="CQ188" s="228"/>
      <c r="CR188" s="228"/>
      <c r="CS188" s="228"/>
      <c r="CT188" s="228"/>
      <c r="CU188" s="228"/>
      <c r="CV188" s="228"/>
      <c r="CW188" s="229"/>
      <c r="CX188" s="227"/>
      <c r="CY188" s="228"/>
      <c r="CZ188" s="228"/>
      <c r="DA188" s="228"/>
      <c r="DB188" s="228"/>
      <c r="DC188" s="228"/>
      <c r="DD188" s="228"/>
      <c r="DE188" s="228"/>
      <c r="DF188" s="228"/>
      <c r="DG188" s="228"/>
      <c r="DH188" s="229"/>
    </row>
    <row r="189" spans="1:123" ht="15.75" customHeight="1">
      <c r="A189" s="246"/>
      <c r="B189" s="240"/>
      <c r="C189" s="119"/>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t="s">
        <v>763</v>
      </c>
      <c r="Z189" s="110">
        <v>1</v>
      </c>
      <c r="AA189" s="110">
        <v>2</v>
      </c>
      <c r="AB189" s="110">
        <v>2</v>
      </c>
      <c r="AC189" s="110">
        <v>4</v>
      </c>
      <c r="AD189" s="110">
        <v>4</v>
      </c>
      <c r="AE189" s="110">
        <v>4</v>
      </c>
      <c r="AF189" s="110">
        <v>4</v>
      </c>
      <c r="AG189" s="110">
        <v>4</v>
      </c>
      <c r="AH189" s="110">
        <v>4</v>
      </c>
      <c r="AI189" s="110">
        <v>4</v>
      </c>
      <c r="AJ189" s="110"/>
      <c r="AK189" s="110"/>
      <c r="AL189" s="110"/>
      <c r="AM189" s="110"/>
      <c r="AN189" s="110"/>
      <c r="AO189" s="110"/>
      <c r="AP189" s="110"/>
      <c r="AQ189" s="110"/>
      <c r="AR189" s="110"/>
      <c r="AS189" s="110"/>
      <c r="AT189" s="110"/>
      <c r="AU189" s="110"/>
      <c r="AV189" s="110"/>
      <c r="AW189" s="110"/>
      <c r="AX189" s="110"/>
      <c r="AY189" s="110"/>
      <c r="AZ189" s="110"/>
      <c r="BA189" s="110"/>
      <c r="BB189" s="110"/>
      <c r="BC189" s="110"/>
      <c r="BD189" s="110"/>
      <c r="BE189" s="110"/>
      <c r="BF189" s="110"/>
      <c r="BG189" s="110"/>
      <c r="BH189" s="110"/>
      <c r="BI189" s="110"/>
      <c r="BJ189" s="110"/>
      <c r="BK189" s="110"/>
      <c r="BL189" s="110"/>
      <c r="BM189" s="110"/>
      <c r="BN189" s="110"/>
      <c r="BO189" s="110"/>
      <c r="BP189" s="110"/>
      <c r="BQ189" s="110"/>
      <c r="BR189" s="110"/>
      <c r="BS189" s="110"/>
      <c r="BT189" s="110"/>
      <c r="BU189" s="110"/>
      <c r="BV189" s="110"/>
      <c r="BW189" s="110"/>
      <c r="BX189" s="110"/>
      <c r="BY189" s="110"/>
      <c r="BZ189" s="110"/>
      <c r="CA189" s="110"/>
      <c r="CB189" s="110"/>
      <c r="CC189" s="110"/>
      <c r="CD189" s="110"/>
      <c r="CE189" s="110"/>
      <c r="CF189" s="110"/>
      <c r="CG189" s="110"/>
      <c r="CH189" s="110"/>
      <c r="CI189" s="110"/>
      <c r="CJ189" s="110"/>
      <c r="CK189" s="110"/>
      <c r="CL189" s="110"/>
      <c r="CM189" s="110" t="s">
        <v>764</v>
      </c>
      <c r="CN189" s="110">
        <v>1</v>
      </c>
      <c r="CO189" s="110">
        <v>1</v>
      </c>
      <c r="CP189" s="110">
        <v>4</v>
      </c>
      <c r="CQ189" s="110">
        <v>1</v>
      </c>
      <c r="CR189" s="110">
        <v>2</v>
      </c>
      <c r="CS189" s="110">
        <v>2</v>
      </c>
      <c r="CT189" s="110">
        <v>2</v>
      </c>
      <c r="CU189" s="110">
        <v>4</v>
      </c>
      <c r="CV189" s="110">
        <v>1</v>
      </c>
      <c r="CW189" s="110">
        <v>1</v>
      </c>
      <c r="CX189" s="110"/>
      <c r="CY189" s="110"/>
      <c r="CZ189" s="110"/>
      <c r="DA189" s="110"/>
      <c r="DB189" s="110"/>
      <c r="DC189" s="110"/>
      <c r="DD189" s="110"/>
      <c r="DE189" s="110"/>
      <c r="DF189" s="110"/>
      <c r="DG189" s="110"/>
      <c r="DH189" s="110"/>
    </row>
    <row r="190" spans="1:123" ht="15.75" customHeight="1">
      <c r="A190" s="246"/>
      <c r="B190" s="240"/>
      <c r="C190" s="118">
        <f>C189</f>
        <v>0</v>
      </c>
      <c r="D190" s="224">
        <f>((3*D189)+(2*E189)+F189+G189+H189+I189+J189+K189+L189+M189)</f>
        <v>0</v>
      </c>
      <c r="E190" s="225"/>
      <c r="F190" s="225"/>
      <c r="G190" s="225"/>
      <c r="H190" s="225"/>
      <c r="I190" s="225"/>
      <c r="J190" s="225"/>
      <c r="K190" s="225"/>
      <c r="L190" s="225"/>
      <c r="M190" s="226"/>
      <c r="N190" s="114">
        <f>N189</f>
        <v>0</v>
      </c>
      <c r="O190" s="224">
        <f>((3*O189)+(2*P189)+Q189+R189+S189+T189+U189+V189+W189+X189)</f>
        <v>0</v>
      </c>
      <c r="P190" s="225"/>
      <c r="Q190" s="225"/>
      <c r="R190" s="225"/>
      <c r="S190" s="225"/>
      <c r="T190" s="225"/>
      <c r="U190" s="225"/>
      <c r="V190" s="225"/>
      <c r="W190" s="225"/>
      <c r="X190" s="226"/>
      <c r="Y190" s="114" t="str">
        <f>Y189</f>
        <v>-</v>
      </c>
      <c r="Z190" s="224">
        <f>((3*Z189)+(2*AA189)+AB189+AC189+AD189+AE189+AF189+AG189+AH189+AI189)</f>
        <v>37</v>
      </c>
      <c r="AA190" s="225"/>
      <c r="AB190" s="225"/>
      <c r="AC190" s="225"/>
      <c r="AD190" s="225"/>
      <c r="AE190" s="225"/>
      <c r="AF190" s="225"/>
      <c r="AG190" s="225"/>
      <c r="AH190" s="225"/>
      <c r="AI190" s="226"/>
      <c r="AJ190" s="114">
        <f>AJ189</f>
        <v>0</v>
      </c>
      <c r="AK190" s="224">
        <f>((3*AK189)+(2*AL189)+AM189+AN189+AO189+AP189+AQ189+AR189+AS189+AT189)</f>
        <v>0</v>
      </c>
      <c r="AL190" s="225"/>
      <c r="AM190" s="225"/>
      <c r="AN190" s="225"/>
      <c r="AO190" s="225"/>
      <c r="AP190" s="225"/>
      <c r="AQ190" s="225"/>
      <c r="AR190" s="225"/>
      <c r="AS190" s="225"/>
      <c r="AT190" s="226"/>
      <c r="AU190" s="114">
        <f>AU189</f>
        <v>0</v>
      </c>
      <c r="AV190" s="224">
        <f>((3*AV189)+(2*AW189)+AX189+AY189+AZ189+BA189+BB189+BC189+BD189+BE189)</f>
        <v>0</v>
      </c>
      <c r="AW190" s="225"/>
      <c r="AX190" s="225"/>
      <c r="AY190" s="225"/>
      <c r="AZ190" s="225"/>
      <c r="BA190" s="225"/>
      <c r="BB190" s="225"/>
      <c r="BC190" s="225"/>
      <c r="BD190" s="225"/>
      <c r="BE190" s="226"/>
      <c r="BF190" s="114">
        <f>BF189</f>
        <v>0</v>
      </c>
      <c r="BG190" s="224">
        <f>((3*BG189)+(2*BH189)+BI189+BJ189+BK189+BL189+BM189+BN189+BO189+BP189)</f>
        <v>0</v>
      </c>
      <c r="BH190" s="225"/>
      <c r="BI190" s="225"/>
      <c r="BJ190" s="225"/>
      <c r="BK190" s="225"/>
      <c r="BL190" s="225"/>
      <c r="BM190" s="225"/>
      <c r="BN190" s="225"/>
      <c r="BO190" s="225"/>
      <c r="BP190" s="226"/>
      <c r="BQ190" s="114">
        <f>BQ189</f>
        <v>0</v>
      </c>
      <c r="BR190" s="224">
        <f>((3*BR189)+(2*BS189)+BT189+BU189+BV189+BW189+BX189+BY189+BZ189+CA189)</f>
        <v>0</v>
      </c>
      <c r="BS190" s="225"/>
      <c r="BT190" s="225"/>
      <c r="BU190" s="225"/>
      <c r="BV190" s="225"/>
      <c r="BW190" s="225"/>
      <c r="BX190" s="225"/>
      <c r="BY190" s="225"/>
      <c r="BZ190" s="225"/>
      <c r="CA190" s="226"/>
      <c r="CB190" s="114">
        <f>CB189</f>
        <v>0</v>
      </c>
      <c r="CC190" s="224">
        <f>((3*CC189)+(2*CD189)+CE189+CF189+CG189+CH189+CI189+CJ189+CK189+CL189)</f>
        <v>0</v>
      </c>
      <c r="CD190" s="225"/>
      <c r="CE190" s="225"/>
      <c r="CF190" s="225"/>
      <c r="CG190" s="225"/>
      <c r="CH190" s="225"/>
      <c r="CI190" s="225"/>
      <c r="CJ190" s="225"/>
      <c r="CK190" s="225"/>
      <c r="CL190" s="226"/>
      <c r="CM190" s="114" t="str">
        <f>CM189</f>
        <v>+</v>
      </c>
      <c r="CN190" s="224">
        <f>((3*CN189)+(2*CO189)+CP189+CQ189+CR189+CS189+CT189+CU189+CV189+CW189)</f>
        <v>22</v>
      </c>
      <c r="CO190" s="225"/>
      <c r="CP190" s="225"/>
      <c r="CQ190" s="225"/>
      <c r="CR190" s="225"/>
      <c r="CS190" s="225"/>
      <c r="CT190" s="225"/>
      <c r="CU190" s="225"/>
      <c r="CV190" s="225"/>
      <c r="CW190" s="226"/>
      <c r="CX190" s="114">
        <f>CX189</f>
        <v>0</v>
      </c>
      <c r="CY190" s="224">
        <f>((3*CY189)+(2*CZ189)+DA189+DB189+DC189+DD189+DE189+DF189+DG189+DH189)</f>
        <v>0</v>
      </c>
      <c r="CZ190" s="225"/>
      <c r="DA190" s="225"/>
      <c r="DB190" s="225"/>
      <c r="DC190" s="225"/>
      <c r="DD190" s="225"/>
      <c r="DE190" s="225"/>
      <c r="DF190" s="225"/>
      <c r="DG190" s="225"/>
      <c r="DH190" s="226"/>
    </row>
    <row r="191" spans="1:123" ht="15.75" customHeight="1" thickBot="1">
      <c r="A191" s="246"/>
      <c r="B191" s="240"/>
      <c r="C191" s="224" t="str">
        <f>IF(D190&lt;25,$DS$21,IF(AND(D190&gt;=25,D190&lt;50),$DS$22,IF(AND(D190&gt;=50,D190&lt;75),$DS$23,#REF!)))</f>
        <v>Irrelevante</v>
      </c>
      <c r="D191" s="225"/>
      <c r="E191" s="225"/>
      <c r="F191" s="225"/>
      <c r="G191" s="225"/>
      <c r="H191" s="225"/>
      <c r="I191" s="225"/>
      <c r="J191" s="225"/>
      <c r="K191" s="225"/>
      <c r="L191" s="225"/>
      <c r="M191" s="226"/>
      <c r="N191" s="224" t="str">
        <f>IF(O190&lt;25,$DS$21,IF(AND(O190&gt;=25,O190&lt;50),$DS$22,IF(AND(O190&gt;=50,O190&lt;75),$DS$23,#REF!)))</f>
        <v>Irrelevante</v>
      </c>
      <c r="O191" s="225"/>
      <c r="P191" s="225"/>
      <c r="Q191" s="225"/>
      <c r="R191" s="225"/>
      <c r="S191" s="225"/>
      <c r="T191" s="225"/>
      <c r="U191" s="225"/>
      <c r="V191" s="225"/>
      <c r="W191" s="225"/>
      <c r="X191" s="226"/>
      <c r="Y191" s="224" t="str">
        <f>IF(Z190&lt;25,$DS$21,IF(AND(Z190&gt;=25,Z190&lt;50),$DS$22,IF(AND(Z190&gt;=50,Z190&lt;75),$DS$23,#REF!)))</f>
        <v>Moderado</v>
      </c>
      <c r="Z191" s="225"/>
      <c r="AA191" s="225"/>
      <c r="AB191" s="225"/>
      <c r="AC191" s="225"/>
      <c r="AD191" s="225"/>
      <c r="AE191" s="225"/>
      <c r="AF191" s="225"/>
      <c r="AG191" s="225"/>
      <c r="AH191" s="225"/>
      <c r="AI191" s="226"/>
      <c r="AJ191" s="224" t="str">
        <f>IF(AK190&lt;25,$DS$21,IF(AND(AK190&gt;=25,AK190&lt;50),$DS$22,IF(AND(AK190&gt;=50,AK190&lt;75),$DS$23,#REF!)))</f>
        <v>Irrelevante</v>
      </c>
      <c r="AK191" s="225"/>
      <c r="AL191" s="225"/>
      <c r="AM191" s="225"/>
      <c r="AN191" s="225"/>
      <c r="AO191" s="225"/>
      <c r="AP191" s="225"/>
      <c r="AQ191" s="225"/>
      <c r="AR191" s="225"/>
      <c r="AS191" s="225"/>
      <c r="AT191" s="226"/>
      <c r="AU191" s="224" t="str">
        <f>IF(AV190&lt;25,$DS$21,IF(AND(AV190&gt;=25,AV190&lt;50),$DS$22,IF(AND(AV190&gt;=50,AV190&lt;75),$DS$23,#REF!)))</f>
        <v>Irrelevante</v>
      </c>
      <c r="AV191" s="225"/>
      <c r="AW191" s="225"/>
      <c r="AX191" s="225"/>
      <c r="AY191" s="225"/>
      <c r="AZ191" s="225"/>
      <c r="BA191" s="225"/>
      <c r="BB191" s="225"/>
      <c r="BC191" s="225"/>
      <c r="BD191" s="225"/>
      <c r="BE191" s="226"/>
      <c r="BF191" s="224" t="str">
        <f>IF(BG190&lt;25,$DS$21,IF(AND(BG190&gt;=25,BG190&lt;50),$DS$22,IF(AND(BG190&gt;=50,BG190&lt;75),$DS$23,#REF!)))</f>
        <v>Irrelevante</v>
      </c>
      <c r="BG191" s="225"/>
      <c r="BH191" s="225"/>
      <c r="BI191" s="225"/>
      <c r="BJ191" s="225"/>
      <c r="BK191" s="225"/>
      <c r="BL191" s="225"/>
      <c r="BM191" s="225"/>
      <c r="BN191" s="225"/>
      <c r="BO191" s="225"/>
      <c r="BP191" s="226"/>
      <c r="BQ191" s="224" t="str">
        <f>IF(BR190&lt;25,$DS$21,IF(AND(BR190&gt;=25,BR190&lt;50),$DS$22,IF(AND(BR190&gt;=50,BR190&lt;75),$DS$23,#REF!)))</f>
        <v>Irrelevante</v>
      </c>
      <c r="BR191" s="225"/>
      <c r="BS191" s="225"/>
      <c r="BT191" s="225"/>
      <c r="BU191" s="225"/>
      <c r="BV191" s="225"/>
      <c r="BW191" s="225"/>
      <c r="BX191" s="225"/>
      <c r="BY191" s="225"/>
      <c r="BZ191" s="225"/>
      <c r="CA191" s="226"/>
      <c r="CB191" s="224" t="str">
        <f>IF(CC190&lt;25,$DS$21,IF(AND(CC190&gt;=25,CC190&lt;50),$DS$22,IF(AND(CC190&gt;=50,CC190&lt;75),$DS$23,#REF!)))</f>
        <v>Irrelevante</v>
      </c>
      <c r="CC191" s="225"/>
      <c r="CD191" s="225"/>
      <c r="CE191" s="225"/>
      <c r="CF191" s="225"/>
      <c r="CG191" s="225"/>
      <c r="CH191" s="225"/>
      <c r="CI191" s="225"/>
      <c r="CJ191" s="225"/>
      <c r="CK191" s="225"/>
      <c r="CL191" s="226"/>
      <c r="CM191" s="224" t="s">
        <v>765</v>
      </c>
      <c r="CN191" s="225"/>
      <c r="CO191" s="225"/>
      <c r="CP191" s="225"/>
      <c r="CQ191" s="225"/>
      <c r="CR191" s="225"/>
      <c r="CS191" s="225"/>
      <c r="CT191" s="225"/>
      <c r="CU191" s="225"/>
      <c r="CV191" s="225"/>
      <c r="CW191" s="226"/>
      <c r="CX191" s="224" t="str">
        <f>IF(CY190&lt;25,$DS$21,IF(AND(CY190&gt;=25,CY190&lt;50),$DS$22,IF(AND(CY190&gt;=50,CY190&lt;75),$DS$23,#REF!)))</f>
        <v>Irrelevante</v>
      </c>
      <c r="CY191" s="225"/>
      <c r="CZ191" s="225"/>
      <c r="DA191" s="225"/>
      <c r="DB191" s="225"/>
      <c r="DC191" s="225"/>
      <c r="DD191" s="225"/>
      <c r="DE191" s="225"/>
      <c r="DF191" s="225"/>
      <c r="DG191" s="225"/>
      <c r="DH191" s="226"/>
    </row>
    <row r="192" spans="1:123" ht="77.25" customHeight="1">
      <c r="A192" s="246"/>
      <c r="B192" s="240"/>
      <c r="C192" s="230"/>
      <c r="D192" s="231"/>
      <c r="E192" s="231"/>
      <c r="F192" s="231"/>
      <c r="G192" s="231"/>
      <c r="H192" s="231"/>
      <c r="I192" s="231"/>
      <c r="J192" s="231"/>
      <c r="K192" s="231"/>
      <c r="L192" s="231"/>
      <c r="M192" s="232"/>
      <c r="N192" s="233"/>
      <c r="O192" s="234"/>
      <c r="P192" s="234"/>
      <c r="Q192" s="234"/>
      <c r="R192" s="234"/>
      <c r="S192" s="234"/>
      <c r="T192" s="234"/>
      <c r="U192" s="234"/>
      <c r="V192" s="234"/>
      <c r="W192" s="234"/>
      <c r="X192" s="235"/>
      <c r="Y192" s="236"/>
      <c r="Z192" s="237"/>
      <c r="AA192" s="237"/>
      <c r="AB192" s="237"/>
      <c r="AC192" s="237"/>
      <c r="AD192" s="237"/>
      <c r="AE192" s="237"/>
      <c r="AF192" s="237"/>
      <c r="AG192" s="237"/>
      <c r="AH192" s="237"/>
      <c r="AI192" s="238"/>
      <c r="AJ192" s="227"/>
      <c r="AK192" s="228"/>
      <c r="AL192" s="228"/>
      <c r="AM192" s="228"/>
      <c r="AN192" s="228"/>
      <c r="AO192" s="228"/>
      <c r="AP192" s="228"/>
      <c r="AQ192" s="228"/>
      <c r="AR192" s="228"/>
      <c r="AS192" s="228"/>
      <c r="AT192" s="229"/>
      <c r="AU192" s="236"/>
      <c r="AV192" s="237"/>
      <c r="AW192" s="237"/>
      <c r="AX192" s="237"/>
      <c r="AY192" s="237"/>
      <c r="AZ192" s="237"/>
      <c r="BA192" s="237"/>
      <c r="BB192" s="237"/>
      <c r="BC192" s="237"/>
      <c r="BD192" s="237"/>
      <c r="BE192" s="238"/>
      <c r="BF192" s="227"/>
      <c r="BG192" s="228"/>
      <c r="BH192" s="228"/>
      <c r="BI192" s="228"/>
      <c r="BJ192" s="228"/>
      <c r="BK192" s="228"/>
      <c r="BL192" s="228"/>
      <c r="BM192" s="228"/>
      <c r="BN192" s="228"/>
      <c r="BO192" s="228"/>
      <c r="BP192" s="229"/>
      <c r="BQ192" s="227"/>
      <c r="BR192" s="228"/>
      <c r="BS192" s="228"/>
      <c r="BT192" s="228"/>
      <c r="BU192" s="228"/>
      <c r="BV192" s="228"/>
      <c r="BW192" s="228"/>
      <c r="BX192" s="228"/>
      <c r="BY192" s="228"/>
      <c r="BZ192" s="228"/>
      <c r="CA192" s="229"/>
      <c r="CB192" s="227"/>
      <c r="CC192" s="228"/>
      <c r="CD192" s="228"/>
      <c r="CE192" s="228"/>
      <c r="CF192" s="228"/>
      <c r="CG192" s="228"/>
      <c r="CH192" s="228"/>
      <c r="CI192" s="228"/>
      <c r="CJ192" s="228"/>
      <c r="CK192" s="228"/>
      <c r="CL192" s="229"/>
      <c r="CM192" s="227"/>
      <c r="CN192" s="228"/>
      <c r="CO192" s="228"/>
      <c r="CP192" s="228"/>
      <c r="CQ192" s="228"/>
      <c r="CR192" s="228"/>
      <c r="CS192" s="228"/>
      <c r="CT192" s="228"/>
      <c r="CU192" s="228"/>
      <c r="CV192" s="228"/>
      <c r="CW192" s="229"/>
      <c r="CX192" s="227"/>
      <c r="CY192" s="228"/>
      <c r="CZ192" s="228"/>
      <c r="DA192" s="228"/>
      <c r="DB192" s="228"/>
      <c r="DC192" s="228"/>
      <c r="DD192" s="228"/>
      <c r="DE192" s="228"/>
      <c r="DF192" s="228"/>
      <c r="DG192" s="228"/>
      <c r="DH192" s="229"/>
      <c r="DR192" s="120"/>
      <c r="DS192" s="121"/>
    </row>
    <row r="193" spans="1:123" s="113" customFormat="1" ht="15.75" customHeight="1">
      <c r="A193" s="246"/>
      <c r="B193" s="240"/>
      <c r="C193" s="119"/>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c r="BE193" s="110"/>
      <c r="BF193" s="110"/>
      <c r="BG193" s="110"/>
      <c r="BH193" s="110"/>
      <c r="BI193" s="110"/>
      <c r="BJ193" s="110"/>
      <c r="BK193" s="110"/>
      <c r="BL193" s="110"/>
      <c r="BM193" s="110"/>
      <c r="BN193" s="110"/>
      <c r="BO193" s="110"/>
      <c r="BP193" s="110"/>
      <c r="BQ193" s="110"/>
      <c r="BR193" s="110"/>
      <c r="BS193" s="110"/>
      <c r="BT193" s="110"/>
      <c r="BU193" s="110"/>
      <c r="BV193" s="110"/>
      <c r="BW193" s="110"/>
      <c r="BX193" s="110"/>
      <c r="BY193" s="110"/>
      <c r="BZ193" s="110"/>
      <c r="CA193" s="110"/>
      <c r="CB193" s="110"/>
      <c r="CC193" s="110"/>
      <c r="CD193" s="110"/>
      <c r="CE193" s="110"/>
      <c r="CF193" s="110"/>
      <c r="CG193" s="110"/>
      <c r="CH193" s="110"/>
      <c r="CI193" s="110"/>
      <c r="CJ193" s="110"/>
      <c r="CK193" s="110"/>
      <c r="CL193" s="110"/>
      <c r="CM193" s="110"/>
      <c r="CN193" s="110"/>
      <c r="CO193" s="110"/>
      <c r="CP193" s="110"/>
      <c r="CQ193" s="110"/>
      <c r="CR193" s="110"/>
      <c r="CS193" s="110"/>
      <c r="CT193" s="110"/>
      <c r="CU193" s="110"/>
      <c r="CV193" s="110"/>
      <c r="CW193" s="110"/>
      <c r="CX193" s="110"/>
      <c r="CY193" s="110"/>
      <c r="CZ193" s="110"/>
      <c r="DA193" s="110"/>
      <c r="DB193" s="110"/>
      <c r="DC193" s="110"/>
      <c r="DD193" s="110"/>
      <c r="DE193" s="110"/>
      <c r="DF193" s="110"/>
      <c r="DG193" s="110"/>
      <c r="DH193" s="110"/>
      <c r="DR193" s="122" t="s">
        <v>778</v>
      </c>
      <c r="DS193" s="123" t="s">
        <v>779</v>
      </c>
    </row>
    <row r="194" spans="1:123" ht="15.75" customHeight="1">
      <c r="A194" s="246"/>
      <c r="B194" s="240"/>
      <c r="C194" s="118">
        <f>C193</f>
        <v>0</v>
      </c>
      <c r="D194" s="224">
        <f>((3*D193)+(2*E193)+F193+G193+H193+I193+J193+K193+L193+M193)</f>
        <v>0</v>
      </c>
      <c r="E194" s="225"/>
      <c r="F194" s="225"/>
      <c r="G194" s="225"/>
      <c r="H194" s="225"/>
      <c r="I194" s="225"/>
      <c r="J194" s="225"/>
      <c r="K194" s="225"/>
      <c r="L194" s="225"/>
      <c r="M194" s="226"/>
      <c r="N194" s="114">
        <f>N193</f>
        <v>0</v>
      </c>
      <c r="O194" s="224">
        <f>((3*O193)+(2*P193)+Q193+R193+S193+T193+U193+V193+W193+X193)</f>
        <v>0</v>
      </c>
      <c r="P194" s="225"/>
      <c r="Q194" s="225"/>
      <c r="R194" s="225"/>
      <c r="S194" s="225"/>
      <c r="T194" s="225"/>
      <c r="U194" s="225"/>
      <c r="V194" s="225"/>
      <c r="W194" s="225"/>
      <c r="X194" s="226"/>
      <c r="Y194" s="114">
        <f>Y193</f>
        <v>0</v>
      </c>
      <c r="Z194" s="224">
        <f>((3*Z193)+(2*AA193)+AB193+AC193+AD193+AE193+AF193+AG193+AH193+AI193)</f>
        <v>0</v>
      </c>
      <c r="AA194" s="225"/>
      <c r="AB194" s="225"/>
      <c r="AC194" s="225"/>
      <c r="AD194" s="225"/>
      <c r="AE194" s="225"/>
      <c r="AF194" s="225"/>
      <c r="AG194" s="225"/>
      <c r="AH194" s="225"/>
      <c r="AI194" s="226"/>
      <c r="AJ194" s="114">
        <f>AJ193</f>
        <v>0</v>
      </c>
      <c r="AK194" s="224">
        <f>((3*AK193)+(2*AL193)+AM193+AN193+AO193+AP193+AQ193+AR193+AS193+AT193)</f>
        <v>0</v>
      </c>
      <c r="AL194" s="225"/>
      <c r="AM194" s="225"/>
      <c r="AN194" s="225"/>
      <c r="AO194" s="225"/>
      <c r="AP194" s="225"/>
      <c r="AQ194" s="225"/>
      <c r="AR194" s="225"/>
      <c r="AS194" s="225"/>
      <c r="AT194" s="226"/>
      <c r="AU194" s="114">
        <f>AU193</f>
        <v>0</v>
      </c>
      <c r="AV194" s="224">
        <f>((3*AV193)+(2*AW193)+AX193+AY193+AZ193+BA193+BB193+BC193+BD193+BE193)</f>
        <v>0</v>
      </c>
      <c r="AW194" s="225"/>
      <c r="AX194" s="225"/>
      <c r="AY194" s="225"/>
      <c r="AZ194" s="225"/>
      <c r="BA194" s="225"/>
      <c r="BB194" s="225"/>
      <c r="BC194" s="225"/>
      <c r="BD194" s="225"/>
      <c r="BE194" s="226"/>
      <c r="BF194" s="114">
        <f>BF193</f>
        <v>0</v>
      </c>
      <c r="BG194" s="224">
        <f>((3*BG193)+(2*BH193)+BI193+BJ193+BK193+BL193+BM193+BN193+BO193+BP193)</f>
        <v>0</v>
      </c>
      <c r="BH194" s="225"/>
      <c r="BI194" s="225"/>
      <c r="BJ194" s="225"/>
      <c r="BK194" s="225"/>
      <c r="BL194" s="225"/>
      <c r="BM194" s="225"/>
      <c r="BN194" s="225"/>
      <c r="BO194" s="225"/>
      <c r="BP194" s="226"/>
      <c r="BQ194" s="114">
        <f>BQ193</f>
        <v>0</v>
      </c>
      <c r="BR194" s="224">
        <f>((3*BR193)+(2*BS193)+BT193+BU193+BV193+BW193+BX193+BY193+BZ193+CA193)</f>
        <v>0</v>
      </c>
      <c r="BS194" s="225"/>
      <c r="BT194" s="225"/>
      <c r="BU194" s="225"/>
      <c r="BV194" s="225"/>
      <c r="BW194" s="225"/>
      <c r="BX194" s="225"/>
      <c r="BY194" s="225"/>
      <c r="BZ194" s="225"/>
      <c r="CA194" s="226"/>
      <c r="CB194" s="114">
        <f>CB193</f>
        <v>0</v>
      </c>
      <c r="CC194" s="224">
        <f>((3*CC193)+(2*CD193)+CE193+CF193+CG193+CH193+CI193+CJ193+CK193+CL193)</f>
        <v>0</v>
      </c>
      <c r="CD194" s="225"/>
      <c r="CE194" s="225"/>
      <c r="CF194" s="225"/>
      <c r="CG194" s="225"/>
      <c r="CH194" s="225"/>
      <c r="CI194" s="225"/>
      <c r="CJ194" s="225"/>
      <c r="CK194" s="225"/>
      <c r="CL194" s="226"/>
      <c r="CM194" s="114">
        <f>CM193</f>
        <v>0</v>
      </c>
      <c r="CN194" s="224">
        <f>((3*CN193)+(2*CO193)+CP193+CQ193+CR193+CS193+CT193+CU193+CV193+CW193)</f>
        <v>0</v>
      </c>
      <c r="CO194" s="225"/>
      <c r="CP194" s="225"/>
      <c r="CQ194" s="225"/>
      <c r="CR194" s="225"/>
      <c r="CS194" s="225"/>
      <c r="CT194" s="225"/>
      <c r="CU194" s="225"/>
      <c r="CV194" s="225"/>
      <c r="CW194" s="226"/>
      <c r="CX194" s="114">
        <f>CX193</f>
        <v>0</v>
      </c>
      <c r="CY194" s="224">
        <f>((3*CY193)+(2*CZ193)+DA193+DB193+DC193+DD193+DE193+DF193+DG193+DH193)</f>
        <v>0</v>
      </c>
      <c r="CZ194" s="225"/>
      <c r="DA194" s="225"/>
      <c r="DB194" s="225"/>
      <c r="DC194" s="225"/>
      <c r="DD194" s="225"/>
      <c r="DE194" s="225"/>
      <c r="DF194" s="225"/>
      <c r="DG194" s="225"/>
      <c r="DH194" s="226"/>
      <c r="DR194" s="122" t="s">
        <v>780</v>
      </c>
      <c r="DS194" s="123" t="s">
        <v>781</v>
      </c>
    </row>
    <row r="195" spans="1:123" ht="15.75" customHeight="1">
      <c r="A195" s="247"/>
      <c r="B195" s="241"/>
      <c r="C195" s="224" t="str">
        <f>IF(D194&lt;25,$DS$21,IF(AND(D194&gt;=25,D194&lt;50),$DS$22,IF(AND(D194&gt;=50,D194&lt;75),$DS$23,#REF!)))</f>
        <v>Irrelevante</v>
      </c>
      <c r="D195" s="225"/>
      <c r="E195" s="225"/>
      <c r="F195" s="225"/>
      <c r="G195" s="225"/>
      <c r="H195" s="225"/>
      <c r="I195" s="225"/>
      <c r="J195" s="225"/>
      <c r="K195" s="225"/>
      <c r="L195" s="225"/>
      <c r="M195" s="226"/>
      <c r="N195" s="224" t="str">
        <f>IF(O194&lt;25,$DS$21,IF(AND(O194&gt;=25,O194&lt;50),$DS$22,IF(AND(O194&gt;=50,O194&lt;75),$DS$23,#REF!)))</f>
        <v>Irrelevante</v>
      </c>
      <c r="O195" s="225"/>
      <c r="P195" s="225"/>
      <c r="Q195" s="225"/>
      <c r="R195" s="225"/>
      <c r="S195" s="225"/>
      <c r="T195" s="225"/>
      <c r="U195" s="225"/>
      <c r="V195" s="225"/>
      <c r="W195" s="225"/>
      <c r="X195" s="226"/>
      <c r="Y195" s="224" t="str">
        <f>IF(Z194&lt;25,$DS$21,IF(AND(Z194&gt;=25,Z194&lt;50),$DS$22,IF(AND(Z194&gt;=50,Z194&lt;75),$DS$23,#REF!)))</f>
        <v>Irrelevante</v>
      </c>
      <c r="Z195" s="225"/>
      <c r="AA195" s="225"/>
      <c r="AB195" s="225"/>
      <c r="AC195" s="225"/>
      <c r="AD195" s="225"/>
      <c r="AE195" s="225"/>
      <c r="AF195" s="225"/>
      <c r="AG195" s="225"/>
      <c r="AH195" s="225"/>
      <c r="AI195" s="226"/>
      <c r="AJ195" s="224" t="str">
        <f>IF(AK194&lt;25,$DS$21,IF(AND(AK194&gt;=25,AK194&lt;50),$DS$22,IF(AND(AK194&gt;=50,AK194&lt;75),$DS$23,#REF!)))</f>
        <v>Irrelevante</v>
      </c>
      <c r="AK195" s="225"/>
      <c r="AL195" s="225"/>
      <c r="AM195" s="225"/>
      <c r="AN195" s="225"/>
      <c r="AO195" s="225"/>
      <c r="AP195" s="225"/>
      <c r="AQ195" s="225"/>
      <c r="AR195" s="225"/>
      <c r="AS195" s="225"/>
      <c r="AT195" s="226"/>
      <c r="AU195" s="224" t="str">
        <f>IF(AV194&lt;25,$DS$21,IF(AND(AV194&gt;=25,AV194&lt;50),$DS$22,IF(AND(AV194&gt;=50,AV194&lt;75),$DS$23,#REF!)))</f>
        <v>Irrelevante</v>
      </c>
      <c r="AV195" s="225"/>
      <c r="AW195" s="225"/>
      <c r="AX195" s="225"/>
      <c r="AY195" s="225"/>
      <c r="AZ195" s="225"/>
      <c r="BA195" s="225"/>
      <c r="BB195" s="225"/>
      <c r="BC195" s="225"/>
      <c r="BD195" s="225"/>
      <c r="BE195" s="226"/>
      <c r="BF195" s="224" t="str">
        <f>IF(BG194&lt;25,$DS$21,IF(AND(BG194&gt;=25,BG194&lt;50),$DS$22,IF(AND(BG194&gt;=50,BG194&lt;75),$DS$23,#REF!)))</f>
        <v>Irrelevante</v>
      </c>
      <c r="BG195" s="225"/>
      <c r="BH195" s="225"/>
      <c r="BI195" s="225"/>
      <c r="BJ195" s="225"/>
      <c r="BK195" s="225"/>
      <c r="BL195" s="225"/>
      <c r="BM195" s="225"/>
      <c r="BN195" s="225"/>
      <c r="BO195" s="225"/>
      <c r="BP195" s="226"/>
      <c r="BQ195" s="224" t="str">
        <f>IF(BR194&lt;25,$DS$21,IF(AND(BR194&gt;=25,BR194&lt;50),$DS$22,IF(AND(BR194&gt;=50,BR194&lt;75),$DS$23,#REF!)))</f>
        <v>Irrelevante</v>
      </c>
      <c r="BR195" s="225"/>
      <c r="BS195" s="225"/>
      <c r="BT195" s="225"/>
      <c r="BU195" s="225"/>
      <c r="BV195" s="225"/>
      <c r="BW195" s="225"/>
      <c r="BX195" s="225"/>
      <c r="BY195" s="225"/>
      <c r="BZ195" s="225"/>
      <c r="CA195" s="226"/>
      <c r="CB195" s="224" t="str">
        <f>IF(CC194&lt;25,$DS$21,IF(AND(CC194&gt;=25,CC194&lt;50),$DS$22,IF(AND(CC194&gt;=50,CC194&lt;75),$DS$23,#REF!)))</f>
        <v>Irrelevante</v>
      </c>
      <c r="CC195" s="225"/>
      <c r="CD195" s="225"/>
      <c r="CE195" s="225"/>
      <c r="CF195" s="225"/>
      <c r="CG195" s="225"/>
      <c r="CH195" s="225"/>
      <c r="CI195" s="225"/>
      <c r="CJ195" s="225"/>
      <c r="CK195" s="225"/>
      <c r="CL195" s="226"/>
      <c r="CM195" s="224" t="str">
        <f>IF(CN194&lt;25,$DS$21,IF(AND(CN194&gt;=25,CN194&lt;50),$DS$22,IF(AND(CN194&gt;=50,CN194&lt;75),$DS$23,#REF!)))</f>
        <v>Irrelevante</v>
      </c>
      <c r="CN195" s="225"/>
      <c r="CO195" s="225"/>
      <c r="CP195" s="225"/>
      <c r="CQ195" s="225"/>
      <c r="CR195" s="225"/>
      <c r="CS195" s="225"/>
      <c r="CT195" s="225"/>
      <c r="CU195" s="225"/>
      <c r="CV195" s="225"/>
      <c r="CW195" s="226"/>
      <c r="CX195" s="224" t="str">
        <f>IF(CY194&lt;25,$DS$21,IF(AND(CY194&gt;=25,CY194&lt;50),$DS$22,IF(AND(CY194&gt;=50,CY194&lt;75),$DS$23,#REF!)))</f>
        <v>Irrelevante</v>
      </c>
      <c r="CY195" s="225"/>
      <c r="CZ195" s="225"/>
      <c r="DA195" s="225"/>
      <c r="DB195" s="225"/>
      <c r="DC195" s="225"/>
      <c r="DD195" s="225"/>
      <c r="DE195" s="225"/>
      <c r="DF195" s="225"/>
      <c r="DG195" s="225"/>
      <c r="DH195" s="226"/>
      <c r="DR195" s="122" t="s">
        <v>782</v>
      </c>
      <c r="DS195" s="123" t="s">
        <v>783</v>
      </c>
    </row>
    <row r="196" spans="1:123" ht="15.75" customHeight="1">
      <c r="A196" s="127"/>
      <c r="B196" s="128"/>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c r="AA196" s="129"/>
      <c r="AB196" s="129"/>
      <c r="AC196" s="129"/>
      <c r="AD196" s="129"/>
      <c r="AE196" s="129"/>
      <c r="AF196" s="129"/>
      <c r="AG196" s="129"/>
      <c r="AH196" s="129"/>
      <c r="AI196" s="129"/>
      <c r="AJ196" s="129"/>
      <c r="AK196" s="129"/>
      <c r="AL196" s="129"/>
      <c r="AM196" s="129"/>
      <c r="AN196" s="129"/>
      <c r="AO196" s="129"/>
      <c r="AP196" s="129"/>
      <c r="AQ196" s="129"/>
      <c r="AR196" s="129"/>
      <c r="AS196" s="129"/>
      <c r="AT196" s="129"/>
      <c r="AU196" s="129"/>
      <c r="AV196" s="129"/>
      <c r="AW196" s="129"/>
      <c r="AX196" s="129"/>
      <c r="AY196" s="129"/>
      <c r="AZ196" s="129"/>
      <c r="BA196" s="129"/>
      <c r="BB196" s="129"/>
      <c r="BC196" s="129"/>
      <c r="BD196" s="129"/>
      <c r="BE196" s="129"/>
      <c r="BF196" s="129"/>
      <c r="BG196" s="129"/>
      <c r="BH196" s="129"/>
      <c r="BI196" s="129"/>
      <c r="BJ196" s="129"/>
      <c r="BK196" s="129"/>
      <c r="BL196" s="129"/>
      <c r="BM196" s="129"/>
      <c r="BN196" s="129"/>
      <c r="BO196" s="129"/>
      <c r="BP196" s="129"/>
      <c r="BQ196" s="129"/>
      <c r="BR196" s="129"/>
      <c r="BS196" s="129"/>
      <c r="BT196" s="129"/>
      <c r="BU196" s="129"/>
      <c r="BV196" s="129"/>
      <c r="BW196" s="129"/>
      <c r="BX196" s="129"/>
      <c r="BY196" s="129"/>
      <c r="BZ196" s="129"/>
      <c r="CA196" s="129"/>
      <c r="CB196" s="129"/>
      <c r="CC196" s="129"/>
      <c r="CD196" s="129"/>
      <c r="CE196" s="129"/>
      <c r="CF196" s="129"/>
      <c r="CG196" s="129"/>
      <c r="CH196" s="129"/>
      <c r="CI196" s="129"/>
      <c r="CJ196" s="129"/>
      <c r="CK196" s="129"/>
      <c r="CL196" s="129"/>
      <c r="CM196" s="129"/>
      <c r="CN196" s="129"/>
      <c r="CO196" s="129"/>
      <c r="CP196" s="129"/>
      <c r="CQ196" s="129"/>
      <c r="CR196" s="129"/>
      <c r="CS196" s="129"/>
      <c r="CT196" s="129"/>
      <c r="CU196" s="129"/>
      <c r="CV196" s="129"/>
      <c r="CW196" s="129"/>
      <c r="CX196" s="129"/>
      <c r="CY196" s="129"/>
      <c r="CZ196" s="129"/>
      <c r="DA196" s="129"/>
      <c r="DB196" s="129"/>
      <c r="DC196" s="129"/>
      <c r="DD196" s="129"/>
      <c r="DE196" s="129"/>
      <c r="DF196" s="129"/>
      <c r="DG196" s="129"/>
      <c r="DH196" s="129"/>
      <c r="DR196" s="124"/>
      <c r="DS196" s="124"/>
    </row>
    <row r="198" spans="1:123">
      <c r="DR198" s="130"/>
      <c r="DS198" s="130"/>
    </row>
    <row r="199" spans="1:123" ht="15" customHeight="1">
      <c r="A199" s="131" t="s">
        <v>1010</v>
      </c>
      <c r="B199" s="131"/>
      <c r="D199" s="132" t="s">
        <v>654</v>
      </c>
      <c r="E199" s="133" t="s">
        <v>655</v>
      </c>
      <c r="F199" s="109"/>
      <c r="G199" s="109"/>
      <c r="H199" s="109"/>
      <c r="I199" s="109"/>
      <c r="J199" s="109"/>
      <c r="K199" s="109"/>
      <c r="L199" s="109"/>
      <c r="N199" s="132" t="s">
        <v>694</v>
      </c>
      <c r="O199" s="133" t="s">
        <v>695</v>
      </c>
      <c r="P199" s="109"/>
      <c r="Q199" s="109"/>
      <c r="R199" s="109"/>
      <c r="S199" s="109"/>
      <c r="T199" s="109"/>
      <c r="U199" s="109"/>
      <c r="V199" s="109"/>
      <c r="Y199" s="132" t="s">
        <v>731</v>
      </c>
      <c r="Z199" s="133" t="s">
        <v>732</v>
      </c>
      <c r="AA199" s="109"/>
      <c r="AB199" s="109"/>
      <c r="AC199" s="109"/>
      <c r="AD199" s="109"/>
      <c r="AE199" s="109"/>
      <c r="AF199" s="109"/>
      <c r="AG199" s="109"/>
      <c r="DR199" s="130"/>
      <c r="DS199" s="130"/>
    </row>
    <row r="200" spans="1:123" ht="15" customHeight="1">
      <c r="D200" s="132" t="s">
        <v>657</v>
      </c>
      <c r="E200" s="133" t="s">
        <v>658</v>
      </c>
      <c r="F200" s="109"/>
      <c r="G200" s="109"/>
      <c r="H200" s="109"/>
      <c r="I200" s="109"/>
      <c r="J200" s="109"/>
      <c r="K200" s="109"/>
      <c r="L200" s="109"/>
      <c r="N200" s="132" t="s">
        <v>702</v>
      </c>
      <c r="O200" s="133" t="s">
        <v>703</v>
      </c>
      <c r="P200" s="109"/>
      <c r="Q200" s="109"/>
      <c r="R200" s="109"/>
      <c r="S200" s="109"/>
      <c r="T200" s="109"/>
      <c r="U200" s="109"/>
      <c r="V200" s="109"/>
      <c r="DR200" s="134" t="s">
        <v>1011</v>
      </c>
      <c r="DS200" s="135" t="s">
        <v>1012</v>
      </c>
    </row>
    <row r="201" spans="1:123">
      <c r="D201" s="132" t="s">
        <v>665</v>
      </c>
      <c r="E201" s="133" t="s">
        <v>666</v>
      </c>
      <c r="F201" s="109"/>
      <c r="G201" s="109"/>
      <c r="H201" s="109"/>
      <c r="I201" s="109"/>
      <c r="J201" s="109"/>
      <c r="K201" s="109"/>
      <c r="L201" s="109"/>
      <c r="N201" s="132" t="s">
        <v>708</v>
      </c>
      <c r="O201" s="133" t="s">
        <v>709</v>
      </c>
      <c r="P201" s="109"/>
      <c r="Q201" s="109"/>
      <c r="R201" s="109"/>
      <c r="S201" s="109"/>
      <c r="T201" s="109"/>
      <c r="U201" s="109"/>
      <c r="V201" s="109"/>
      <c r="DR201" s="136"/>
      <c r="DS201" s="137"/>
    </row>
    <row r="202" spans="1:123">
      <c r="D202" s="132" t="s">
        <v>677</v>
      </c>
      <c r="E202" s="133" t="s">
        <v>678</v>
      </c>
      <c r="F202" s="109"/>
      <c r="G202" s="109"/>
      <c r="H202" s="109"/>
      <c r="I202" s="109"/>
      <c r="J202" s="109"/>
      <c r="K202" s="109"/>
      <c r="L202" s="109"/>
      <c r="N202" s="132" t="s">
        <v>714</v>
      </c>
      <c r="O202" s="133" t="s">
        <v>715</v>
      </c>
      <c r="P202" s="109"/>
      <c r="Q202" s="109"/>
      <c r="R202" s="109"/>
      <c r="S202" s="109"/>
      <c r="T202" s="109"/>
      <c r="U202" s="109"/>
      <c r="V202" s="109"/>
      <c r="DR202" s="122" t="s">
        <v>778</v>
      </c>
      <c r="DS202" s="123" t="s">
        <v>779</v>
      </c>
    </row>
    <row r="203" spans="1:123">
      <c r="D203" s="132" t="s">
        <v>686</v>
      </c>
      <c r="E203" s="133" t="s">
        <v>687</v>
      </c>
      <c r="F203" s="109"/>
      <c r="G203" s="109"/>
      <c r="H203" s="109"/>
      <c r="I203" s="109"/>
      <c r="J203" s="109"/>
      <c r="K203" s="109"/>
      <c r="L203" s="109"/>
      <c r="N203" s="132" t="s">
        <v>722</v>
      </c>
      <c r="O203" s="133" t="s">
        <v>723</v>
      </c>
      <c r="P203" s="109"/>
      <c r="Q203" s="109"/>
      <c r="R203" s="109"/>
      <c r="S203" s="109"/>
      <c r="T203" s="109"/>
      <c r="U203" s="109"/>
      <c r="V203" s="109"/>
      <c r="DR203" s="122" t="s">
        <v>780</v>
      </c>
      <c r="DS203" s="123" t="s">
        <v>781</v>
      </c>
    </row>
    <row r="204" spans="1:123">
      <c r="DR204" s="122" t="s">
        <v>782</v>
      </c>
      <c r="DS204" s="123" t="s">
        <v>783</v>
      </c>
    </row>
    <row r="205" spans="1:123" ht="15" thickBot="1">
      <c r="DR205" s="138" t="s">
        <v>1013</v>
      </c>
      <c r="DS205" s="139" t="s">
        <v>1014</v>
      </c>
    </row>
  </sheetData>
  <mergeCells count="1445">
    <mergeCell ref="A80:A155"/>
    <mergeCell ref="C152:M152"/>
    <mergeCell ref="N152:X152"/>
    <mergeCell ref="Y152:AI152"/>
    <mergeCell ref="AJ152:AT152"/>
    <mergeCell ref="AU152:BE152"/>
    <mergeCell ref="BF152:BP152"/>
    <mergeCell ref="BQ152:CA152"/>
    <mergeCell ref="CB152:CL152"/>
    <mergeCell ref="CM152:CW152"/>
    <mergeCell ref="CX152:DH152"/>
    <mergeCell ref="D154:M154"/>
    <mergeCell ref="O154:X154"/>
    <mergeCell ref="Z154:AI154"/>
    <mergeCell ref="AK154:AT154"/>
    <mergeCell ref="AV154:BE154"/>
    <mergeCell ref="BG154:BP154"/>
    <mergeCell ref="BR154:CA154"/>
    <mergeCell ref="CC154:CL154"/>
    <mergeCell ref="CN154:CW154"/>
    <mergeCell ref="CY154:DH154"/>
    <mergeCell ref="C155:M155"/>
    <mergeCell ref="N155:X155"/>
    <mergeCell ref="Y155:AI155"/>
    <mergeCell ref="AJ155:AT155"/>
    <mergeCell ref="AU155:BE155"/>
    <mergeCell ref="BF155:BP155"/>
    <mergeCell ref="BQ155:CA155"/>
    <mergeCell ref="CB155:CL155"/>
    <mergeCell ref="CM155:CW155"/>
    <mergeCell ref="CX155:DH155"/>
    <mergeCell ref="B148:B155"/>
    <mergeCell ref="A8:A47"/>
    <mergeCell ref="B8:B27"/>
    <mergeCell ref="C8:M8"/>
    <mergeCell ref="N8:X8"/>
    <mergeCell ref="Y8:AI8"/>
    <mergeCell ref="AJ8:AT8"/>
    <mergeCell ref="A4:B6"/>
    <mergeCell ref="C4:AT4"/>
    <mergeCell ref="AU4:BP4"/>
    <mergeCell ref="BQ4:DH4"/>
    <mergeCell ref="C5:M5"/>
    <mergeCell ref="N5:X5"/>
    <mergeCell ref="Y5:AI5"/>
    <mergeCell ref="AJ5:AT5"/>
    <mergeCell ref="AU5:BE5"/>
    <mergeCell ref="BF5:BP5"/>
    <mergeCell ref="BQ11:CA11"/>
    <mergeCell ref="CB11:CL11"/>
    <mergeCell ref="CM11:CW11"/>
    <mergeCell ref="CX11:DH11"/>
    <mergeCell ref="C12:M12"/>
    <mergeCell ref="N12:X12"/>
    <mergeCell ref="BR10:CA10"/>
    <mergeCell ref="CC10:CL10"/>
    <mergeCell ref="CN10:CW10"/>
    <mergeCell ref="CY10:DH10"/>
    <mergeCell ref="C11:M11"/>
    <mergeCell ref="N11:X11"/>
    <mergeCell ref="D10:M10"/>
    <mergeCell ref="O10:X10"/>
    <mergeCell ref="Z10:AI10"/>
    <mergeCell ref="AK10:AT10"/>
    <mergeCell ref="AV10:BE10"/>
    <mergeCell ref="BG10:BP10"/>
    <mergeCell ref="AU8:BE8"/>
    <mergeCell ref="BF8:BP8"/>
    <mergeCell ref="BQ8:CA8"/>
    <mergeCell ref="CB8:CL8"/>
    <mergeCell ref="CM8:CW8"/>
    <mergeCell ref="CX8:DH8"/>
    <mergeCell ref="BR14:CA14"/>
    <mergeCell ref="CC14:CL14"/>
    <mergeCell ref="CN14:CW14"/>
    <mergeCell ref="CY14:DH14"/>
    <mergeCell ref="BQ5:CA5"/>
    <mergeCell ref="CB5:CL5"/>
    <mergeCell ref="CM5:CW5"/>
    <mergeCell ref="CX5:DH5"/>
    <mergeCell ref="BQ12:CA12"/>
    <mergeCell ref="CB12:CL12"/>
    <mergeCell ref="CM12:CW12"/>
    <mergeCell ref="CX12:DH12"/>
    <mergeCell ref="D14:M14"/>
    <mergeCell ref="O14:X14"/>
    <mergeCell ref="Z14:AI14"/>
    <mergeCell ref="AK14:AT14"/>
    <mergeCell ref="AV14:BE14"/>
    <mergeCell ref="BG14:BP14"/>
    <mergeCell ref="Y12:AI12"/>
    <mergeCell ref="AJ12:AT12"/>
    <mergeCell ref="AU12:BE12"/>
    <mergeCell ref="BF12:BP12"/>
    <mergeCell ref="Y11:AI11"/>
    <mergeCell ref="AJ11:AT11"/>
    <mergeCell ref="AU11:BE11"/>
    <mergeCell ref="BF11:BP11"/>
    <mergeCell ref="BQ16:CA16"/>
    <mergeCell ref="CB16:CL16"/>
    <mergeCell ref="CM16:CW16"/>
    <mergeCell ref="CX16:DH16"/>
    <mergeCell ref="D18:M18"/>
    <mergeCell ref="O18:X18"/>
    <mergeCell ref="Z18:AI18"/>
    <mergeCell ref="AK18:AT18"/>
    <mergeCell ref="AV18:BE18"/>
    <mergeCell ref="BG18:BP18"/>
    <mergeCell ref="BQ15:CA15"/>
    <mergeCell ref="CB15:CL15"/>
    <mergeCell ref="CM15:CW15"/>
    <mergeCell ref="CX15:DH15"/>
    <mergeCell ref="C16:M16"/>
    <mergeCell ref="N16:X16"/>
    <mergeCell ref="Y16:AI16"/>
    <mergeCell ref="AJ16:AT16"/>
    <mergeCell ref="AU16:BE16"/>
    <mergeCell ref="BF16:BP16"/>
    <mergeCell ref="C15:M15"/>
    <mergeCell ref="N15:X15"/>
    <mergeCell ref="Y15:AI15"/>
    <mergeCell ref="AJ15:AT15"/>
    <mergeCell ref="AU15:BE15"/>
    <mergeCell ref="BF15:BP15"/>
    <mergeCell ref="BQ19:CA19"/>
    <mergeCell ref="CB19:CL19"/>
    <mergeCell ref="CM19:CW19"/>
    <mergeCell ref="CX19:DH19"/>
    <mergeCell ref="C20:M20"/>
    <mergeCell ref="N20:X20"/>
    <mergeCell ref="Y20:AI20"/>
    <mergeCell ref="AJ20:AT20"/>
    <mergeCell ref="AU20:BE20"/>
    <mergeCell ref="BF20:BP20"/>
    <mergeCell ref="BR18:CA18"/>
    <mergeCell ref="CC18:CL18"/>
    <mergeCell ref="CN18:CW18"/>
    <mergeCell ref="CY18:DH18"/>
    <mergeCell ref="C19:M19"/>
    <mergeCell ref="N19:X19"/>
    <mergeCell ref="Y19:AI19"/>
    <mergeCell ref="AJ19:AT19"/>
    <mergeCell ref="AU19:BE19"/>
    <mergeCell ref="BF19:BP19"/>
    <mergeCell ref="BR22:CA22"/>
    <mergeCell ref="CC22:CL22"/>
    <mergeCell ref="CN22:CW22"/>
    <mergeCell ref="CY22:DH22"/>
    <mergeCell ref="C23:M23"/>
    <mergeCell ref="N23:X23"/>
    <mergeCell ref="Y23:AI23"/>
    <mergeCell ref="AJ23:AT23"/>
    <mergeCell ref="AU23:BE23"/>
    <mergeCell ref="BF23:BP23"/>
    <mergeCell ref="BQ20:CA20"/>
    <mergeCell ref="CB20:CL20"/>
    <mergeCell ref="CM20:CW20"/>
    <mergeCell ref="CX20:DH20"/>
    <mergeCell ref="D22:M22"/>
    <mergeCell ref="O22:X22"/>
    <mergeCell ref="Z22:AI22"/>
    <mergeCell ref="AK22:AT22"/>
    <mergeCell ref="AV22:BE22"/>
    <mergeCell ref="BG22:BP22"/>
    <mergeCell ref="BQ24:CA24"/>
    <mergeCell ref="CB24:CL24"/>
    <mergeCell ref="CM24:CW24"/>
    <mergeCell ref="CX24:DH24"/>
    <mergeCell ref="D26:M26"/>
    <mergeCell ref="O26:X26"/>
    <mergeCell ref="Z26:AI26"/>
    <mergeCell ref="AK26:AT26"/>
    <mergeCell ref="AV26:BE26"/>
    <mergeCell ref="BG26:BP26"/>
    <mergeCell ref="BQ23:CA23"/>
    <mergeCell ref="CB23:CL23"/>
    <mergeCell ref="CM23:CW23"/>
    <mergeCell ref="CX23:DH23"/>
    <mergeCell ref="C24:M24"/>
    <mergeCell ref="N24:X24"/>
    <mergeCell ref="Y24:AI24"/>
    <mergeCell ref="AJ24:AT24"/>
    <mergeCell ref="AU24:BE24"/>
    <mergeCell ref="BF24:BP24"/>
    <mergeCell ref="BQ27:CA27"/>
    <mergeCell ref="CB27:CL27"/>
    <mergeCell ref="CM27:CW27"/>
    <mergeCell ref="CX27:DH27"/>
    <mergeCell ref="B28:B43"/>
    <mergeCell ref="C28:M28"/>
    <mergeCell ref="N28:X28"/>
    <mergeCell ref="Y28:AI28"/>
    <mergeCell ref="AJ28:AT28"/>
    <mergeCell ref="AU28:BE28"/>
    <mergeCell ref="BR26:CA26"/>
    <mergeCell ref="CC26:CL26"/>
    <mergeCell ref="CN26:CW26"/>
    <mergeCell ref="CY26:DH26"/>
    <mergeCell ref="C27:M27"/>
    <mergeCell ref="N27:X27"/>
    <mergeCell ref="Y27:AI27"/>
    <mergeCell ref="AJ27:AT27"/>
    <mergeCell ref="AU27:BE27"/>
    <mergeCell ref="BF27:BP27"/>
    <mergeCell ref="BG30:BP30"/>
    <mergeCell ref="BR30:CA30"/>
    <mergeCell ref="CC30:CL30"/>
    <mergeCell ref="CN30:CW30"/>
    <mergeCell ref="CY30:DH30"/>
    <mergeCell ref="C31:M31"/>
    <mergeCell ref="N31:X31"/>
    <mergeCell ref="Y31:AI31"/>
    <mergeCell ref="AJ31:AT31"/>
    <mergeCell ref="AU31:BE31"/>
    <mergeCell ref="BF28:BP28"/>
    <mergeCell ref="BQ28:CA28"/>
    <mergeCell ref="CB28:CL28"/>
    <mergeCell ref="CM28:CW28"/>
    <mergeCell ref="CX28:DH28"/>
    <mergeCell ref="D30:M30"/>
    <mergeCell ref="O30:X30"/>
    <mergeCell ref="Z30:AI30"/>
    <mergeCell ref="AK30:AT30"/>
    <mergeCell ref="AV30:BE30"/>
    <mergeCell ref="BF32:BP32"/>
    <mergeCell ref="BQ32:CA32"/>
    <mergeCell ref="CB32:CL32"/>
    <mergeCell ref="CM32:CW32"/>
    <mergeCell ref="CX32:DH32"/>
    <mergeCell ref="D34:M34"/>
    <mergeCell ref="O34:X34"/>
    <mergeCell ref="Z34:AI34"/>
    <mergeCell ref="AK34:AT34"/>
    <mergeCell ref="AV34:BE34"/>
    <mergeCell ref="BF31:BP31"/>
    <mergeCell ref="BQ31:CA31"/>
    <mergeCell ref="CB31:CL31"/>
    <mergeCell ref="CM31:CW31"/>
    <mergeCell ref="CX31:DH31"/>
    <mergeCell ref="C32:M32"/>
    <mergeCell ref="N32:X32"/>
    <mergeCell ref="Y32:AI32"/>
    <mergeCell ref="AJ32:AT32"/>
    <mergeCell ref="AU32:BE32"/>
    <mergeCell ref="BF35:BP35"/>
    <mergeCell ref="BQ35:CA35"/>
    <mergeCell ref="CB35:CL35"/>
    <mergeCell ref="CM35:CW35"/>
    <mergeCell ref="CX35:DH35"/>
    <mergeCell ref="C36:M36"/>
    <mergeCell ref="N36:X36"/>
    <mergeCell ref="Y36:AI36"/>
    <mergeCell ref="AJ36:AT36"/>
    <mergeCell ref="AU36:BE36"/>
    <mergeCell ref="BG34:BP34"/>
    <mergeCell ref="BR34:CA34"/>
    <mergeCell ref="CC34:CL34"/>
    <mergeCell ref="CN34:CW34"/>
    <mergeCell ref="CY34:DH34"/>
    <mergeCell ref="C35:M35"/>
    <mergeCell ref="N35:X35"/>
    <mergeCell ref="Y35:AI35"/>
    <mergeCell ref="AJ35:AT35"/>
    <mergeCell ref="AU35:BE35"/>
    <mergeCell ref="BG38:BP38"/>
    <mergeCell ref="BR38:CA38"/>
    <mergeCell ref="CC38:CL38"/>
    <mergeCell ref="CN38:CW38"/>
    <mergeCell ref="CY38:DH38"/>
    <mergeCell ref="C39:M39"/>
    <mergeCell ref="N39:X39"/>
    <mergeCell ref="Y39:AI39"/>
    <mergeCell ref="AJ39:AT39"/>
    <mergeCell ref="AU39:BE39"/>
    <mergeCell ref="BF36:BP36"/>
    <mergeCell ref="BQ36:CA36"/>
    <mergeCell ref="CB36:CL36"/>
    <mergeCell ref="CM36:CW36"/>
    <mergeCell ref="CX36:DH36"/>
    <mergeCell ref="D38:M38"/>
    <mergeCell ref="O38:X38"/>
    <mergeCell ref="Z38:AI38"/>
    <mergeCell ref="AK38:AT38"/>
    <mergeCell ref="AV38:BE38"/>
    <mergeCell ref="BF40:BP40"/>
    <mergeCell ref="BQ40:CA40"/>
    <mergeCell ref="CB40:CL40"/>
    <mergeCell ref="CM40:CW40"/>
    <mergeCell ref="CX40:DH40"/>
    <mergeCell ref="D42:M42"/>
    <mergeCell ref="O42:X42"/>
    <mergeCell ref="Z42:AI42"/>
    <mergeCell ref="AK42:AT42"/>
    <mergeCell ref="AV42:BE42"/>
    <mergeCell ref="BF39:BP39"/>
    <mergeCell ref="BQ39:CA39"/>
    <mergeCell ref="CB39:CL39"/>
    <mergeCell ref="CM39:CW39"/>
    <mergeCell ref="CX39:DH39"/>
    <mergeCell ref="C40:M40"/>
    <mergeCell ref="N40:X40"/>
    <mergeCell ref="Y40:AI40"/>
    <mergeCell ref="AJ40:AT40"/>
    <mergeCell ref="AU40:BE40"/>
    <mergeCell ref="B44:B47"/>
    <mergeCell ref="C44:M44"/>
    <mergeCell ref="N44:X44"/>
    <mergeCell ref="Y44:AI44"/>
    <mergeCell ref="AJ44:AT44"/>
    <mergeCell ref="BG42:BP42"/>
    <mergeCell ref="BR42:CA42"/>
    <mergeCell ref="CC42:CL42"/>
    <mergeCell ref="CN42:CW42"/>
    <mergeCell ref="CY42:DH42"/>
    <mergeCell ref="C43:M43"/>
    <mergeCell ref="N43:X43"/>
    <mergeCell ref="Y43:AI43"/>
    <mergeCell ref="AJ43:AT43"/>
    <mergeCell ref="AU43:BE43"/>
    <mergeCell ref="BQ47:CA47"/>
    <mergeCell ref="CB47:CL47"/>
    <mergeCell ref="CM47:CW47"/>
    <mergeCell ref="CX47:DH47"/>
    <mergeCell ref="BG46:BP46"/>
    <mergeCell ref="BF43:BP43"/>
    <mergeCell ref="BQ43:CA43"/>
    <mergeCell ref="CB43:CL43"/>
    <mergeCell ref="CM43:CW43"/>
    <mergeCell ref="CX43:DH43"/>
    <mergeCell ref="BR46:CA46"/>
    <mergeCell ref="CC46:CL46"/>
    <mergeCell ref="CN46:CW46"/>
    <mergeCell ref="CY46:DH46"/>
    <mergeCell ref="C47:M47"/>
    <mergeCell ref="N47:X47"/>
    <mergeCell ref="Y47:AI47"/>
    <mergeCell ref="AJ47:AT47"/>
    <mergeCell ref="AU47:BE47"/>
    <mergeCell ref="BF47:BP47"/>
    <mergeCell ref="D46:M46"/>
    <mergeCell ref="O46:X46"/>
    <mergeCell ref="Z46:AI46"/>
    <mergeCell ref="AK46:AT46"/>
    <mergeCell ref="AV46:BE46"/>
    <mergeCell ref="AU48:BE48"/>
    <mergeCell ref="BF48:BP48"/>
    <mergeCell ref="BQ48:CA48"/>
    <mergeCell ref="CB48:CL48"/>
    <mergeCell ref="CM48:CW48"/>
    <mergeCell ref="CX48:DH48"/>
    <mergeCell ref="BQ52:CA52"/>
    <mergeCell ref="CB52:CL52"/>
    <mergeCell ref="CM52:CW52"/>
    <mergeCell ref="CX52:DH52"/>
    <mergeCell ref="C51:M51"/>
    <mergeCell ref="N51:X51"/>
    <mergeCell ref="Y51:AI51"/>
    <mergeCell ref="AJ51:AT51"/>
    <mergeCell ref="AU51:BE51"/>
    <mergeCell ref="BF51:BP51"/>
    <mergeCell ref="AU44:BE44"/>
    <mergeCell ref="BF44:BP44"/>
    <mergeCell ref="BQ44:CA44"/>
    <mergeCell ref="CB44:CL44"/>
    <mergeCell ref="CM44:CW44"/>
    <mergeCell ref="CX44:DH44"/>
    <mergeCell ref="BQ51:CA51"/>
    <mergeCell ref="CB51:CL51"/>
    <mergeCell ref="CM51:CW51"/>
    <mergeCell ref="CX51:DH51"/>
    <mergeCell ref="C52:M52"/>
    <mergeCell ref="N52:X52"/>
    <mergeCell ref="Y52:AI52"/>
    <mergeCell ref="AJ52:AT52"/>
    <mergeCell ref="AU52:BE52"/>
    <mergeCell ref="BF52:BP52"/>
    <mergeCell ref="BQ55:CA55"/>
    <mergeCell ref="CB55:CL55"/>
    <mergeCell ref="CM55:CW55"/>
    <mergeCell ref="CX55:DH55"/>
    <mergeCell ref="BR50:CA50"/>
    <mergeCell ref="CC50:CL50"/>
    <mergeCell ref="CN50:CW50"/>
    <mergeCell ref="CY50:DH50"/>
    <mergeCell ref="D50:M50"/>
    <mergeCell ref="O50:X50"/>
    <mergeCell ref="Z50:AI50"/>
    <mergeCell ref="AK50:AT50"/>
    <mergeCell ref="AV50:BE50"/>
    <mergeCell ref="BG50:BP50"/>
    <mergeCell ref="BR54:CA54"/>
    <mergeCell ref="CC54:CL54"/>
    <mergeCell ref="CN54:CW54"/>
    <mergeCell ref="CY54:DH54"/>
    <mergeCell ref="C55:M55"/>
    <mergeCell ref="N55:X55"/>
    <mergeCell ref="Y55:AI55"/>
    <mergeCell ref="AJ55:AT55"/>
    <mergeCell ref="AU55:BE55"/>
    <mergeCell ref="BF55:BP55"/>
    <mergeCell ref="BR58:CA58"/>
    <mergeCell ref="CC58:CL58"/>
    <mergeCell ref="CN58:CW58"/>
    <mergeCell ref="CY58:DH58"/>
    <mergeCell ref="D54:M54"/>
    <mergeCell ref="O54:X54"/>
    <mergeCell ref="Z54:AI54"/>
    <mergeCell ref="AK54:AT54"/>
    <mergeCell ref="AV54:BE54"/>
    <mergeCell ref="BG54:BP54"/>
    <mergeCell ref="BQ56:CA56"/>
    <mergeCell ref="CB56:CL56"/>
    <mergeCell ref="CM56:CW56"/>
    <mergeCell ref="CX56:DH56"/>
    <mergeCell ref="D58:M58"/>
    <mergeCell ref="O58:X58"/>
    <mergeCell ref="Z58:AI58"/>
    <mergeCell ref="AK58:AT58"/>
    <mergeCell ref="AV58:BE58"/>
    <mergeCell ref="BG58:BP58"/>
    <mergeCell ref="C56:M56"/>
    <mergeCell ref="N56:X56"/>
    <mergeCell ref="Y56:AI56"/>
    <mergeCell ref="AJ56:AT56"/>
    <mergeCell ref="AU56:BE56"/>
    <mergeCell ref="BF56:BP56"/>
    <mergeCell ref="D62:M62"/>
    <mergeCell ref="O62:X62"/>
    <mergeCell ref="Z62:AI62"/>
    <mergeCell ref="AK62:AT62"/>
    <mergeCell ref="AV62:BE62"/>
    <mergeCell ref="BG62:BP62"/>
    <mergeCell ref="BQ59:CA59"/>
    <mergeCell ref="CB59:CL59"/>
    <mergeCell ref="CM59:CW59"/>
    <mergeCell ref="CX59:DH59"/>
    <mergeCell ref="C60:M60"/>
    <mergeCell ref="N60:X60"/>
    <mergeCell ref="Y60:AI60"/>
    <mergeCell ref="AJ60:AT60"/>
    <mergeCell ref="AU60:BE60"/>
    <mergeCell ref="BF60:BP60"/>
    <mergeCell ref="C59:M59"/>
    <mergeCell ref="N59:X59"/>
    <mergeCell ref="Y59:AI59"/>
    <mergeCell ref="AJ59:AT59"/>
    <mergeCell ref="AU59:BE59"/>
    <mergeCell ref="BF59:BP59"/>
    <mergeCell ref="BQ60:CA60"/>
    <mergeCell ref="CB60:CL60"/>
    <mergeCell ref="CM60:CW60"/>
    <mergeCell ref="CX60:DH60"/>
    <mergeCell ref="B64:B71"/>
    <mergeCell ref="C64:M64"/>
    <mergeCell ref="N64:X64"/>
    <mergeCell ref="Y64:AI64"/>
    <mergeCell ref="AJ64:AT64"/>
    <mergeCell ref="AU64:BE64"/>
    <mergeCell ref="BR62:CA62"/>
    <mergeCell ref="CC62:CL62"/>
    <mergeCell ref="CN62:CW62"/>
    <mergeCell ref="CY62:DH62"/>
    <mergeCell ref="C63:M63"/>
    <mergeCell ref="N63:X63"/>
    <mergeCell ref="Y63:AI63"/>
    <mergeCell ref="AJ63:AT63"/>
    <mergeCell ref="AU63:BE63"/>
    <mergeCell ref="BF63:BP63"/>
    <mergeCell ref="BG66:BP66"/>
    <mergeCell ref="BR66:CA66"/>
    <mergeCell ref="CC66:CL66"/>
    <mergeCell ref="CN66:CW66"/>
    <mergeCell ref="CY66:DH66"/>
    <mergeCell ref="C67:M67"/>
    <mergeCell ref="BF64:BP64"/>
    <mergeCell ref="BQ64:CA64"/>
    <mergeCell ref="CB64:CL64"/>
    <mergeCell ref="CM64:CW64"/>
    <mergeCell ref="CX64:DH64"/>
    <mergeCell ref="D66:M66"/>
    <mergeCell ref="O66:X66"/>
    <mergeCell ref="Z66:AI66"/>
    <mergeCell ref="AK66:AT66"/>
    <mergeCell ref="AV66:BE66"/>
    <mergeCell ref="BQ63:CA63"/>
    <mergeCell ref="CB63:CL63"/>
    <mergeCell ref="CM63:CW63"/>
    <mergeCell ref="CX63:DH63"/>
    <mergeCell ref="D70:M70"/>
    <mergeCell ref="O70:X70"/>
    <mergeCell ref="Z70:AI70"/>
    <mergeCell ref="AK70:AT70"/>
    <mergeCell ref="AV70:BE70"/>
    <mergeCell ref="BF67:BP67"/>
    <mergeCell ref="BQ67:CA67"/>
    <mergeCell ref="CB67:CL67"/>
    <mergeCell ref="CM67:CW67"/>
    <mergeCell ref="CX67:DH67"/>
    <mergeCell ref="C68:M68"/>
    <mergeCell ref="N68:X68"/>
    <mergeCell ref="Y68:AI68"/>
    <mergeCell ref="AJ68:AT68"/>
    <mergeCell ref="AU68:BE68"/>
    <mergeCell ref="N67:X67"/>
    <mergeCell ref="Y67:AI67"/>
    <mergeCell ref="AJ67:AT67"/>
    <mergeCell ref="AU67:BE67"/>
    <mergeCell ref="B72:B79"/>
    <mergeCell ref="C72:M72"/>
    <mergeCell ref="N72:X72"/>
    <mergeCell ref="Y72:AI72"/>
    <mergeCell ref="AJ72:AT72"/>
    <mergeCell ref="BG70:BP70"/>
    <mergeCell ref="BR70:CA70"/>
    <mergeCell ref="CC70:CL70"/>
    <mergeCell ref="CN70:CW70"/>
    <mergeCell ref="CY70:DH70"/>
    <mergeCell ref="C71:M71"/>
    <mergeCell ref="N71:X71"/>
    <mergeCell ref="Y71:AI71"/>
    <mergeCell ref="AJ71:AT71"/>
    <mergeCell ref="AU71:BE71"/>
    <mergeCell ref="BR74:CA74"/>
    <mergeCell ref="CC74:CL74"/>
    <mergeCell ref="CN74:CW74"/>
    <mergeCell ref="CY74:DH74"/>
    <mergeCell ref="C75:M75"/>
    <mergeCell ref="N75:X75"/>
    <mergeCell ref="Y75:AI75"/>
    <mergeCell ref="AJ75:AT75"/>
    <mergeCell ref="BF68:BP68"/>
    <mergeCell ref="BQ68:CA68"/>
    <mergeCell ref="CB68:CL68"/>
    <mergeCell ref="CM68:CW68"/>
    <mergeCell ref="CX68:DH68"/>
    <mergeCell ref="D74:M74"/>
    <mergeCell ref="O74:X74"/>
    <mergeCell ref="Z74:AI74"/>
    <mergeCell ref="AK74:AT74"/>
    <mergeCell ref="AV74:BE74"/>
    <mergeCell ref="BG74:BP74"/>
    <mergeCell ref="AU72:BE72"/>
    <mergeCell ref="BF72:BP72"/>
    <mergeCell ref="BQ72:CA72"/>
    <mergeCell ref="CB72:CL72"/>
    <mergeCell ref="CM72:CW72"/>
    <mergeCell ref="CX72:DH72"/>
    <mergeCell ref="BQ76:CA76"/>
    <mergeCell ref="CB76:CL76"/>
    <mergeCell ref="CM76:CW76"/>
    <mergeCell ref="CX76:DH76"/>
    <mergeCell ref="BF71:BP71"/>
    <mergeCell ref="BQ71:CA71"/>
    <mergeCell ref="CB71:CL71"/>
    <mergeCell ref="CM71:CW71"/>
    <mergeCell ref="CX71:DH71"/>
    <mergeCell ref="BQ80:CA80"/>
    <mergeCell ref="CB80:CL80"/>
    <mergeCell ref="CM80:CW80"/>
    <mergeCell ref="CX80:DH80"/>
    <mergeCell ref="BQ79:CA79"/>
    <mergeCell ref="CB79:CL79"/>
    <mergeCell ref="CM79:CW79"/>
    <mergeCell ref="CX79:DH79"/>
    <mergeCell ref="Z86:AI86"/>
    <mergeCell ref="AK86:AT86"/>
    <mergeCell ref="D78:M78"/>
    <mergeCell ref="O78:X78"/>
    <mergeCell ref="Z78:AI78"/>
    <mergeCell ref="AK78:AT78"/>
    <mergeCell ref="AV78:BE78"/>
    <mergeCell ref="BG78:BP78"/>
    <mergeCell ref="BQ75:CA75"/>
    <mergeCell ref="CB75:CL75"/>
    <mergeCell ref="CM75:CW75"/>
    <mergeCell ref="CX75:DH75"/>
    <mergeCell ref="C76:M76"/>
    <mergeCell ref="N76:X76"/>
    <mergeCell ref="Y76:AI76"/>
    <mergeCell ref="AJ76:AT76"/>
    <mergeCell ref="AU76:BE76"/>
    <mergeCell ref="BF76:BP76"/>
    <mergeCell ref="BR78:CA78"/>
    <mergeCell ref="CC78:CL78"/>
    <mergeCell ref="CN78:CW78"/>
    <mergeCell ref="CY78:DH78"/>
    <mergeCell ref="AU75:BE75"/>
    <mergeCell ref="BF75:BP75"/>
    <mergeCell ref="A48:A79"/>
    <mergeCell ref="B48:B63"/>
    <mergeCell ref="C48:M48"/>
    <mergeCell ref="N48:X48"/>
    <mergeCell ref="Y48:AI48"/>
    <mergeCell ref="AJ48:AT48"/>
    <mergeCell ref="BR82:CA82"/>
    <mergeCell ref="CC82:CL82"/>
    <mergeCell ref="CN82:CW82"/>
    <mergeCell ref="CY82:DH82"/>
    <mergeCell ref="C83:M83"/>
    <mergeCell ref="N83:X83"/>
    <mergeCell ref="Y83:AI83"/>
    <mergeCell ref="AJ83:AT83"/>
    <mergeCell ref="AU83:BE83"/>
    <mergeCell ref="BF83:BP83"/>
    <mergeCell ref="C79:M79"/>
    <mergeCell ref="N79:X79"/>
    <mergeCell ref="Y79:AI79"/>
    <mergeCell ref="AJ79:AT79"/>
    <mergeCell ref="AU79:BE79"/>
    <mergeCell ref="BF79:BP79"/>
    <mergeCell ref="BQ83:CA83"/>
    <mergeCell ref="CB83:CL83"/>
    <mergeCell ref="CM83:CW83"/>
    <mergeCell ref="CX83:DH83"/>
    <mergeCell ref="Z82:AI82"/>
    <mergeCell ref="AK82:AT82"/>
    <mergeCell ref="AV82:BE82"/>
    <mergeCell ref="BG82:BP82"/>
    <mergeCell ref="AU80:BE80"/>
    <mergeCell ref="BF80:BP80"/>
    <mergeCell ref="B80:B91"/>
    <mergeCell ref="C80:M80"/>
    <mergeCell ref="N80:X80"/>
    <mergeCell ref="Y80:AI80"/>
    <mergeCell ref="AJ80:AT80"/>
    <mergeCell ref="C87:M87"/>
    <mergeCell ref="N87:X87"/>
    <mergeCell ref="Y87:AI87"/>
    <mergeCell ref="BQ84:CA84"/>
    <mergeCell ref="CB84:CL84"/>
    <mergeCell ref="CM84:CW84"/>
    <mergeCell ref="CX84:DH84"/>
    <mergeCell ref="D86:M86"/>
    <mergeCell ref="O86:X86"/>
    <mergeCell ref="BR90:CA90"/>
    <mergeCell ref="CC90:CL90"/>
    <mergeCell ref="CN90:CW90"/>
    <mergeCell ref="CY90:DH90"/>
    <mergeCell ref="AJ87:AT87"/>
    <mergeCell ref="AU87:BE87"/>
    <mergeCell ref="BF87:BP87"/>
    <mergeCell ref="D90:M90"/>
    <mergeCell ref="O90:X90"/>
    <mergeCell ref="Z90:AI90"/>
    <mergeCell ref="AV86:BE86"/>
    <mergeCell ref="BG86:BP86"/>
    <mergeCell ref="Y84:AI84"/>
    <mergeCell ref="AJ84:AT84"/>
    <mergeCell ref="AU84:BE84"/>
    <mergeCell ref="BF84:BP84"/>
    <mergeCell ref="BQ87:CA87"/>
    <mergeCell ref="CB87:CL87"/>
    <mergeCell ref="BQ88:CA88"/>
    <mergeCell ref="CB88:CL88"/>
    <mergeCell ref="CM88:CW88"/>
    <mergeCell ref="CX88:DH88"/>
    <mergeCell ref="BG94:BP94"/>
    <mergeCell ref="BR94:CA94"/>
    <mergeCell ref="CC94:CL94"/>
    <mergeCell ref="CN94:CW94"/>
    <mergeCell ref="CY94:DH94"/>
    <mergeCell ref="AK90:AT90"/>
    <mergeCell ref="AV90:BE90"/>
    <mergeCell ref="BG90:BP90"/>
    <mergeCell ref="BQ91:CA91"/>
    <mergeCell ref="CB91:CL91"/>
    <mergeCell ref="CM91:CW91"/>
    <mergeCell ref="CX91:DH91"/>
    <mergeCell ref="D82:M82"/>
    <mergeCell ref="O82:X82"/>
    <mergeCell ref="CM87:CW87"/>
    <mergeCell ref="CX87:DH87"/>
    <mergeCell ref="C88:M88"/>
    <mergeCell ref="N88:X88"/>
    <mergeCell ref="Y88:AI88"/>
    <mergeCell ref="AJ88:AT88"/>
    <mergeCell ref="AU88:BE88"/>
    <mergeCell ref="BF88:BP88"/>
    <mergeCell ref="C84:M84"/>
    <mergeCell ref="N84:X84"/>
    <mergeCell ref="BR86:CA86"/>
    <mergeCell ref="CC86:CL86"/>
    <mergeCell ref="CN86:CW86"/>
    <mergeCell ref="CY86:DH86"/>
    <mergeCell ref="B92:B99"/>
    <mergeCell ref="C92:M92"/>
    <mergeCell ref="N92:X92"/>
    <mergeCell ref="Y92:AI92"/>
    <mergeCell ref="AJ92:AT92"/>
    <mergeCell ref="AU92:BE92"/>
    <mergeCell ref="BG98:BP98"/>
    <mergeCell ref="BR98:CA98"/>
    <mergeCell ref="CC98:CL98"/>
    <mergeCell ref="CN98:CW98"/>
    <mergeCell ref="CY98:DH98"/>
    <mergeCell ref="C99:M99"/>
    <mergeCell ref="N99:X99"/>
    <mergeCell ref="Y99:AI99"/>
    <mergeCell ref="AJ99:AT99"/>
    <mergeCell ref="AU99:BE99"/>
    <mergeCell ref="C91:M91"/>
    <mergeCell ref="N91:X91"/>
    <mergeCell ref="Y91:AI91"/>
    <mergeCell ref="AJ91:AT91"/>
    <mergeCell ref="AU91:BE91"/>
    <mergeCell ref="BF91:BP91"/>
    <mergeCell ref="C95:M95"/>
    <mergeCell ref="AJ95:AT95"/>
    <mergeCell ref="AU95:BE95"/>
    <mergeCell ref="BF92:BP92"/>
    <mergeCell ref="BQ92:CA92"/>
    <mergeCell ref="BF95:BP95"/>
    <mergeCell ref="BQ95:CA95"/>
    <mergeCell ref="CB95:CL95"/>
    <mergeCell ref="CM95:CW95"/>
    <mergeCell ref="CX95:DH95"/>
    <mergeCell ref="BQ103:CA103"/>
    <mergeCell ref="CB103:CL103"/>
    <mergeCell ref="CM103:CW103"/>
    <mergeCell ref="CX103:DH103"/>
    <mergeCell ref="CB92:CL92"/>
    <mergeCell ref="CM92:CW92"/>
    <mergeCell ref="CX92:DH92"/>
    <mergeCell ref="D94:M94"/>
    <mergeCell ref="O94:X94"/>
    <mergeCell ref="Z94:AI94"/>
    <mergeCell ref="AK94:AT94"/>
    <mergeCell ref="AV94:BE94"/>
    <mergeCell ref="BF96:BP96"/>
    <mergeCell ref="BQ96:CA96"/>
    <mergeCell ref="CB96:CL96"/>
    <mergeCell ref="CM96:CW96"/>
    <mergeCell ref="CX96:DH96"/>
    <mergeCell ref="D98:M98"/>
    <mergeCell ref="O98:X98"/>
    <mergeCell ref="Z98:AI98"/>
    <mergeCell ref="AK98:AT98"/>
    <mergeCell ref="AV98:BE98"/>
    <mergeCell ref="AK102:AT102"/>
    <mergeCell ref="AV102:BE102"/>
    <mergeCell ref="BG102:BP102"/>
    <mergeCell ref="C96:M96"/>
    <mergeCell ref="N96:X96"/>
    <mergeCell ref="Y96:AI96"/>
    <mergeCell ref="AJ96:AT96"/>
    <mergeCell ref="AU96:BE96"/>
    <mergeCell ref="N95:X95"/>
    <mergeCell ref="Y95:AI95"/>
    <mergeCell ref="Y107:AI107"/>
    <mergeCell ref="AJ107:AT107"/>
    <mergeCell ref="AU107:BE107"/>
    <mergeCell ref="AU100:BE100"/>
    <mergeCell ref="BF100:BP100"/>
    <mergeCell ref="BQ100:CA100"/>
    <mergeCell ref="CB100:CL100"/>
    <mergeCell ref="CM100:CW100"/>
    <mergeCell ref="CX100:DH100"/>
    <mergeCell ref="BF99:BP99"/>
    <mergeCell ref="BQ99:CA99"/>
    <mergeCell ref="CB99:CL99"/>
    <mergeCell ref="CM99:CW99"/>
    <mergeCell ref="CX99:DH99"/>
    <mergeCell ref="B100:B103"/>
    <mergeCell ref="C100:M100"/>
    <mergeCell ref="N100:X100"/>
    <mergeCell ref="Y100:AI100"/>
    <mergeCell ref="AJ100:AT100"/>
    <mergeCell ref="BR102:CA102"/>
    <mergeCell ref="CC102:CL102"/>
    <mergeCell ref="CN102:CW102"/>
    <mergeCell ref="CY102:DH102"/>
    <mergeCell ref="C103:M103"/>
    <mergeCell ref="N103:X103"/>
    <mergeCell ref="Y103:AI103"/>
    <mergeCell ref="AJ103:AT103"/>
    <mergeCell ref="AU103:BE103"/>
    <mergeCell ref="BF103:BP103"/>
    <mergeCell ref="D102:M102"/>
    <mergeCell ref="O102:X102"/>
    <mergeCell ref="Z102:AI102"/>
    <mergeCell ref="BF107:BP107"/>
    <mergeCell ref="BQ107:CA107"/>
    <mergeCell ref="CB107:CL107"/>
    <mergeCell ref="CM107:CW107"/>
    <mergeCell ref="CX107:DH107"/>
    <mergeCell ref="C108:M108"/>
    <mergeCell ref="N108:X108"/>
    <mergeCell ref="Y108:AI108"/>
    <mergeCell ref="AJ108:AT108"/>
    <mergeCell ref="AU108:BE108"/>
    <mergeCell ref="C104:M104"/>
    <mergeCell ref="N104:X104"/>
    <mergeCell ref="BG106:BP106"/>
    <mergeCell ref="BR106:CA106"/>
    <mergeCell ref="CC106:CL106"/>
    <mergeCell ref="CN106:CW106"/>
    <mergeCell ref="CY106:DH106"/>
    <mergeCell ref="BF104:BP104"/>
    <mergeCell ref="BQ104:CA104"/>
    <mergeCell ref="CB104:CL104"/>
    <mergeCell ref="CM104:CW104"/>
    <mergeCell ref="CX104:DH104"/>
    <mergeCell ref="D106:M106"/>
    <mergeCell ref="O106:X106"/>
    <mergeCell ref="Z106:AI106"/>
    <mergeCell ref="AK106:AT106"/>
    <mergeCell ref="AV106:BE106"/>
    <mergeCell ref="BF108:BP108"/>
    <mergeCell ref="BQ108:CA108"/>
    <mergeCell ref="CB108:CL108"/>
    <mergeCell ref="CM108:CW108"/>
    <mergeCell ref="CX108:DH108"/>
    <mergeCell ref="BF111:BP111"/>
    <mergeCell ref="BQ111:CA111"/>
    <mergeCell ref="CB111:CL111"/>
    <mergeCell ref="CM111:CW111"/>
    <mergeCell ref="CX111:DH111"/>
    <mergeCell ref="C112:M112"/>
    <mergeCell ref="N112:X112"/>
    <mergeCell ref="Y112:AI112"/>
    <mergeCell ref="AJ112:AT112"/>
    <mergeCell ref="AU112:BE112"/>
    <mergeCell ref="BG110:BP110"/>
    <mergeCell ref="BR110:CA110"/>
    <mergeCell ref="CC110:CL110"/>
    <mergeCell ref="CN110:CW110"/>
    <mergeCell ref="CY110:DH110"/>
    <mergeCell ref="C111:M111"/>
    <mergeCell ref="N111:X111"/>
    <mergeCell ref="Y111:AI111"/>
    <mergeCell ref="AJ111:AT111"/>
    <mergeCell ref="AU111:BE111"/>
    <mergeCell ref="D110:M110"/>
    <mergeCell ref="O110:X110"/>
    <mergeCell ref="Z110:AI110"/>
    <mergeCell ref="AK110:AT110"/>
    <mergeCell ref="AV110:BE110"/>
    <mergeCell ref="BG114:BP114"/>
    <mergeCell ref="BR114:CA114"/>
    <mergeCell ref="CC114:CL114"/>
    <mergeCell ref="CN114:CW114"/>
    <mergeCell ref="CY114:DH114"/>
    <mergeCell ref="C115:M115"/>
    <mergeCell ref="N115:X115"/>
    <mergeCell ref="Y115:AI115"/>
    <mergeCell ref="AJ115:AT115"/>
    <mergeCell ref="AU115:BE115"/>
    <mergeCell ref="BF112:BP112"/>
    <mergeCell ref="BQ112:CA112"/>
    <mergeCell ref="CB112:CL112"/>
    <mergeCell ref="CM112:CW112"/>
    <mergeCell ref="CX112:DH112"/>
    <mergeCell ref="D114:M114"/>
    <mergeCell ref="O114:X114"/>
    <mergeCell ref="Z114:AI114"/>
    <mergeCell ref="AK114:AT114"/>
    <mergeCell ref="AV114:BE114"/>
    <mergeCell ref="BF116:BP116"/>
    <mergeCell ref="BQ116:CA116"/>
    <mergeCell ref="CB116:CL116"/>
    <mergeCell ref="CM116:CW116"/>
    <mergeCell ref="CX116:DH116"/>
    <mergeCell ref="D118:M118"/>
    <mergeCell ref="O118:X118"/>
    <mergeCell ref="Z118:AI118"/>
    <mergeCell ref="AK118:AT118"/>
    <mergeCell ref="AV118:BE118"/>
    <mergeCell ref="BF115:BP115"/>
    <mergeCell ref="BQ115:CA115"/>
    <mergeCell ref="CB115:CL115"/>
    <mergeCell ref="CM115:CW115"/>
    <mergeCell ref="CX115:DH115"/>
    <mergeCell ref="C116:M116"/>
    <mergeCell ref="N116:X116"/>
    <mergeCell ref="Y116:AI116"/>
    <mergeCell ref="AJ116:AT116"/>
    <mergeCell ref="AU116:BE116"/>
    <mergeCell ref="BF119:BP119"/>
    <mergeCell ref="BQ119:CA119"/>
    <mergeCell ref="CB119:CL119"/>
    <mergeCell ref="CM119:CW119"/>
    <mergeCell ref="CX119:DH119"/>
    <mergeCell ref="B120:B131"/>
    <mergeCell ref="C120:M120"/>
    <mergeCell ref="N120:X120"/>
    <mergeCell ref="Y120:AI120"/>
    <mergeCell ref="AJ120:AT120"/>
    <mergeCell ref="BG118:BP118"/>
    <mergeCell ref="BR118:CA118"/>
    <mergeCell ref="CC118:CL118"/>
    <mergeCell ref="CN118:CW118"/>
    <mergeCell ref="CY118:DH118"/>
    <mergeCell ref="C119:M119"/>
    <mergeCell ref="N119:X119"/>
    <mergeCell ref="Y119:AI119"/>
    <mergeCell ref="AJ119:AT119"/>
    <mergeCell ref="AU119:BE119"/>
    <mergeCell ref="BQ123:CA123"/>
    <mergeCell ref="CB123:CL123"/>
    <mergeCell ref="CM123:CW123"/>
    <mergeCell ref="CX123:DH123"/>
    <mergeCell ref="C124:M124"/>
    <mergeCell ref="N124:X124"/>
    <mergeCell ref="B104:B119"/>
    <mergeCell ref="Y104:AI104"/>
    <mergeCell ref="AJ104:AT104"/>
    <mergeCell ref="AU104:BE104"/>
    <mergeCell ref="C107:M107"/>
    <mergeCell ref="N107:X107"/>
    <mergeCell ref="BR122:CA122"/>
    <mergeCell ref="CC122:CL122"/>
    <mergeCell ref="CN122:CW122"/>
    <mergeCell ref="CY122:DH122"/>
    <mergeCell ref="C123:M123"/>
    <mergeCell ref="N123:X123"/>
    <mergeCell ref="Y123:AI123"/>
    <mergeCell ref="AJ123:AT123"/>
    <mergeCell ref="AU123:BE123"/>
    <mergeCell ref="BF123:BP123"/>
    <mergeCell ref="D122:M122"/>
    <mergeCell ref="O122:X122"/>
    <mergeCell ref="Z122:AI122"/>
    <mergeCell ref="AK122:AT122"/>
    <mergeCell ref="AV122:BE122"/>
    <mergeCell ref="BG122:BP122"/>
    <mergeCell ref="AU120:BE120"/>
    <mergeCell ref="BF120:BP120"/>
    <mergeCell ref="BQ120:CA120"/>
    <mergeCell ref="CB120:CL120"/>
    <mergeCell ref="CM120:CW120"/>
    <mergeCell ref="CX120:DH120"/>
    <mergeCell ref="BR126:CA126"/>
    <mergeCell ref="CC126:CL126"/>
    <mergeCell ref="CN126:CW126"/>
    <mergeCell ref="CY126:DH126"/>
    <mergeCell ref="C127:M127"/>
    <mergeCell ref="N127:X127"/>
    <mergeCell ref="Y127:AI127"/>
    <mergeCell ref="AJ127:AT127"/>
    <mergeCell ref="AU127:BE127"/>
    <mergeCell ref="BF127:BP127"/>
    <mergeCell ref="BQ124:CA124"/>
    <mergeCell ref="CB124:CL124"/>
    <mergeCell ref="CM124:CW124"/>
    <mergeCell ref="CX124:DH124"/>
    <mergeCell ref="D126:M126"/>
    <mergeCell ref="O126:X126"/>
    <mergeCell ref="Z126:AI126"/>
    <mergeCell ref="AK126:AT126"/>
    <mergeCell ref="AV126:BE126"/>
    <mergeCell ref="BG126:BP126"/>
    <mergeCell ref="Y124:AI124"/>
    <mergeCell ref="AJ124:AT124"/>
    <mergeCell ref="AU124:BE124"/>
    <mergeCell ref="BF124:BP124"/>
    <mergeCell ref="BQ128:CA128"/>
    <mergeCell ref="CB128:CL128"/>
    <mergeCell ref="CM128:CW128"/>
    <mergeCell ref="CX128:DH128"/>
    <mergeCell ref="D130:M130"/>
    <mergeCell ref="O130:X130"/>
    <mergeCell ref="Z130:AI130"/>
    <mergeCell ref="AK130:AT130"/>
    <mergeCell ref="AV130:BE130"/>
    <mergeCell ref="BG130:BP130"/>
    <mergeCell ref="BQ127:CA127"/>
    <mergeCell ref="CB127:CL127"/>
    <mergeCell ref="CM127:CW127"/>
    <mergeCell ref="CX127:DH127"/>
    <mergeCell ref="C128:M128"/>
    <mergeCell ref="N128:X128"/>
    <mergeCell ref="Y128:AI128"/>
    <mergeCell ref="AJ128:AT128"/>
    <mergeCell ref="AU128:BE128"/>
    <mergeCell ref="BF128:BP128"/>
    <mergeCell ref="BQ131:CA131"/>
    <mergeCell ref="CB131:CL131"/>
    <mergeCell ref="CM131:CW131"/>
    <mergeCell ref="CX131:DH131"/>
    <mergeCell ref="B132:B147"/>
    <mergeCell ref="C132:M132"/>
    <mergeCell ref="N132:X132"/>
    <mergeCell ref="Y132:AI132"/>
    <mergeCell ref="AJ132:AT132"/>
    <mergeCell ref="AU132:BE132"/>
    <mergeCell ref="BR130:CA130"/>
    <mergeCell ref="CC130:CL130"/>
    <mergeCell ref="CN130:CW130"/>
    <mergeCell ref="CY130:DH130"/>
    <mergeCell ref="C131:M131"/>
    <mergeCell ref="N131:X131"/>
    <mergeCell ref="Y131:AI131"/>
    <mergeCell ref="AJ131:AT131"/>
    <mergeCell ref="AU131:BE131"/>
    <mergeCell ref="BF131:BP131"/>
    <mergeCell ref="BG134:BP134"/>
    <mergeCell ref="BR134:CA134"/>
    <mergeCell ref="CC134:CL134"/>
    <mergeCell ref="CN134:CW134"/>
    <mergeCell ref="CY134:DH134"/>
    <mergeCell ref="C135:M135"/>
    <mergeCell ref="N135:X135"/>
    <mergeCell ref="Y135:AI135"/>
    <mergeCell ref="AJ135:AT135"/>
    <mergeCell ref="AU135:BE135"/>
    <mergeCell ref="BF132:BP132"/>
    <mergeCell ref="BQ132:CA132"/>
    <mergeCell ref="CB132:CL132"/>
    <mergeCell ref="CM132:CW132"/>
    <mergeCell ref="CX132:DH132"/>
    <mergeCell ref="D134:M134"/>
    <mergeCell ref="O134:X134"/>
    <mergeCell ref="Z134:AI134"/>
    <mergeCell ref="AK134:AT134"/>
    <mergeCell ref="AV134:BE134"/>
    <mergeCell ref="BF136:BP136"/>
    <mergeCell ref="BQ136:CA136"/>
    <mergeCell ref="CB136:CL136"/>
    <mergeCell ref="CM136:CW136"/>
    <mergeCell ref="CX136:DH136"/>
    <mergeCell ref="D138:M138"/>
    <mergeCell ref="O138:X138"/>
    <mergeCell ref="Z138:AI138"/>
    <mergeCell ref="AK138:AT138"/>
    <mergeCell ref="AV138:BE138"/>
    <mergeCell ref="BF135:BP135"/>
    <mergeCell ref="BQ135:CA135"/>
    <mergeCell ref="CB135:CL135"/>
    <mergeCell ref="CM135:CW135"/>
    <mergeCell ref="CX135:DH135"/>
    <mergeCell ref="C136:M136"/>
    <mergeCell ref="N136:X136"/>
    <mergeCell ref="Y136:AI136"/>
    <mergeCell ref="AJ136:AT136"/>
    <mergeCell ref="AU136:BE136"/>
    <mergeCell ref="BF139:BP139"/>
    <mergeCell ref="BQ139:CA139"/>
    <mergeCell ref="CB139:CL139"/>
    <mergeCell ref="CM139:CW139"/>
    <mergeCell ref="CX139:DH139"/>
    <mergeCell ref="C140:M140"/>
    <mergeCell ref="N140:X140"/>
    <mergeCell ref="Y140:AI140"/>
    <mergeCell ref="AJ140:AT140"/>
    <mergeCell ref="AU140:BE140"/>
    <mergeCell ref="BG138:BP138"/>
    <mergeCell ref="BR138:CA138"/>
    <mergeCell ref="CC138:CL138"/>
    <mergeCell ref="CN138:CW138"/>
    <mergeCell ref="CY138:DH138"/>
    <mergeCell ref="C139:M139"/>
    <mergeCell ref="N139:X139"/>
    <mergeCell ref="Y139:AI139"/>
    <mergeCell ref="AJ139:AT139"/>
    <mergeCell ref="AU139:BE139"/>
    <mergeCell ref="BG142:BP142"/>
    <mergeCell ref="BR142:CA142"/>
    <mergeCell ref="CC142:CL142"/>
    <mergeCell ref="CN142:CW142"/>
    <mergeCell ref="CY142:DH142"/>
    <mergeCell ref="C143:M143"/>
    <mergeCell ref="N143:X143"/>
    <mergeCell ref="Y143:AI143"/>
    <mergeCell ref="AJ143:AT143"/>
    <mergeCell ref="AU143:BE143"/>
    <mergeCell ref="BF140:BP140"/>
    <mergeCell ref="BQ140:CA140"/>
    <mergeCell ref="CB140:CL140"/>
    <mergeCell ref="CM140:CW140"/>
    <mergeCell ref="CX140:DH140"/>
    <mergeCell ref="D142:M142"/>
    <mergeCell ref="O142:X142"/>
    <mergeCell ref="Z142:AI142"/>
    <mergeCell ref="AK142:AT142"/>
    <mergeCell ref="AV142:BE142"/>
    <mergeCell ref="BF144:BP144"/>
    <mergeCell ref="BQ144:CA144"/>
    <mergeCell ref="CB144:CL144"/>
    <mergeCell ref="CM144:CW144"/>
    <mergeCell ref="CX144:DH144"/>
    <mergeCell ref="D146:M146"/>
    <mergeCell ref="O146:X146"/>
    <mergeCell ref="Z146:AI146"/>
    <mergeCell ref="AK146:AT146"/>
    <mergeCell ref="AV146:BE146"/>
    <mergeCell ref="BF143:BP143"/>
    <mergeCell ref="BQ143:CA143"/>
    <mergeCell ref="CB143:CL143"/>
    <mergeCell ref="CM143:CW143"/>
    <mergeCell ref="CX143:DH143"/>
    <mergeCell ref="C144:M144"/>
    <mergeCell ref="N144:X144"/>
    <mergeCell ref="Y144:AI144"/>
    <mergeCell ref="AJ144:AT144"/>
    <mergeCell ref="AU144:BE144"/>
    <mergeCell ref="AU148:BE148"/>
    <mergeCell ref="BF148:BP148"/>
    <mergeCell ref="BQ148:CA148"/>
    <mergeCell ref="CB148:CL148"/>
    <mergeCell ref="CM148:CW148"/>
    <mergeCell ref="CX148:DH148"/>
    <mergeCell ref="BF147:BP147"/>
    <mergeCell ref="BQ147:CA147"/>
    <mergeCell ref="CB147:CL147"/>
    <mergeCell ref="CM147:CW147"/>
    <mergeCell ref="CX147:DH147"/>
    <mergeCell ref="C148:M148"/>
    <mergeCell ref="N148:X148"/>
    <mergeCell ref="Y148:AI148"/>
    <mergeCell ref="AJ148:AT148"/>
    <mergeCell ref="BG146:BP146"/>
    <mergeCell ref="BR146:CA146"/>
    <mergeCell ref="CC146:CL146"/>
    <mergeCell ref="CN146:CW146"/>
    <mergeCell ref="CY146:DH146"/>
    <mergeCell ref="C147:M147"/>
    <mergeCell ref="N147:X147"/>
    <mergeCell ref="Y147:AI147"/>
    <mergeCell ref="AJ147:AT147"/>
    <mergeCell ref="AU147:BE147"/>
    <mergeCell ref="AU156:BE156"/>
    <mergeCell ref="BF156:BP156"/>
    <mergeCell ref="BQ156:CA156"/>
    <mergeCell ref="CB156:CL156"/>
    <mergeCell ref="CM156:CW156"/>
    <mergeCell ref="CX156:DH156"/>
    <mergeCell ref="BQ151:CA151"/>
    <mergeCell ref="CB151:CL151"/>
    <mergeCell ref="CM151:CW151"/>
    <mergeCell ref="CX151:DH151"/>
    <mergeCell ref="A156:A195"/>
    <mergeCell ref="B156:B159"/>
    <mergeCell ref="C156:M156"/>
    <mergeCell ref="N156:X156"/>
    <mergeCell ref="Y156:AI156"/>
    <mergeCell ref="AJ156:AT156"/>
    <mergeCell ref="BR150:CA150"/>
    <mergeCell ref="CC150:CL150"/>
    <mergeCell ref="CN150:CW150"/>
    <mergeCell ref="CY150:DH150"/>
    <mergeCell ref="C151:M151"/>
    <mergeCell ref="N151:X151"/>
    <mergeCell ref="Y151:AI151"/>
    <mergeCell ref="AJ151:AT151"/>
    <mergeCell ref="AU151:BE151"/>
    <mergeCell ref="BF151:BP151"/>
    <mergeCell ref="D150:M150"/>
    <mergeCell ref="O150:X150"/>
    <mergeCell ref="Z150:AI150"/>
    <mergeCell ref="AK150:AT150"/>
    <mergeCell ref="AV150:BE150"/>
    <mergeCell ref="BG150:BP150"/>
    <mergeCell ref="BR158:CA158"/>
    <mergeCell ref="CC158:CL158"/>
    <mergeCell ref="CN158:CW158"/>
    <mergeCell ref="CY158:DH158"/>
    <mergeCell ref="C159:M159"/>
    <mergeCell ref="N159:X159"/>
    <mergeCell ref="Y159:AI159"/>
    <mergeCell ref="AJ159:AT159"/>
    <mergeCell ref="AU159:BE159"/>
    <mergeCell ref="BF159:BP159"/>
    <mergeCell ref="D158:M158"/>
    <mergeCell ref="O158:X158"/>
    <mergeCell ref="Z158:AI158"/>
    <mergeCell ref="AK158:AT158"/>
    <mergeCell ref="AV158:BE158"/>
    <mergeCell ref="BG158:BP158"/>
    <mergeCell ref="BG162:BP162"/>
    <mergeCell ref="BR162:CA162"/>
    <mergeCell ref="CC162:CL162"/>
    <mergeCell ref="CN162:CW162"/>
    <mergeCell ref="CY162:DH162"/>
    <mergeCell ref="BF160:BP160"/>
    <mergeCell ref="BQ160:CA160"/>
    <mergeCell ref="CB160:CL160"/>
    <mergeCell ref="CM160:CW160"/>
    <mergeCell ref="CX160:DH160"/>
    <mergeCell ref="D162:M162"/>
    <mergeCell ref="O162:X162"/>
    <mergeCell ref="Z162:AI162"/>
    <mergeCell ref="AK162:AT162"/>
    <mergeCell ref="AV162:BE162"/>
    <mergeCell ref="BF164:BP164"/>
    <mergeCell ref="BQ164:CA164"/>
    <mergeCell ref="CB164:CL164"/>
    <mergeCell ref="CM164:CW164"/>
    <mergeCell ref="CX164:DH164"/>
    <mergeCell ref="BQ159:CA159"/>
    <mergeCell ref="CB159:CL159"/>
    <mergeCell ref="CM159:CW159"/>
    <mergeCell ref="CX159:DH159"/>
    <mergeCell ref="D166:M166"/>
    <mergeCell ref="O166:X166"/>
    <mergeCell ref="Z166:AI166"/>
    <mergeCell ref="AK166:AT166"/>
    <mergeCell ref="AV166:BE166"/>
    <mergeCell ref="BF163:BP163"/>
    <mergeCell ref="BQ163:CA163"/>
    <mergeCell ref="CB163:CL163"/>
    <mergeCell ref="CM163:CW163"/>
    <mergeCell ref="CX163:DH163"/>
    <mergeCell ref="C164:M164"/>
    <mergeCell ref="N164:X164"/>
    <mergeCell ref="Y164:AI164"/>
    <mergeCell ref="AJ164:AT164"/>
    <mergeCell ref="AU164:BE164"/>
    <mergeCell ref="C160:M160"/>
    <mergeCell ref="N160:X160"/>
    <mergeCell ref="N163:X163"/>
    <mergeCell ref="Y163:AI163"/>
    <mergeCell ref="AJ163:AT163"/>
    <mergeCell ref="AU163:BE163"/>
    <mergeCell ref="B168:B175"/>
    <mergeCell ref="C168:M168"/>
    <mergeCell ref="N168:X168"/>
    <mergeCell ref="Y168:AI168"/>
    <mergeCell ref="AJ168:AT168"/>
    <mergeCell ref="BG166:BP166"/>
    <mergeCell ref="BR166:CA166"/>
    <mergeCell ref="CC166:CL166"/>
    <mergeCell ref="CN166:CW166"/>
    <mergeCell ref="CY166:DH166"/>
    <mergeCell ref="C167:M167"/>
    <mergeCell ref="N167:X167"/>
    <mergeCell ref="Y167:AI167"/>
    <mergeCell ref="AJ167:AT167"/>
    <mergeCell ref="AU167:BE167"/>
    <mergeCell ref="BR170:CA170"/>
    <mergeCell ref="CC170:CL170"/>
    <mergeCell ref="CN170:CW170"/>
    <mergeCell ref="CY170:DH170"/>
    <mergeCell ref="C171:M171"/>
    <mergeCell ref="N171:X171"/>
    <mergeCell ref="Y171:AI171"/>
    <mergeCell ref="AJ171:AT171"/>
    <mergeCell ref="B160:B167"/>
    <mergeCell ref="Y160:AI160"/>
    <mergeCell ref="AJ160:AT160"/>
    <mergeCell ref="AU160:BE160"/>
    <mergeCell ref="C163:M163"/>
    <mergeCell ref="D170:M170"/>
    <mergeCell ref="O170:X170"/>
    <mergeCell ref="Z170:AI170"/>
    <mergeCell ref="AK170:AT170"/>
    <mergeCell ref="AV170:BE170"/>
    <mergeCell ref="BG170:BP170"/>
    <mergeCell ref="AU168:BE168"/>
    <mergeCell ref="BF168:BP168"/>
    <mergeCell ref="BQ168:CA168"/>
    <mergeCell ref="CB168:CL168"/>
    <mergeCell ref="CM168:CW168"/>
    <mergeCell ref="CX168:DH168"/>
    <mergeCell ref="BQ172:CA172"/>
    <mergeCell ref="CB172:CL172"/>
    <mergeCell ref="CM172:CW172"/>
    <mergeCell ref="CX172:DH172"/>
    <mergeCell ref="BF167:BP167"/>
    <mergeCell ref="BQ167:CA167"/>
    <mergeCell ref="CB167:CL167"/>
    <mergeCell ref="CM167:CW167"/>
    <mergeCell ref="CX167:DH167"/>
    <mergeCell ref="D174:M174"/>
    <mergeCell ref="O174:X174"/>
    <mergeCell ref="Z174:AI174"/>
    <mergeCell ref="AK174:AT174"/>
    <mergeCell ref="AV174:BE174"/>
    <mergeCell ref="BG174:BP174"/>
    <mergeCell ref="BQ171:CA171"/>
    <mergeCell ref="CB171:CL171"/>
    <mergeCell ref="CM171:CW171"/>
    <mergeCell ref="CX171:DH171"/>
    <mergeCell ref="C172:M172"/>
    <mergeCell ref="N172:X172"/>
    <mergeCell ref="Y172:AI172"/>
    <mergeCell ref="AJ172:AT172"/>
    <mergeCell ref="AU172:BE172"/>
    <mergeCell ref="BF172:BP172"/>
    <mergeCell ref="BQ175:CA175"/>
    <mergeCell ref="CB175:CL175"/>
    <mergeCell ref="CM175:CW175"/>
    <mergeCell ref="CX175:DH175"/>
    <mergeCell ref="AU171:BE171"/>
    <mergeCell ref="BF171:BP171"/>
    <mergeCell ref="B176:B195"/>
    <mergeCell ref="C176:M176"/>
    <mergeCell ref="N176:X176"/>
    <mergeCell ref="Y176:AI176"/>
    <mergeCell ref="AJ176:AT176"/>
    <mergeCell ref="AU176:BE176"/>
    <mergeCell ref="BR174:CA174"/>
    <mergeCell ref="CC174:CL174"/>
    <mergeCell ref="CN174:CW174"/>
    <mergeCell ref="CY174:DH174"/>
    <mergeCell ref="C175:M175"/>
    <mergeCell ref="N175:X175"/>
    <mergeCell ref="Y175:AI175"/>
    <mergeCell ref="AJ175:AT175"/>
    <mergeCell ref="AU175:BE175"/>
    <mergeCell ref="BF175:BP175"/>
    <mergeCell ref="BG178:BP178"/>
    <mergeCell ref="BR178:CA178"/>
    <mergeCell ref="CC178:CL178"/>
    <mergeCell ref="CN178:CW178"/>
    <mergeCell ref="CY178:DH178"/>
    <mergeCell ref="C179:M179"/>
    <mergeCell ref="N179:X179"/>
    <mergeCell ref="Y179:AI179"/>
    <mergeCell ref="AJ179:AT179"/>
    <mergeCell ref="AU179:BE179"/>
    <mergeCell ref="BF176:BP176"/>
    <mergeCell ref="BQ176:CA176"/>
    <mergeCell ref="CB176:CL176"/>
    <mergeCell ref="CM176:CW176"/>
    <mergeCell ref="CX176:DH176"/>
    <mergeCell ref="D178:M178"/>
    <mergeCell ref="O178:X178"/>
    <mergeCell ref="Z178:AI178"/>
    <mergeCell ref="AK178:AT178"/>
    <mergeCell ref="AV178:BE178"/>
    <mergeCell ref="BF180:BP180"/>
    <mergeCell ref="BQ180:CA180"/>
    <mergeCell ref="CB180:CL180"/>
    <mergeCell ref="CM180:CW180"/>
    <mergeCell ref="CX180:DH180"/>
    <mergeCell ref="D182:M182"/>
    <mergeCell ref="O182:X182"/>
    <mergeCell ref="Z182:AI182"/>
    <mergeCell ref="AK182:AT182"/>
    <mergeCell ref="AV182:BE182"/>
    <mergeCell ref="BF179:BP179"/>
    <mergeCell ref="BQ179:CA179"/>
    <mergeCell ref="CB179:CL179"/>
    <mergeCell ref="CM179:CW179"/>
    <mergeCell ref="CX179:DH179"/>
    <mergeCell ref="C180:M180"/>
    <mergeCell ref="N180:X180"/>
    <mergeCell ref="Y180:AI180"/>
    <mergeCell ref="AJ180:AT180"/>
    <mergeCell ref="AU180:BE180"/>
    <mergeCell ref="BF183:BP183"/>
    <mergeCell ref="BQ183:CA183"/>
    <mergeCell ref="CB183:CL183"/>
    <mergeCell ref="CM183:CW183"/>
    <mergeCell ref="CX183:DH183"/>
    <mergeCell ref="C184:M184"/>
    <mergeCell ref="N184:X184"/>
    <mergeCell ref="Y184:AI184"/>
    <mergeCell ref="AJ184:AT184"/>
    <mergeCell ref="AU184:BE184"/>
    <mergeCell ref="BG182:BP182"/>
    <mergeCell ref="BR182:CA182"/>
    <mergeCell ref="CC182:CL182"/>
    <mergeCell ref="CN182:CW182"/>
    <mergeCell ref="CY182:DH182"/>
    <mergeCell ref="C183:M183"/>
    <mergeCell ref="N183:X183"/>
    <mergeCell ref="Y183:AI183"/>
    <mergeCell ref="AJ183:AT183"/>
    <mergeCell ref="AU183:BE183"/>
    <mergeCell ref="BG186:BP186"/>
    <mergeCell ref="BR186:CA186"/>
    <mergeCell ref="CC186:CL186"/>
    <mergeCell ref="CN186:CW186"/>
    <mergeCell ref="CY186:DH186"/>
    <mergeCell ref="C187:M187"/>
    <mergeCell ref="N187:X187"/>
    <mergeCell ref="Y187:AI187"/>
    <mergeCell ref="AJ187:AT187"/>
    <mergeCell ref="AU187:BE187"/>
    <mergeCell ref="BF184:BP184"/>
    <mergeCell ref="BQ184:CA184"/>
    <mergeCell ref="CB184:CL184"/>
    <mergeCell ref="CM184:CW184"/>
    <mergeCell ref="CX184:DH184"/>
    <mergeCell ref="D186:M186"/>
    <mergeCell ref="O186:X186"/>
    <mergeCell ref="Z186:AI186"/>
    <mergeCell ref="AK186:AT186"/>
    <mergeCell ref="AV186:BE186"/>
    <mergeCell ref="BF188:BP188"/>
    <mergeCell ref="BQ188:CA188"/>
    <mergeCell ref="CB188:CL188"/>
    <mergeCell ref="CM188:CW188"/>
    <mergeCell ref="CX188:DH188"/>
    <mergeCell ref="D190:M190"/>
    <mergeCell ref="O190:X190"/>
    <mergeCell ref="Z190:AI190"/>
    <mergeCell ref="AK190:AT190"/>
    <mergeCell ref="AV190:BE190"/>
    <mergeCell ref="BF187:BP187"/>
    <mergeCell ref="BQ187:CA187"/>
    <mergeCell ref="CB187:CL187"/>
    <mergeCell ref="CM187:CW187"/>
    <mergeCell ref="CX187:DH187"/>
    <mergeCell ref="C188:M188"/>
    <mergeCell ref="N188:X188"/>
    <mergeCell ref="Y188:AI188"/>
    <mergeCell ref="AJ188:AT188"/>
    <mergeCell ref="AU188:BE188"/>
    <mergeCell ref="BF191:BP191"/>
    <mergeCell ref="BQ191:CA191"/>
    <mergeCell ref="CB191:CL191"/>
    <mergeCell ref="CM191:CW191"/>
    <mergeCell ref="CX191:DH191"/>
    <mergeCell ref="C192:M192"/>
    <mergeCell ref="N192:X192"/>
    <mergeCell ref="Y192:AI192"/>
    <mergeCell ref="AJ192:AT192"/>
    <mergeCell ref="AU192:BE192"/>
    <mergeCell ref="BG190:BP190"/>
    <mergeCell ref="BR190:CA190"/>
    <mergeCell ref="CC190:CL190"/>
    <mergeCell ref="CN190:CW190"/>
    <mergeCell ref="CY190:DH190"/>
    <mergeCell ref="C191:M191"/>
    <mergeCell ref="N191:X191"/>
    <mergeCell ref="Y191:AI191"/>
    <mergeCell ref="AJ191:AT191"/>
    <mergeCell ref="AU191:BE191"/>
    <mergeCell ref="BF195:BP195"/>
    <mergeCell ref="BQ195:CA195"/>
    <mergeCell ref="CB195:CL195"/>
    <mergeCell ref="CM195:CW195"/>
    <mergeCell ref="CX195:DH195"/>
    <mergeCell ref="BG194:BP194"/>
    <mergeCell ref="BR194:CA194"/>
    <mergeCell ref="CC194:CL194"/>
    <mergeCell ref="CN194:CW194"/>
    <mergeCell ref="CY194:DH194"/>
    <mergeCell ref="C195:M195"/>
    <mergeCell ref="N195:X195"/>
    <mergeCell ref="Y195:AI195"/>
    <mergeCell ref="AJ195:AT195"/>
    <mergeCell ref="AU195:BE195"/>
    <mergeCell ref="BF192:BP192"/>
    <mergeCell ref="BQ192:CA192"/>
    <mergeCell ref="CB192:CL192"/>
    <mergeCell ref="CM192:CW192"/>
    <mergeCell ref="CX192:DH192"/>
    <mergeCell ref="D194:M194"/>
    <mergeCell ref="O194:X194"/>
    <mergeCell ref="Z194:AI194"/>
    <mergeCell ref="AK194:AT194"/>
    <mergeCell ref="AV194:BE194"/>
  </mergeCells>
  <conditionalFormatting sqref="C11 N11 Y11 AJ11:AU11 BF11 BQ11 CB11 CM11 CX11 C23 N23 Y23 AJ23 AU23 BF23 BQ23 CB23 CX23 C27 N27 Y27 AJ27 AU27 BF27 BQ27 CB27 CX27 C31 N31 Y31 AJ31:AU31 BF31 BQ31 CB31 C43 N43 Y43 AJ43 AU43 BF43 BQ43 CB43 CM43 CX43 C47 N47 Y47 AJ47:AU47 BF47 BQ47 CB47 C83 N83 Y83 AJ83:AU83 BF83 BQ83 CB83 DI84:DI87 DT84:DT87 EE84:EE87 EP84:FA87 FL84:FL87 FW84:FW87 GH84:GH87 GS84:GS87 HD84:HD87 C87 N87 Y87 AJ87:AU87 BF87 BQ87 CB87 C91 N91 Y91 AJ91:AU91 BF91 BQ91 CB91 CM91 CX91 C95 N95 Y95 AJ95:AU95 BF95 BQ95 CB95 C99 N99 Y99 AJ99:AU99 BF99 BQ99 CB99 CM99 CX99 C103 N103 Y103 AJ103:AU103 BF103 BQ103 CB103 C195:C196 N195:N196 Y195:Y196 AJ195:AJ196 AU195:AU196 BF195:BF196 BQ195:BQ196 CB195:CB196 CX195:CX196 C197:BP197">
    <cfRule type="containsText" dxfId="587" priority="578" stopIfTrue="1" operator="containsText" text="Severo">
      <formula>NOT(ISERROR(SEARCH("Severo",C11)))</formula>
    </cfRule>
    <cfRule type="containsText" dxfId="586" priority="579" stopIfTrue="1" operator="containsText" text="Moderado">
      <formula>NOT(ISERROR(SEARCH("Moderado",C11)))</formula>
    </cfRule>
    <cfRule type="containsText" dxfId="585" priority="580" stopIfTrue="1" operator="containsText" text="Irrelevante">
      <formula>NOT(ISERROR(SEARCH("Irrelevante",C11)))</formula>
    </cfRule>
  </conditionalFormatting>
  <conditionalFormatting sqref="C11 N11 Y11">
    <cfRule type="containsText" dxfId="584" priority="551" stopIfTrue="1" operator="containsText" text="Moderado">
      <formula>NOT(ISERROR(SEARCH("Moderado",C11)))</formula>
    </cfRule>
    <cfRule type="containsText" dxfId="583" priority="552" stopIfTrue="1" operator="containsText" text="Irrelevante">
      <formula>NOT(ISERROR(SEARCH("Irrelevante",C11)))</formula>
    </cfRule>
    <cfRule type="containsText" dxfId="582" priority="550" stopIfTrue="1" operator="containsText" text="Severo">
      <formula>NOT(ISERROR(SEARCH("Severo",C11)))</formula>
    </cfRule>
    <cfRule type="containsText" dxfId="581" priority="549" stopIfTrue="1" operator="containsText" text="Crítico">
      <formula>NOT(ISERROR(SEARCH("Crítico",C11)))</formula>
    </cfRule>
  </conditionalFormatting>
  <conditionalFormatting sqref="C11">
    <cfRule type="containsText" dxfId="580" priority="554" stopIfTrue="1" operator="containsText" text="Severo">
      <formula>NOT(ISERROR(SEARCH("Severo",C11)))</formula>
    </cfRule>
    <cfRule type="containsText" dxfId="579" priority="555" stopIfTrue="1" operator="containsText" text="Moderado">
      <formula>NOT(ISERROR(SEARCH("Moderado",C11)))</formula>
    </cfRule>
    <cfRule type="containsText" dxfId="578" priority="556" stopIfTrue="1" operator="containsText" text="Irrelevante">
      <formula>NOT(ISERROR(SEARCH("Irrelevante",C11)))</formula>
    </cfRule>
    <cfRule type="containsText" dxfId="577" priority="553" stopIfTrue="1" operator="containsText" text="Crítico">
      <formula>NOT(ISERROR(SEARCH("Crítico",C11)))</formula>
    </cfRule>
  </conditionalFormatting>
  <conditionalFormatting sqref="C15 N15 Y15 AJ15:AU15 BF15 BQ15 CB15 CM15 CX15">
    <cfRule type="containsText" dxfId="576" priority="546" stopIfTrue="1" operator="containsText" text="Severo">
      <formula>NOT(ISERROR(SEARCH("Severo",C15)))</formula>
    </cfRule>
    <cfRule type="containsText" dxfId="575" priority="548" stopIfTrue="1" operator="containsText" text="Irrelevante">
      <formula>NOT(ISERROR(SEARCH("Irrelevante",C15)))</formula>
    </cfRule>
    <cfRule type="containsText" dxfId="574" priority="547" stopIfTrue="1" operator="containsText" text="Moderado">
      <formula>NOT(ISERROR(SEARCH("Moderado",C15)))</formula>
    </cfRule>
  </conditionalFormatting>
  <conditionalFormatting sqref="C15 N15 Y15">
    <cfRule type="containsText" dxfId="573" priority="517" stopIfTrue="1" operator="containsText" text="Crítico">
      <formula>NOT(ISERROR(SEARCH("Crítico",C15)))</formula>
    </cfRule>
    <cfRule type="containsText" dxfId="572" priority="519" stopIfTrue="1" operator="containsText" text="Moderado">
      <formula>NOT(ISERROR(SEARCH("Moderado",C15)))</formula>
    </cfRule>
    <cfRule type="containsText" dxfId="571" priority="520" stopIfTrue="1" operator="containsText" text="Irrelevante">
      <formula>NOT(ISERROR(SEARCH("Irrelevante",C15)))</formula>
    </cfRule>
    <cfRule type="containsText" dxfId="570" priority="518" stopIfTrue="1" operator="containsText" text="Severo">
      <formula>NOT(ISERROR(SEARCH("Severo",C15)))</formula>
    </cfRule>
  </conditionalFormatting>
  <conditionalFormatting sqref="C15">
    <cfRule type="containsText" dxfId="569" priority="523" stopIfTrue="1" operator="containsText" text="Moderado">
      <formula>NOT(ISERROR(SEARCH("Moderado",C15)))</formula>
    </cfRule>
    <cfRule type="containsText" dxfId="568" priority="522" stopIfTrue="1" operator="containsText" text="Severo">
      <formula>NOT(ISERROR(SEARCH("Severo",C15)))</formula>
    </cfRule>
    <cfRule type="containsText" dxfId="567" priority="521" stopIfTrue="1" operator="containsText" text="Crítico">
      <formula>NOT(ISERROR(SEARCH("Crítico",C15)))</formula>
    </cfRule>
    <cfRule type="containsText" dxfId="566" priority="524" stopIfTrue="1" operator="containsText" text="Irrelevante">
      <formula>NOT(ISERROR(SEARCH("Irrelevante",C15)))</formula>
    </cfRule>
  </conditionalFormatting>
  <conditionalFormatting sqref="C19">
    <cfRule type="containsText" dxfId="565" priority="511" stopIfTrue="1" operator="containsText" text="Moderado">
      <formula>NOT(ISERROR(SEARCH("Moderado",C19)))</formula>
    </cfRule>
    <cfRule type="containsText" dxfId="564" priority="512" stopIfTrue="1" operator="containsText" text="Irrelevante">
      <formula>NOT(ISERROR(SEARCH("Irrelevante",C19)))</formula>
    </cfRule>
    <cfRule type="containsText" dxfId="563" priority="509" stopIfTrue="1" operator="containsText" text="Crítico">
      <formula>NOT(ISERROR(SEARCH("Crítico",C19)))</formula>
    </cfRule>
    <cfRule type="containsText" dxfId="562" priority="510" stopIfTrue="1" operator="containsText" text="Severo">
      <formula>NOT(ISERROR(SEARCH("Severo",C19)))</formula>
    </cfRule>
  </conditionalFormatting>
  <conditionalFormatting sqref="C31 N31 Y31">
    <cfRule type="containsText" dxfId="561" priority="484" stopIfTrue="1" operator="containsText" text="Irrelevante">
      <formula>NOT(ISERROR(SEARCH("Irrelevante",C31)))</formula>
    </cfRule>
    <cfRule type="containsText" dxfId="560" priority="483" stopIfTrue="1" operator="containsText" text="Moderado">
      <formula>NOT(ISERROR(SEARCH("Moderado",C31)))</formula>
    </cfRule>
    <cfRule type="containsText" dxfId="559" priority="482" stopIfTrue="1" operator="containsText" text="Severo">
      <formula>NOT(ISERROR(SEARCH("Severo",C31)))</formula>
    </cfRule>
    <cfRule type="containsText" dxfId="558" priority="481" stopIfTrue="1" operator="containsText" text="Crítico">
      <formula>NOT(ISERROR(SEARCH("Crítico",C31)))</formula>
    </cfRule>
  </conditionalFormatting>
  <conditionalFormatting sqref="C31">
    <cfRule type="containsText" dxfId="557" priority="485" stopIfTrue="1" operator="containsText" text="Crítico">
      <formula>NOT(ISERROR(SEARCH("Crítico",C31)))</formula>
    </cfRule>
    <cfRule type="containsText" dxfId="556" priority="488" stopIfTrue="1" operator="containsText" text="Irrelevante">
      <formula>NOT(ISERROR(SEARCH("Irrelevante",C31)))</formula>
    </cfRule>
    <cfRule type="containsText" dxfId="555" priority="487" stopIfTrue="1" operator="containsText" text="Moderado">
      <formula>NOT(ISERROR(SEARCH("Moderado",C31)))</formula>
    </cfRule>
    <cfRule type="containsText" dxfId="554" priority="486" stopIfTrue="1" operator="containsText" text="Severo">
      <formula>NOT(ISERROR(SEARCH("Severo",C31)))</formula>
    </cfRule>
  </conditionalFormatting>
  <conditionalFormatting sqref="C35 N35 Y35 AJ35:AU35 BF35 BQ35 CB35 CX35">
    <cfRule type="containsText" dxfId="553" priority="479" stopIfTrue="1" operator="containsText" text="Moderado">
      <formula>NOT(ISERROR(SEARCH("Moderado",C35)))</formula>
    </cfRule>
    <cfRule type="containsText" dxfId="552" priority="480" stopIfTrue="1" operator="containsText" text="Irrelevante">
      <formula>NOT(ISERROR(SEARCH("Irrelevante",C35)))</formula>
    </cfRule>
    <cfRule type="containsText" dxfId="551" priority="478" stopIfTrue="1" operator="containsText" text="Severo">
      <formula>NOT(ISERROR(SEARCH("Severo",C35)))</formula>
    </cfRule>
  </conditionalFormatting>
  <conditionalFormatting sqref="C35 N35 Y35">
    <cfRule type="containsText" dxfId="550" priority="449" stopIfTrue="1" operator="containsText" text="Crítico">
      <formula>NOT(ISERROR(SEARCH("Crítico",C35)))</formula>
    </cfRule>
    <cfRule type="containsText" dxfId="549" priority="452" stopIfTrue="1" operator="containsText" text="Irrelevante">
      <formula>NOT(ISERROR(SEARCH("Irrelevante",C35)))</formula>
    </cfRule>
    <cfRule type="containsText" dxfId="548" priority="451" stopIfTrue="1" operator="containsText" text="Moderado">
      <formula>NOT(ISERROR(SEARCH("Moderado",C35)))</formula>
    </cfRule>
    <cfRule type="containsText" dxfId="547" priority="450" stopIfTrue="1" operator="containsText" text="Severo">
      <formula>NOT(ISERROR(SEARCH("Severo",C35)))</formula>
    </cfRule>
  </conditionalFormatting>
  <conditionalFormatting sqref="C35">
    <cfRule type="containsText" dxfId="546" priority="456" stopIfTrue="1" operator="containsText" text="Irrelevante">
      <formula>NOT(ISERROR(SEARCH("Irrelevante",C35)))</formula>
    </cfRule>
    <cfRule type="containsText" dxfId="545" priority="455" stopIfTrue="1" operator="containsText" text="Moderado">
      <formula>NOT(ISERROR(SEARCH("Moderado",C35)))</formula>
    </cfRule>
    <cfRule type="containsText" dxfId="544" priority="454" stopIfTrue="1" operator="containsText" text="Severo">
      <formula>NOT(ISERROR(SEARCH("Severo",C35)))</formula>
    </cfRule>
    <cfRule type="containsText" dxfId="543" priority="453" stopIfTrue="1" operator="containsText" text="Crítico">
      <formula>NOT(ISERROR(SEARCH("Crítico",C35)))</formula>
    </cfRule>
  </conditionalFormatting>
  <conditionalFormatting sqref="C39">
    <cfRule type="containsText" dxfId="542" priority="444" stopIfTrue="1" operator="containsText" text="Irrelevante">
      <formula>NOT(ISERROR(SEARCH("Irrelevante",C39)))</formula>
    </cfRule>
    <cfRule type="containsText" dxfId="541" priority="443" stopIfTrue="1" operator="containsText" text="Moderado">
      <formula>NOT(ISERROR(SEARCH("Moderado",C39)))</formula>
    </cfRule>
    <cfRule type="containsText" dxfId="540" priority="442" stopIfTrue="1" operator="containsText" text="Severo">
      <formula>NOT(ISERROR(SEARCH("Severo",C39)))</formula>
    </cfRule>
    <cfRule type="containsText" dxfId="539" priority="441" stopIfTrue="1" operator="containsText" text="Crítico">
      <formula>NOT(ISERROR(SEARCH("Crítico",C39)))</formula>
    </cfRule>
  </conditionalFormatting>
  <conditionalFormatting sqref="C47 N47 Y47">
    <cfRule type="containsText" dxfId="538" priority="416" stopIfTrue="1" operator="containsText" text="Irrelevante">
      <formula>NOT(ISERROR(SEARCH("Irrelevante",C47)))</formula>
    </cfRule>
    <cfRule type="containsText" dxfId="537" priority="413" stopIfTrue="1" operator="containsText" text="Crítico">
      <formula>NOT(ISERROR(SEARCH("Crítico",C47)))</formula>
    </cfRule>
    <cfRule type="containsText" dxfId="536" priority="415" stopIfTrue="1" operator="containsText" text="Moderado">
      <formula>NOT(ISERROR(SEARCH("Moderado",C47)))</formula>
    </cfRule>
    <cfRule type="containsText" dxfId="535" priority="414" stopIfTrue="1" operator="containsText" text="Severo">
      <formula>NOT(ISERROR(SEARCH("Severo",C47)))</formula>
    </cfRule>
  </conditionalFormatting>
  <conditionalFormatting sqref="C47">
    <cfRule type="containsText" dxfId="534" priority="420" stopIfTrue="1" operator="containsText" text="Irrelevante">
      <formula>NOT(ISERROR(SEARCH("Irrelevante",C47)))</formula>
    </cfRule>
    <cfRule type="containsText" dxfId="533" priority="419" stopIfTrue="1" operator="containsText" text="Moderado">
      <formula>NOT(ISERROR(SEARCH("Moderado",C47)))</formula>
    </cfRule>
    <cfRule type="containsText" dxfId="532" priority="418" stopIfTrue="1" operator="containsText" text="Severo">
      <formula>NOT(ISERROR(SEARCH("Severo",C47)))</formula>
    </cfRule>
    <cfRule type="containsText" dxfId="531" priority="417" stopIfTrue="1" operator="containsText" text="Crítico">
      <formula>NOT(ISERROR(SEARCH("Crítico",C47)))</formula>
    </cfRule>
  </conditionalFormatting>
  <conditionalFormatting sqref="C51 C67 C71 C75 C79">
    <cfRule type="containsText" dxfId="530" priority="386" stopIfTrue="1" operator="containsText" text="Severo">
      <formula>NOT(ISERROR(SEARCH("Severo",C51)))</formula>
    </cfRule>
    <cfRule type="containsText" dxfId="529" priority="385" stopIfTrue="1" operator="containsText" text="Crítico">
      <formula>NOT(ISERROR(SEARCH("Crítico",C51)))</formula>
    </cfRule>
    <cfRule type="containsText" dxfId="528" priority="388" stopIfTrue="1" operator="containsText" text="Irrelevante">
      <formula>NOT(ISERROR(SEARCH("Irrelevante",C51)))</formula>
    </cfRule>
    <cfRule type="containsText" dxfId="527" priority="387" stopIfTrue="1" operator="containsText" text="Moderado">
      <formula>NOT(ISERROR(SEARCH("Moderado",C51)))</formula>
    </cfRule>
  </conditionalFormatting>
  <conditionalFormatting sqref="C51 N51 Y51 C55 N55 Y55 C59 N59 AJ59 AU59 BF59 C63 N63 Y63 C67 N67 Y67 C71 N71 Y71 C75 N75 Y75 C79 N79 Y79">
    <cfRule type="containsText" dxfId="526" priority="384" stopIfTrue="1" operator="containsText" text="Irrelevante">
      <formula>NOT(ISERROR(SEARCH("Irrelevante",C51)))</formula>
    </cfRule>
    <cfRule type="containsText" dxfId="525" priority="382" stopIfTrue="1" operator="containsText" text="Severo">
      <formula>NOT(ISERROR(SEARCH("Severo",C51)))</formula>
    </cfRule>
    <cfRule type="containsText" dxfId="524" priority="383" stopIfTrue="1" operator="containsText" text="Moderado">
      <formula>NOT(ISERROR(SEARCH("Moderado",C51)))</formula>
    </cfRule>
  </conditionalFormatting>
  <conditionalFormatting sqref="C51 N51 Y51 AJ51:AU51 BF51 BQ51 CB51 CM51 C55 N55 Y55 AJ55:AU55 BF55 BQ55 CB55 CM55 CX55 C59 N59 AJ59 AU59 BF59 BQ59 CB59 CM59 CX59 C63 N63 Y63 AJ63:AU63 BF63 BQ63 CB63 CM63 CX63 C67 N67 Y67 AJ67:AU67 BF67 BQ67 CB67 C71 N71 Y71 AJ71:AU71 BF71 BQ71 CB71 CM71 CX71 C75 N75 Y75 AJ75:AU75 BF75 BQ75 CB75 C79 N79 Y79 AJ79:AU79 BF79 BQ79 CB79">
    <cfRule type="containsText" dxfId="523" priority="411" stopIfTrue="1" operator="containsText" text="Moderado">
      <formula>NOT(ISERROR(SEARCH("Moderado",C51)))</formula>
    </cfRule>
    <cfRule type="containsText" dxfId="522" priority="412" stopIfTrue="1" operator="containsText" text="Irrelevante">
      <formula>NOT(ISERROR(SEARCH("Irrelevante",C51)))</formula>
    </cfRule>
    <cfRule type="containsText" dxfId="521" priority="410" stopIfTrue="1" operator="containsText" text="Severo">
      <formula>NOT(ISERROR(SEARCH("Severo",C51)))</formula>
    </cfRule>
  </conditionalFormatting>
  <conditionalFormatting sqref="C55 C59 C51 N51 Y51 N55 Y55 N59 AJ59 AU59 BF59 C63 N63 Y63 C67 N67 Y67 C71 N71 Y71 C75 N75 Y75 C79 N79 Y79">
    <cfRule type="containsText" dxfId="520" priority="381" stopIfTrue="1" operator="containsText" text="Crítico">
      <formula>NOT(ISERROR(SEARCH("Crítico",C51)))</formula>
    </cfRule>
  </conditionalFormatting>
  <conditionalFormatting sqref="C55">
    <cfRule type="containsText" dxfId="519" priority="343" stopIfTrue="1" operator="containsText" text="Moderado">
      <formula>NOT(ISERROR(SEARCH("Moderado",C55)))</formula>
    </cfRule>
    <cfRule type="containsText" dxfId="518" priority="344" stopIfTrue="1" operator="containsText" text="Irrelevante">
      <formula>NOT(ISERROR(SEARCH("Irrelevante",C55)))</formula>
    </cfRule>
    <cfRule type="containsText" dxfId="517" priority="341" stopIfTrue="1" operator="containsText" text="Crítico">
      <formula>NOT(ISERROR(SEARCH("Crítico",C55)))</formula>
    </cfRule>
    <cfRule type="containsText" dxfId="516" priority="342" stopIfTrue="1" operator="containsText" text="Severo">
      <formula>NOT(ISERROR(SEARCH("Severo",C55)))</formula>
    </cfRule>
  </conditionalFormatting>
  <conditionalFormatting sqref="C59">
    <cfRule type="containsText" dxfId="515" priority="337" stopIfTrue="1" operator="containsText" text="Crítico">
      <formula>NOT(ISERROR(SEARCH("Crítico",C59)))</formula>
    </cfRule>
    <cfRule type="containsText" dxfId="514" priority="338" stopIfTrue="1" operator="containsText" text="Severo">
      <formula>NOT(ISERROR(SEARCH("Severo",C59)))</formula>
    </cfRule>
    <cfRule type="containsText" dxfId="513" priority="339" stopIfTrue="1" operator="containsText" text="Moderado">
      <formula>NOT(ISERROR(SEARCH("Moderado",C59)))</formula>
    </cfRule>
    <cfRule type="containsText" dxfId="512" priority="340" stopIfTrue="1" operator="containsText" text="Irrelevante">
      <formula>NOT(ISERROR(SEARCH("Irrelevante",C59)))</formula>
    </cfRule>
  </conditionalFormatting>
  <conditionalFormatting sqref="C107">
    <cfRule type="containsText" dxfId="511" priority="309" stopIfTrue="1" operator="containsText" text="Crítico">
      <formula>NOT(ISERROR(SEARCH("Crítico",C107)))</formula>
    </cfRule>
    <cfRule type="containsText" dxfId="510" priority="310" stopIfTrue="1" operator="containsText" text="Severo">
      <formula>NOT(ISERROR(SEARCH("Severo",C107)))</formula>
    </cfRule>
    <cfRule type="containsText" dxfId="509" priority="311" stopIfTrue="1" operator="containsText" text="Moderado">
      <formula>NOT(ISERROR(SEARCH("Moderado",C107)))</formula>
    </cfRule>
    <cfRule type="containsText" dxfId="508" priority="312" stopIfTrue="1" operator="containsText" text="Irrelevante">
      <formula>NOT(ISERROR(SEARCH("Irrelevante",C107)))</formula>
    </cfRule>
  </conditionalFormatting>
  <conditionalFormatting sqref="C111">
    <cfRule type="containsText" dxfId="507" priority="301" stopIfTrue="1" operator="containsText" text="Crítico">
      <formula>NOT(ISERROR(SEARCH("Crítico",C111)))</formula>
    </cfRule>
    <cfRule type="containsText" dxfId="506" priority="304" stopIfTrue="1" operator="containsText" text="Irrelevante">
      <formula>NOT(ISERROR(SEARCH("Irrelevante",C111)))</formula>
    </cfRule>
    <cfRule type="containsText" dxfId="505" priority="302" stopIfTrue="1" operator="containsText" text="Severo">
      <formula>NOT(ISERROR(SEARCH("Severo",C111)))</formula>
    </cfRule>
    <cfRule type="containsText" dxfId="504" priority="303" stopIfTrue="1" operator="containsText" text="Moderado">
      <formula>NOT(ISERROR(SEARCH("Moderado",C111)))</formula>
    </cfRule>
  </conditionalFormatting>
  <conditionalFormatting sqref="C115">
    <cfRule type="containsText" dxfId="503" priority="296" stopIfTrue="1" operator="containsText" text="Irrelevante">
      <formula>NOT(ISERROR(SEARCH("Irrelevante",C115)))</formula>
    </cfRule>
    <cfRule type="containsText" dxfId="502" priority="293" stopIfTrue="1" operator="containsText" text="Crítico">
      <formula>NOT(ISERROR(SEARCH("Crítico",C115)))</formula>
    </cfRule>
    <cfRule type="containsText" dxfId="501" priority="295" stopIfTrue="1" operator="containsText" text="Moderado">
      <formula>NOT(ISERROR(SEARCH("Moderado",C115)))</formula>
    </cfRule>
    <cfRule type="containsText" dxfId="500" priority="294" stopIfTrue="1" operator="containsText" text="Severo">
      <formula>NOT(ISERROR(SEARCH("Severo",C115)))</formula>
    </cfRule>
  </conditionalFormatting>
  <conditionalFormatting sqref="C119">
    <cfRule type="containsText" dxfId="499" priority="286" stopIfTrue="1" operator="containsText" text="Severo">
      <formula>NOT(ISERROR(SEARCH("Severo",C119)))</formula>
    </cfRule>
    <cfRule type="containsText" dxfId="498" priority="288" stopIfTrue="1" operator="containsText" text="Irrelevante">
      <formula>NOT(ISERROR(SEARCH("Irrelevante",C119)))</formula>
    </cfRule>
    <cfRule type="containsText" dxfId="497" priority="287" stopIfTrue="1" operator="containsText" text="Moderado">
      <formula>NOT(ISERROR(SEARCH("Moderado",C119)))</formula>
    </cfRule>
    <cfRule type="containsText" dxfId="496" priority="285" stopIfTrue="1" operator="containsText" text="Crítico">
      <formula>NOT(ISERROR(SEARCH("Crítico",C119)))</formula>
    </cfRule>
  </conditionalFormatting>
  <conditionalFormatting sqref="C123">
    <cfRule type="containsText" dxfId="495" priority="278" stopIfTrue="1" operator="containsText" text="Severo">
      <formula>NOT(ISERROR(SEARCH("Severo",C123)))</formula>
    </cfRule>
    <cfRule type="containsText" dxfId="494" priority="280" stopIfTrue="1" operator="containsText" text="Irrelevante">
      <formula>NOT(ISERROR(SEARCH("Irrelevante",C123)))</formula>
    </cfRule>
    <cfRule type="containsText" dxfId="493" priority="279" stopIfTrue="1" operator="containsText" text="Moderado">
      <formula>NOT(ISERROR(SEARCH("Moderado",C123)))</formula>
    </cfRule>
    <cfRule type="containsText" dxfId="492" priority="277" stopIfTrue="1" operator="containsText" text="Crítico">
      <formula>NOT(ISERROR(SEARCH("Crítico",C123)))</formula>
    </cfRule>
  </conditionalFormatting>
  <conditionalFormatting sqref="C127">
    <cfRule type="containsText" dxfId="491" priority="271" stopIfTrue="1" operator="containsText" text="Moderado">
      <formula>NOT(ISERROR(SEARCH("Moderado",C127)))</formula>
    </cfRule>
    <cfRule type="containsText" dxfId="490" priority="272" stopIfTrue="1" operator="containsText" text="Irrelevante">
      <formula>NOT(ISERROR(SEARCH("Irrelevante",C127)))</formula>
    </cfRule>
    <cfRule type="containsText" dxfId="489" priority="269" stopIfTrue="1" operator="containsText" text="Crítico">
      <formula>NOT(ISERROR(SEARCH("Crítico",C127)))</formula>
    </cfRule>
    <cfRule type="containsText" dxfId="488" priority="270" stopIfTrue="1" operator="containsText" text="Severo">
      <formula>NOT(ISERROR(SEARCH("Severo",C127)))</formula>
    </cfRule>
  </conditionalFormatting>
  <conditionalFormatting sqref="C131">
    <cfRule type="containsText" dxfId="487" priority="261" stopIfTrue="1" operator="containsText" text="Crítico">
      <formula>NOT(ISERROR(SEARCH("Crítico",C131)))</formula>
    </cfRule>
    <cfRule type="containsText" dxfId="486" priority="263" stopIfTrue="1" operator="containsText" text="Moderado">
      <formula>NOT(ISERROR(SEARCH("Moderado",C131)))</formula>
    </cfRule>
    <cfRule type="containsText" dxfId="485" priority="262" stopIfTrue="1" operator="containsText" text="Severo">
      <formula>NOT(ISERROR(SEARCH("Severo",C131)))</formula>
    </cfRule>
    <cfRule type="containsText" dxfId="484" priority="264" stopIfTrue="1" operator="containsText" text="Irrelevante">
      <formula>NOT(ISERROR(SEARCH("Irrelevante",C131)))</formula>
    </cfRule>
  </conditionalFormatting>
  <conditionalFormatting sqref="C135">
    <cfRule type="containsText" dxfId="483" priority="256" stopIfTrue="1" operator="containsText" text="Irrelevante">
      <formula>NOT(ISERROR(SEARCH("Irrelevante",C135)))</formula>
    </cfRule>
    <cfRule type="containsText" dxfId="482" priority="255" stopIfTrue="1" operator="containsText" text="Moderado">
      <formula>NOT(ISERROR(SEARCH("Moderado",C135)))</formula>
    </cfRule>
    <cfRule type="containsText" dxfId="481" priority="254" stopIfTrue="1" operator="containsText" text="Severo">
      <formula>NOT(ISERROR(SEARCH("Severo",C135)))</formula>
    </cfRule>
    <cfRule type="containsText" dxfId="480" priority="253" stopIfTrue="1" operator="containsText" text="Crítico">
      <formula>NOT(ISERROR(SEARCH("Crítico",C135)))</formula>
    </cfRule>
  </conditionalFormatting>
  <conditionalFormatting sqref="C139">
    <cfRule type="containsText" dxfId="479" priority="245" stopIfTrue="1" operator="containsText" text="Crítico">
      <formula>NOT(ISERROR(SEARCH("Crítico",C139)))</formula>
    </cfRule>
    <cfRule type="containsText" dxfId="478" priority="246" stopIfTrue="1" operator="containsText" text="Severo">
      <formula>NOT(ISERROR(SEARCH("Severo",C139)))</formula>
    </cfRule>
    <cfRule type="containsText" dxfId="477" priority="247" stopIfTrue="1" operator="containsText" text="Moderado">
      <formula>NOT(ISERROR(SEARCH("Moderado",C139)))</formula>
    </cfRule>
    <cfRule type="containsText" dxfId="476" priority="248" stopIfTrue="1" operator="containsText" text="Irrelevante">
      <formula>NOT(ISERROR(SEARCH("Irrelevante",C139)))</formula>
    </cfRule>
  </conditionalFormatting>
  <conditionalFormatting sqref="C143">
    <cfRule type="containsText" dxfId="475" priority="238" stopIfTrue="1" operator="containsText" text="Severo">
      <formula>NOT(ISERROR(SEARCH("Severo",C143)))</formula>
    </cfRule>
    <cfRule type="containsText" dxfId="474" priority="239" stopIfTrue="1" operator="containsText" text="Moderado">
      <formula>NOT(ISERROR(SEARCH("Moderado",C143)))</formula>
    </cfRule>
    <cfRule type="containsText" dxfId="473" priority="240" stopIfTrue="1" operator="containsText" text="Irrelevante">
      <formula>NOT(ISERROR(SEARCH("Irrelevante",C143)))</formula>
    </cfRule>
    <cfRule type="containsText" dxfId="472" priority="237" stopIfTrue="1" operator="containsText" text="Crítico">
      <formula>NOT(ISERROR(SEARCH("Crítico",C143)))</formula>
    </cfRule>
  </conditionalFormatting>
  <conditionalFormatting sqref="C147">
    <cfRule type="containsText" dxfId="471" priority="229" stopIfTrue="1" operator="containsText" text="Crítico">
      <formula>NOT(ISERROR(SEARCH("Crítico",C147)))</formula>
    </cfRule>
    <cfRule type="containsText" dxfId="470" priority="230" stopIfTrue="1" operator="containsText" text="Severo">
      <formula>NOT(ISERROR(SEARCH("Severo",C147)))</formula>
    </cfRule>
    <cfRule type="containsText" dxfId="469" priority="231" stopIfTrue="1" operator="containsText" text="Moderado">
      <formula>NOT(ISERROR(SEARCH("Moderado",C147)))</formula>
    </cfRule>
    <cfRule type="containsText" dxfId="468" priority="232" stopIfTrue="1" operator="containsText" text="Irrelevante">
      <formula>NOT(ISERROR(SEARCH("Irrelevante",C147)))</formula>
    </cfRule>
  </conditionalFormatting>
  <conditionalFormatting sqref="C151 C155">
    <cfRule type="containsText" dxfId="467" priority="1" stopIfTrue="1" operator="containsText" text="Crítico">
      <formula>NOT(ISERROR(SEARCH("Crítico",C151)))</formula>
    </cfRule>
    <cfRule type="containsText" dxfId="466" priority="4" stopIfTrue="1" operator="containsText" text="Irrelevante">
      <formula>NOT(ISERROR(SEARCH("Irrelevante",C151)))</formula>
    </cfRule>
    <cfRule type="containsText" dxfId="465" priority="3" stopIfTrue="1" operator="containsText" text="Moderado">
      <formula>NOT(ISERROR(SEARCH("Moderado",C151)))</formula>
    </cfRule>
    <cfRule type="containsText" dxfId="464" priority="2" stopIfTrue="1" operator="containsText" text="Severo">
      <formula>NOT(ISERROR(SEARCH("Severo",C151)))</formula>
    </cfRule>
  </conditionalFormatting>
  <conditionalFormatting sqref="C159 C163 C167 C171 C175 C179 C183 C187">
    <cfRule type="containsText" dxfId="463" priority="222" stopIfTrue="1" operator="containsText" text="Severo">
      <formula>NOT(ISERROR(SEARCH("Severo",C159)))</formula>
    </cfRule>
    <cfRule type="containsText" dxfId="462" priority="223" stopIfTrue="1" operator="containsText" text="Moderado">
      <formula>NOT(ISERROR(SEARCH("Moderado",C159)))</formula>
    </cfRule>
    <cfRule type="containsText" dxfId="461" priority="224" stopIfTrue="1" operator="containsText" text="Irrelevante">
      <formula>NOT(ISERROR(SEARCH("Irrelevante",C159)))</formula>
    </cfRule>
    <cfRule type="containsText" dxfId="460" priority="221" stopIfTrue="1" operator="containsText" text="Crítico">
      <formula>NOT(ISERROR(SEARCH("Crítico",C159)))</formula>
    </cfRule>
  </conditionalFormatting>
  <conditionalFormatting sqref="C191">
    <cfRule type="containsText" dxfId="459" priority="373" stopIfTrue="1" operator="containsText" text="Crítico">
      <formula>NOT(ISERROR(SEARCH("Crítico",C191)))</formula>
    </cfRule>
    <cfRule type="containsText" dxfId="458" priority="376" stopIfTrue="1" operator="containsText" text="Irrelevante">
      <formula>NOT(ISERROR(SEARCH("Irrelevante",C191)))</formula>
    </cfRule>
    <cfRule type="containsText" dxfId="457" priority="375" stopIfTrue="1" operator="containsText" text="Moderado">
      <formula>NOT(ISERROR(SEARCH("Moderado",C191)))</formula>
    </cfRule>
    <cfRule type="containsText" dxfId="456" priority="374" stopIfTrue="1" operator="containsText" text="Severo">
      <formula>NOT(ISERROR(SEARCH("Severo",C191)))</formula>
    </cfRule>
  </conditionalFormatting>
  <conditionalFormatting sqref="N19 AJ19 AU19 BF19 BQ19 CB19 CX19">
    <cfRule type="containsText" dxfId="455" priority="513" stopIfTrue="1" operator="containsText" text="Crítico">
      <formula>NOT(ISERROR(SEARCH("Crítico",N19)))</formula>
    </cfRule>
    <cfRule type="containsText" dxfId="454" priority="516" stopIfTrue="1" operator="containsText" text="Irrelevante">
      <formula>NOT(ISERROR(SEARCH("Irrelevante",N19)))</formula>
    </cfRule>
    <cfRule type="containsText" dxfId="453" priority="515" stopIfTrue="1" operator="containsText" text="Moderado">
      <formula>NOT(ISERROR(SEARCH("Moderado",N19)))</formula>
    </cfRule>
    <cfRule type="containsText" dxfId="452" priority="514" stopIfTrue="1" operator="containsText" text="Severo">
      <formula>NOT(ISERROR(SEARCH("Severo",N19)))</formula>
    </cfRule>
  </conditionalFormatting>
  <conditionalFormatting sqref="N39 AJ39 AU39 BF39 BQ39 CB39 CX39">
    <cfRule type="containsText" dxfId="451" priority="448" stopIfTrue="1" operator="containsText" text="Irrelevante">
      <formula>NOT(ISERROR(SEARCH("Irrelevante",N39)))</formula>
    </cfRule>
    <cfRule type="containsText" dxfId="450" priority="445" stopIfTrue="1" operator="containsText" text="Crítico">
      <formula>NOT(ISERROR(SEARCH("Crítico",N39)))</formula>
    </cfRule>
    <cfRule type="containsText" dxfId="449" priority="446" stopIfTrue="1" operator="containsText" text="Severo">
      <formula>NOT(ISERROR(SEARCH("Severo",N39)))</formula>
    </cfRule>
    <cfRule type="containsText" dxfId="448" priority="447" stopIfTrue="1" operator="containsText" text="Moderado">
      <formula>NOT(ISERROR(SEARCH("Moderado",N39)))</formula>
    </cfRule>
  </conditionalFormatting>
  <conditionalFormatting sqref="N107 Y107 AJ107 AU107 BF107 BQ107 CB107">
    <cfRule type="containsText" dxfId="447" priority="313" stopIfTrue="1" operator="containsText" text="Crítico">
      <formula>NOT(ISERROR(SEARCH("Crítico",N107)))</formula>
    </cfRule>
    <cfRule type="containsText" dxfId="446" priority="314" stopIfTrue="1" operator="containsText" text="Severo">
      <formula>NOT(ISERROR(SEARCH("Severo",N107)))</formula>
    </cfRule>
    <cfRule type="containsText" dxfId="445" priority="315" stopIfTrue="1" operator="containsText" text="Moderado">
      <formula>NOT(ISERROR(SEARCH("Moderado",N107)))</formula>
    </cfRule>
    <cfRule type="containsText" dxfId="444" priority="316" stopIfTrue="1" operator="containsText" text="Irrelevante">
      <formula>NOT(ISERROR(SEARCH("Irrelevante",N107)))</formula>
    </cfRule>
  </conditionalFormatting>
  <conditionalFormatting sqref="N111 Y111 AJ111 AU111 BF111 BQ111 CB111 CM111 CX111">
    <cfRule type="containsText" dxfId="443" priority="305" stopIfTrue="1" operator="containsText" text="Crítico">
      <formula>NOT(ISERROR(SEARCH("Crítico",N111)))</formula>
    </cfRule>
    <cfRule type="containsText" dxfId="442" priority="308" stopIfTrue="1" operator="containsText" text="Irrelevante">
      <formula>NOT(ISERROR(SEARCH("Irrelevante",N111)))</formula>
    </cfRule>
    <cfRule type="containsText" dxfId="441" priority="307" stopIfTrue="1" operator="containsText" text="Moderado">
      <formula>NOT(ISERROR(SEARCH("Moderado",N111)))</formula>
    </cfRule>
    <cfRule type="containsText" dxfId="440" priority="306" stopIfTrue="1" operator="containsText" text="Severo">
      <formula>NOT(ISERROR(SEARCH("Severo",N111)))</formula>
    </cfRule>
  </conditionalFormatting>
  <conditionalFormatting sqref="N115 Y115 AJ115 AU115 BF115 BQ115 CB115 CM115 CX115">
    <cfRule type="containsText" dxfId="439" priority="297" stopIfTrue="1" operator="containsText" text="Crítico">
      <formula>NOT(ISERROR(SEARCH("Crítico",N115)))</formula>
    </cfRule>
    <cfRule type="containsText" dxfId="438" priority="299" stopIfTrue="1" operator="containsText" text="Moderado">
      <formula>NOT(ISERROR(SEARCH("Moderado",N115)))</formula>
    </cfRule>
    <cfRule type="containsText" dxfId="437" priority="300" stopIfTrue="1" operator="containsText" text="Irrelevante">
      <formula>NOT(ISERROR(SEARCH("Irrelevante",N115)))</formula>
    </cfRule>
    <cfRule type="containsText" dxfId="436" priority="298" stopIfTrue="1" operator="containsText" text="Severo">
      <formula>NOT(ISERROR(SEARCH("Severo",N115)))</formula>
    </cfRule>
  </conditionalFormatting>
  <conditionalFormatting sqref="N119 Y119 AJ119 AU119 BF119 BQ119 CB119 CM119 CX119">
    <cfRule type="containsText" dxfId="435" priority="291" stopIfTrue="1" operator="containsText" text="Moderado">
      <formula>NOT(ISERROR(SEARCH("Moderado",N119)))</formula>
    </cfRule>
    <cfRule type="containsText" dxfId="434" priority="290" stopIfTrue="1" operator="containsText" text="Severo">
      <formula>NOT(ISERROR(SEARCH("Severo",N119)))</formula>
    </cfRule>
    <cfRule type="containsText" dxfId="433" priority="292" stopIfTrue="1" operator="containsText" text="Irrelevante">
      <formula>NOT(ISERROR(SEARCH("Irrelevante",N119)))</formula>
    </cfRule>
    <cfRule type="containsText" dxfId="432" priority="289" stopIfTrue="1" operator="containsText" text="Crítico">
      <formula>NOT(ISERROR(SEARCH("Crítico",N119)))</formula>
    </cfRule>
  </conditionalFormatting>
  <conditionalFormatting sqref="N123 Y123 AJ123 AU123 BF123 BQ123 CB123">
    <cfRule type="containsText" dxfId="431" priority="281" stopIfTrue="1" operator="containsText" text="Crítico">
      <formula>NOT(ISERROR(SEARCH("Crítico",N123)))</formula>
    </cfRule>
    <cfRule type="containsText" dxfId="430" priority="282" stopIfTrue="1" operator="containsText" text="Severo">
      <formula>NOT(ISERROR(SEARCH("Severo",N123)))</formula>
    </cfRule>
    <cfRule type="containsText" dxfId="429" priority="283" stopIfTrue="1" operator="containsText" text="Moderado">
      <formula>NOT(ISERROR(SEARCH("Moderado",N123)))</formula>
    </cfRule>
    <cfRule type="containsText" dxfId="428" priority="284" stopIfTrue="1" operator="containsText" text="Irrelevante">
      <formula>NOT(ISERROR(SEARCH("Irrelevante",N123)))</formula>
    </cfRule>
  </conditionalFormatting>
  <conditionalFormatting sqref="N127 Y127 AJ127 AU127 BF127 BQ127 CB127">
    <cfRule type="containsText" dxfId="427" priority="274" stopIfTrue="1" operator="containsText" text="Severo">
      <formula>NOT(ISERROR(SEARCH("Severo",N127)))</formula>
    </cfRule>
    <cfRule type="containsText" dxfId="426" priority="275" stopIfTrue="1" operator="containsText" text="Moderado">
      <formula>NOT(ISERROR(SEARCH("Moderado",N127)))</formula>
    </cfRule>
    <cfRule type="containsText" dxfId="425" priority="276" stopIfTrue="1" operator="containsText" text="Irrelevante">
      <formula>NOT(ISERROR(SEARCH("Irrelevante",N127)))</formula>
    </cfRule>
    <cfRule type="containsText" dxfId="424" priority="273" stopIfTrue="1" operator="containsText" text="Crítico">
      <formula>NOT(ISERROR(SEARCH("Crítico",N127)))</formula>
    </cfRule>
  </conditionalFormatting>
  <conditionalFormatting sqref="N131 Y131 AJ131 AU131 BF131 BQ131 CB131 CX131">
    <cfRule type="containsText" dxfId="423" priority="265" stopIfTrue="1" operator="containsText" text="Crítico">
      <formula>NOT(ISERROR(SEARCH("Crítico",N131)))</formula>
    </cfRule>
    <cfRule type="containsText" dxfId="422" priority="266" stopIfTrue="1" operator="containsText" text="Severo">
      <formula>NOT(ISERROR(SEARCH("Severo",N131)))</formula>
    </cfRule>
    <cfRule type="containsText" dxfId="421" priority="267" stopIfTrue="1" operator="containsText" text="Moderado">
      <formula>NOT(ISERROR(SEARCH("Moderado",N131)))</formula>
    </cfRule>
    <cfRule type="containsText" dxfId="420" priority="268" stopIfTrue="1" operator="containsText" text="Irrelevante">
      <formula>NOT(ISERROR(SEARCH("Irrelevante",N131)))</formula>
    </cfRule>
  </conditionalFormatting>
  <conditionalFormatting sqref="N135 Y135 AJ135 AU135 BF135 BQ135 CB135">
    <cfRule type="containsText" dxfId="419" priority="257" stopIfTrue="1" operator="containsText" text="Crítico">
      <formula>NOT(ISERROR(SEARCH("Crítico",N135)))</formula>
    </cfRule>
    <cfRule type="containsText" dxfId="418" priority="259" stopIfTrue="1" operator="containsText" text="Moderado">
      <formula>NOT(ISERROR(SEARCH("Moderado",N135)))</formula>
    </cfRule>
    <cfRule type="containsText" dxfId="417" priority="258" stopIfTrue="1" operator="containsText" text="Severo">
      <formula>NOT(ISERROR(SEARCH("Severo",N135)))</formula>
    </cfRule>
    <cfRule type="containsText" dxfId="416" priority="260" stopIfTrue="1" operator="containsText" text="Irrelevante">
      <formula>NOT(ISERROR(SEARCH("Irrelevante",N135)))</formula>
    </cfRule>
  </conditionalFormatting>
  <conditionalFormatting sqref="N139 Y139 AJ139 AU139 BF139 BQ139 CB139 CM139">
    <cfRule type="containsText" dxfId="415" priority="250" stopIfTrue="1" operator="containsText" text="Severo">
      <formula>NOT(ISERROR(SEARCH("Severo",N139)))</formula>
    </cfRule>
    <cfRule type="containsText" dxfId="414" priority="251" stopIfTrue="1" operator="containsText" text="Moderado">
      <formula>NOT(ISERROR(SEARCH("Moderado",N139)))</formula>
    </cfRule>
    <cfRule type="containsText" dxfId="413" priority="252" stopIfTrue="1" operator="containsText" text="Irrelevante">
      <formula>NOT(ISERROR(SEARCH("Irrelevante",N139)))</formula>
    </cfRule>
    <cfRule type="containsText" dxfId="412" priority="249" stopIfTrue="1" operator="containsText" text="Crítico">
      <formula>NOT(ISERROR(SEARCH("Crítico",N139)))</formula>
    </cfRule>
  </conditionalFormatting>
  <conditionalFormatting sqref="N143 Y143 AJ143 AU143 BF143 BQ143 CB143 CM143 CX143">
    <cfRule type="containsText" dxfId="411" priority="244" stopIfTrue="1" operator="containsText" text="Irrelevante">
      <formula>NOT(ISERROR(SEARCH("Irrelevante",N143)))</formula>
    </cfRule>
    <cfRule type="containsText" dxfId="410" priority="243" stopIfTrue="1" operator="containsText" text="Moderado">
      <formula>NOT(ISERROR(SEARCH("Moderado",N143)))</formula>
    </cfRule>
    <cfRule type="containsText" dxfId="409" priority="242" stopIfTrue="1" operator="containsText" text="Severo">
      <formula>NOT(ISERROR(SEARCH("Severo",N143)))</formula>
    </cfRule>
    <cfRule type="containsText" dxfId="408" priority="241" stopIfTrue="1" operator="containsText" text="Crítico">
      <formula>NOT(ISERROR(SEARCH("Crítico",N143)))</formula>
    </cfRule>
  </conditionalFormatting>
  <conditionalFormatting sqref="N147 Y147 AJ147 AU147 BF147 BQ147 CB147 CM147 CX147">
    <cfRule type="containsText" dxfId="407" priority="233" stopIfTrue="1" operator="containsText" text="Crítico">
      <formula>NOT(ISERROR(SEARCH("Crítico",N147)))</formula>
    </cfRule>
    <cfRule type="containsText" dxfId="406" priority="235" stopIfTrue="1" operator="containsText" text="Moderado">
      <formula>NOT(ISERROR(SEARCH("Moderado",N147)))</formula>
    </cfRule>
    <cfRule type="containsText" dxfId="405" priority="234" stopIfTrue="1" operator="containsText" text="Severo">
      <formula>NOT(ISERROR(SEARCH("Severo",N147)))</formula>
    </cfRule>
    <cfRule type="containsText" dxfId="404" priority="236" stopIfTrue="1" operator="containsText" text="Irrelevante">
      <formula>NOT(ISERROR(SEARCH("Irrelevante",N147)))</formula>
    </cfRule>
  </conditionalFormatting>
  <conditionalFormatting sqref="N151 Y151 AJ151 AU151 BF151 BQ151 CB151 CM151 CX151 N155 Y155 AJ155 AU155 BF155 BQ155 CB155 CM155 CX155">
    <cfRule type="containsText" dxfId="403" priority="6" stopIfTrue="1" operator="containsText" text="Severo">
      <formula>NOT(ISERROR(SEARCH("Severo",N151)))</formula>
    </cfRule>
    <cfRule type="containsText" dxfId="402" priority="7" stopIfTrue="1" operator="containsText" text="Moderado">
      <formula>NOT(ISERROR(SEARCH("Moderado",N151)))</formula>
    </cfRule>
    <cfRule type="containsText" dxfId="401" priority="8" stopIfTrue="1" operator="containsText" text="Irrelevante">
      <formula>NOT(ISERROR(SEARCH("Irrelevante",N151)))</formula>
    </cfRule>
    <cfRule type="containsText" dxfId="400" priority="5" stopIfTrue="1" operator="containsText" text="Crítico">
      <formula>NOT(ISERROR(SEARCH("Crítico",N151)))</formula>
    </cfRule>
  </conditionalFormatting>
  <conditionalFormatting sqref="N159 AJ159 AU159 BF159 BQ159 CB159 CM159 CX159 N163 Y163 AU163 BF163 BQ163 CB163 N167 Y167 AJ167 AU167 BF167 BQ167 CB167 CM167 CX167 N171 Y171 BQ171 CB171 N175 AJ175 AU175 BF175 BQ175 CB175 CM175 CX175 N179 Y179 AJ179 AU179 BF179 BQ179 CB179 CM179 N183 Y183 AJ183 AU183 BF183 BQ183 CB183 CX183 N187 AJ187 AU187 BF187 BQ187 CB187 CX187">
    <cfRule type="containsText" dxfId="399" priority="225" stopIfTrue="1" operator="containsText" text="Crítico">
      <formula>NOT(ISERROR(SEARCH("Crítico",N159)))</formula>
    </cfRule>
    <cfRule type="containsText" dxfId="398" priority="227" stopIfTrue="1" operator="containsText" text="Moderado">
      <formula>NOT(ISERROR(SEARCH("Moderado",N159)))</formula>
    </cfRule>
    <cfRule type="containsText" dxfId="397" priority="228" stopIfTrue="1" operator="containsText" text="Irrelevante">
      <formula>NOT(ISERROR(SEARCH("Irrelevante",N159)))</formula>
    </cfRule>
    <cfRule type="containsText" dxfId="396" priority="226" stopIfTrue="1" operator="containsText" text="Severo">
      <formula>NOT(ISERROR(SEARCH("Severo",N159)))</formula>
    </cfRule>
  </conditionalFormatting>
  <conditionalFormatting sqref="N191 Y191 AJ191 AU191 BF191 BQ191 CB191 CX191">
    <cfRule type="containsText" dxfId="395" priority="380" stopIfTrue="1" operator="containsText" text="Irrelevante">
      <formula>NOT(ISERROR(SEARCH("Irrelevante",N191)))</formula>
    </cfRule>
    <cfRule type="containsText" dxfId="394" priority="379" stopIfTrue="1" operator="containsText" text="Moderado">
      <formula>NOT(ISERROR(SEARCH("Moderado",N191)))</formula>
    </cfRule>
    <cfRule type="containsText" dxfId="393" priority="378" stopIfTrue="1" operator="containsText" text="Severo">
      <formula>NOT(ISERROR(SEARCH("Severo",N191)))</formula>
    </cfRule>
    <cfRule type="containsText" dxfId="392" priority="377" stopIfTrue="1" operator="containsText" text="Crítico">
      <formula>NOT(ISERROR(SEARCH("Crítico",N191)))</formula>
    </cfRule>
  </conditionalFormatting>
  <conditionalFormatting sqref="Y19">
    <cfRule type="containsText" dxfId="391" priority="365" stopIfTrue="1" operator="containsText" text="Crítico">
      <formula>NOT(ISERROR(SEARCH("Crítico",Y19)))</formula>
    </cfRule>
    <cfRule type="containsText" dxfId="390" priority="366" stopIfTrue="1" operator="containsText" text="Severo">
      <formula>NOT(ISERROR(SEARCH("Severo",Y19)))</formula>
    </cfRule>
    <cfRule type="containsText" dxfId="389" priority="367" stopIfTrue="1" operator="containsText" text="Moderado">
      <formula>NOT(ISERROR(SEARCH("Moderado",Y19)))</formula>
    </cfRule>
    <cfRule type="containsText" dxfId="388" priority="368" stopIfTrue="1" operator="containsText" text="Irrelevante">
      <formula>NOT(ISERROR(SEARCH("Irrelevante",Y19)))</formula>
    </cfRule>
  </conditionalFormatting>
  <conditionalFormatting sqref="Y39">
    <cfRule type="containsText" dxfId="387" priority="200" stopIfTrue="1" operator="containsText" text="Irrelevante">
      <formula>NOT(ISERROR(SEARCH("Irrelevante",Y39)))</formula>
    </cfRule>
    <cfRule type="containsText" dxfId="386" priority="197" stopIfTrue="1" operator="containsText" text="Crítico">
      <formula>NOT(ISERROR(SEARCH("Crítico",Y39)))</formula>
    </cfRule>
    <cfRule type="containsText" dxfId="385" priority="198" stopIfTrue="1" operator="containsText" text="Severo">
      <formula>NOT(ISERROR(SEARCH("Severo",Y39)))</formula>
    </cfRule>
    <cfRule type="containsText" dxfId="384" priority="199" stopIfTrue="1" operator="containsText" text="Moderado">
      <formula>NOT(ISERROR(SEARCH("Moderado",Y39)))</formula>
    </cfRule>
  </conditionalFormatting>
  <conditionalFormatting sqref="Y59">
    <cfRule type="containsText" dxfId="383" priority="173" stopIfTrue="1" operator="containsText" text="Crítico">
      <formula>NOT(ISERROR(SEARCH("Crítico",Y59)))</formula>
    </cfRule>
    <cfRule type="containsText" dxfId="382" priority="174" stopIfTrue="1" operator="containsText" text="Severo">
      <formula>NOT(ISERROR(SEARCH("Severo",Y59)))</formula>
    </cfRule>
    <cfRule type="containsText" dxfId="381" priority="175" stopIfTrue="1" operator="containsText" text="Moderado">
      <formula>NOT(ISERROR(SEARCH("Moderado",Y59)))</formula>
    </cfRule>
    <cfRule type="containsText" dxfId="380" priority="176" stopIfTrue="1" operator="containsText" text="Irrelevante">
      <formula>NOT(ISERROR(SEARCH("Irrelevante",Y59)))</formula>
    </cfRule>
  </conditionalFormatting>
  <conditionalFormatting sqref="Y159">
    <cfRule type="containsText" dxfId="379" priority="84" stopIfTrue="1" operator="containsText" text="Irrelevante">
      <formula>NOT(ISERROR(SEARCH("Irrelevante",Y159)))</formula>
    </cfRule>
    <cfRule type="containsText" dxfId="378" priority="83" stopIfTrue="1" operator="containsText" text="Moderado">
      <formula>NOT(ISERROR(SEARCH("Moderado",Y159)))</formula>
    </cfRule>
    <cfRule type="containsText" dxfId="377" priority="81" stopIfTrue="1" operator="containsText" text="Crítico">
      <formula>NOT(ISERROR(SEARCH("Crítico",Y159)))</formula>
    </cfRule>
    <cfRule type="containsText" dxfId="376" priority="82" stopIfTrue="1" operator="containsText" text="Severo">
      <formula>NOT(ISERROR(SEARCH("Severo",Y159)))</formula>
    </cfRule>
  </conditionalFormatting>
  <conditionalFormatting sqref="Y175">
    <cfRule type="containsText" dxfId="375" priority="45" stopIfTrue="1" operator="containsText" text="Crítico">
      <formula>NOT(ISERROR(SEARCH("Crítico",Y175)))</formula>
    </cfRule>
    <cfRule type="containsText" dxfId="374" priority="46" stopIfTrue="1" operator="containsText" text="Severo">
      <formula>NOT(ISERROR(SEARCH("Severo",Y175)))</formula>
    </cfRule>
    <cfRule type="containsText" dxfId="373" priority="48" stopIfTrue="1" operator="containsText" text="Irrelevante">
      <formula>NOT(ISERROR(SEARCH("Irrelevante",Y175)))</formula>
    </cfRule>
    <cfRule type="containsText" dxfId="372" priority="47" stopIfTrue="1" operator="containsText" text="Moderado">
      <formula>NOT(ISERROR(SEARCH("Moderado",Y175)))</formula>
    </cfRule>
  </conditionalFormatting>
  <conditionalFormatting sqref="Y187">
    <cfRule type="containsText" dxfId="371" priority="41" stopIfTrue="1" operator="containsText" text="Crítico">
      <formula>NOT(ISERROR(SEARCH("Crítico",Y187)))</formula>
    </cfRule>
    <cfRule type="containsText" dxfId="370" priority="44" stopIfTrue="1" operator="containsText" text="Irrelevante">
      <formula>NOT(ISERROR(SEARCH("Irrelevante",Y187)))</formula>
    </cfRule>
    <cfRule type="containsText" dxfId="369" priority="42" stopIfTrue="1" operator="containsText" text="Severo">
      <formula>NOT(ISERROR(SEARCH("Severo",Y187)))</formula>
    </cfRule>
    <cfRule type="containsText" dxfId="368" priority="43" stopIfTrue="1" operator="containsText" text="Moderado">
      <formula>NOT(ISERROR(SEARCH("Moderado",Y187)))</formula>
    </cfRule>
  </conditionalFormatting>
  <conditionalFormatting sqref="AJ163">
    <cfRule type="containsText" dxfId="367" priority="79" stopIfTrue="1" operator="containsText" text="Moderado">
      <formula>NOT(ISERROR(SEARCH("Moderado",AJ163)))</formula>
    </cfRule>
    <cfRule type="containsText" dxfId="366" priority="80" stopIfTrue="1" operator="containsText" text="Irrelevante">
      <formula>NOT(ISERROR(SEARCH("Irrelevante",AJ163)))</formula>
    </cfRule>
    <cfRule type="containsText" dxfId="365" priority="78" stopIfTrue="1" operator="containsText" text="Severo">
      <formula>NOT(ISERROR(SEARCH("Severo",AJ163)))</formula>
    </cfRule>
    <cfRule type="containsText" dxfId="364" priority="77" stopIfTrue="1" operator="containsText" text="Crítico">
      <formula>NOT(ISERROR(SEARCH("Crítico",AJ163)))</formula>
    </cfRule>
  </conditionalFormatting>
  <conditionalFormatting sqref="AJ171">
    <cfRule type="containsText" dxfId="363" priority="65" stopIfTrue="1" operator="containsText" text="Crítico">
      <formula>NOT(ISERROR(SEARCH("Crítico",AJ171)))</formula>
    </cfRule>
    <cfRule type="containsText" dxfId="362" priority="66" stopIfTrue="1" operator="containsText" text="Severo">
      <formula>NOT(ISERROR(SEARCH("Severo",AJ171)))</formula>
    </cfRule>
    <cfRule type="containsText" dxfId="361" priority="67" stopIfTrue="1" operator="containsText" text="Moderado">
      <formula>NOT(ISERROR(SEARCH("Moderado",AJ171)))</formula>
    </cfRule>
    <cfRule type="containsText" dxfId="360" priority="68" stopIfTrue="1" operator="containsText" text="Irrelevante">
      <formula>NOT(ISERROR(SEARCH("Irrelevante",AJ171)))</formula>
    </cfRule>
  </conditionalFormatting>
  <conditionalFormatting sqref="AJ11:AT11">
    <cfRule type="containsText" dxfId="359" priority="563" stopIfTrue="1" operator="containsText" text="Moderado">
      <formula>NOT(ISERROR(SEARCH("Moderado",AJ11)))</formula>
    </cfRule>
    <cfRule type="containsText" dxfId="358" priority="562" stopIfTrue="1" operator="containsText" text="Severo">
      <formula>NOT(ISERROR(SEARCH("Severo",AJ11)))</formula>
    </cfRule>
    <cfRule type="containsText" dxfId="357" priority="561" stopIfTrue="1" operator="containsText" text="Crítico">
      <formula>NOT(ISERROR(SEARCH("Crítico",AJ11)))</formula>
    </cfRule>
    <cfRule type="containsText" dxfId="356" priority="560" stopIfTrue="1" operator="containsText" text="Irrelevante">
      <formula>NOT(ISERROR(SEARCH("Irrelevante",AJ11)))</formula>
    </cfRule>
    <cfRule type="containsText" dxfId="355" priority="559" stopIfTrue="1" operator="containsText" text="Moderado">
      <formula>NOT(ISERROR(SEARCH("Moderado",AJ11)))</formula>
    </cfRule>
    <cfRule type="containsText" dxfId="354" priority="558" stopIfTrue="1" operator="containsText" text="Severo">
      <formula>NOT(ISERROR(SEARCH("Severo",AJ11)))</formula>
    </cfRule>
    <cfRule type="containsText" dxfId="353" priority="557" stopIfTrue="1" operator="containsText" text="Crítico">
      <formula>NOT(ISERROR(SEARCH("Crítico",AJ11)))</formula>
    </cfRule>
    <cfRule type="containsText" dxfId="352" priority="576" stopIfTrue="1" operator="containsText" text="Irrelevante">
      <formula>NOT(ISERROR(SEARCH("Irrelevante",AJ11)))</formula>
    </cfRule>
    <cfRule type="containsText" dxfId="351" priority="575" stopIfTrue="1" operator="containsText" text="Moderado">
      <formula>NOT(ISERROR(SEARCH("Moderado",AJ11)))</formula>
    </cfRule>
    <cfRule type="containsText" dxfId="350" priority="574" stopIfTrue="1" operator="containsText" text="Severo">
      <formula>NOT(ISERROR(SEARCH("Severo",AJ11)))</formula>
    </cfRule>
    <cfRule type="containsText" dxfId="349" priority="573" stopIfTrue="1" operator="containsText" text="Crítico">
      <formula>NOT(ISERROR(SEARCH("Crítico",AJ11)))</formula>
    </cfRule>
    <cfRule type="containsText" dxfId="348" priority="572" stopIfTrue="1" operator="containsText" text="Irrelevante">
      <formula>NOT(ISERROR(SEARCH("Irrelevante",AJ11)))</formula>
    </cfRule>
    <cfRule type="containsText" dxfId="347" priority="571" stopIfTrue="1" operator="containsText" text="Moderado">
      <formula>NOT(ISERROR(SEARCH("Moderado",AJ11)))</formula>
    </cfRule>
    <cfRule type="containsText" dxfId="346" priority="570" stopIfTrue="1" operator="containsText" text="Severo">
      <formula>NOT(ISERROR(SEARCH("Severo",AJ11)))</formula>
    </cfRule>
    <cfRule type="containsText" dxfId="345" priority="569" stopIfTrue="1" operator="containsText" text="Crítico">
      <formula>NOT(ISERROR(SEARCH("Crítico",AJ11)))</formula>
    </cfRule>
    <cfRule type="containsText" dxfId="344" priority="568" stopIfTrue="1" operator="containsText" text="Irrelevante">
      <formula>NOT(ISERROR(SEARCH("Irrelevante",AJ11)))</formula>
    </cfRule>
    <cfRule type="containsText" dxfId="343" priority="567" stopIfTrue="1" operator="containsText" text="Moderado">
      <formula>NOT(ISERROR(SEARCH("Moderado",AJ11)))</formula>
    </cfRule>
    <cfRule type="containsText" dxfId="342" priority="566" stopIfTrue="1" operator="containsText" text="Severo">
      <formula>NOT(ISERROR(SEARCH("Severo",AJ11)))</formula>
    </cfRule>
    <cfRule type="containsText" dxfId="341" priority="565" stopIfTrue="1" operator="containsText" text="Crítico">
      <formula>NOT(ISERROR(SEARCH("Crítico",AJ11)))</formula>
    </cfRule>
    <cfRule type="containsText" dxfId="340" priority="564" stopIfTrue="1" operator="containsText" text="Irrelevante">
      <formula>NOT(ISERROR(SEARCH("Irrelevante",AJ11)))</formula>
    </cfRule>
  </conditionalFormatting>
  <conditionalFormatting sqref="AJ15:AT15">
    <cfRule type="containsText" dxfId="339" priority="537" stopIfTrue="1" operator="containsText" text="Crítico">
      <formula>NOT(ISERROR(SEARCH("Crítico",AJ15)))</formula>
    </cfRule>
    <cfRule type="containsText" dxfId="338" priority="535" stopIfTrue="1" operator="containsText" text="Moderado">
      <formula>NOT(ISERROR(SEARCH("Moderado",AJ15)))</formula>
    </cfRule>
    <cfRule type="containsText" dxfId="337" priority="534" stopIfTrue="1" operator="containsText" text="Severo">
      <formula>NOT(ISERROR(SEARCH("Severo",AJ15)))</formula>
    </cfRule>
    <cfRule type="containsText" dxfId="336" priority="533" stopIfTrue="1" operator="containsText" text="Crítico">
      <formula>NOT(ISERROR(SEARCH("Crítico",AJ15)))</formula>
    </cfRule>
    <cfRule type="containsText" dxfId="335" priority="531" stopIfTrue="1" operator="containsText" text="Moderado">
      <formula>NOT(ISERROR(SEARCH("Moderado",AJ15)))</formula>
    </cfRule>
    <cfRule type="containsText" dxfId="334" priority="530" stopIfTrue="1" operator="containsText" text="Severo">
      <formula>NOT(ISERROR(SEARCH("Severo",AJ15)))</formula>
    </cfRule>
    <cfRule type="containsText" dxfId="333" priority="529" stopIfTrue="1" operator="containsText" text="Crítico">
      <formula>NOT(ISERROR(SEARCH("Crítico",AJ15)))</formula>
    </cfRule>
    <cfRule type="containsText" dxfId="332" priority="528" stopIfTrue="1" operator="containsText" text="Irrelevante">
      <formula>NOT(ISERROR(SEARCH("Irrelevante",AJ15)))</formula>
    </cfRule>
    <cfRule type="containsText" dxfId="331" priority="527" stopIfTrue="1" operator="containsText" text="Moderado">
      <formula>NOT(ISERROR(SEARCH("Moderado",AJ15)))</formula>
    </cfRule>
    <cfRule type="containsText" dxfId="330" priority="526" stopIfTrue="1" operator="containsText" text="Severo">
      <formula>NOT(ISERROR(SEARCH("Severo",AJ15)))</formula>
    </cfRule>
    <cfRule type="containsText" dxfId="329" priority="532" stopIfTrue="1" operator="containsText" text="Irrelevante">
      <formula>NOT(ISERROR(SEARCH("Irrelevante",AJ15)))</formula>
    </cfRule>
    <cfRule type="containsText" dxfId="328" priority="544" stopIfTrue="1" operator="containsText" text="Irrelevante">
      <formula>NOT(ISERROR(SEARCH("Irrelevante",AJ15)))</formula>
    </cfRule>
    <cfRule type="containsText" dxfId="327" priority="543" stopIfTrue="1" operator="containsText" text="Moderado">
      <formula>NOT(ISERROR(SEARCH("Moderado",AJ15)))</formula>
    </cfRule>
    <cfRule type="containsText" dxfId="326" priority="542" stopIfTrue="1" operator="containsText" text="Severo">
      <formula>NOT(ISERROR(SEARCH("Severo",AJ15)))</formula>
    </cfRule>
    <cfRule type="containsText" dxfId="325" priority="536" stopIfTrue="1" operator="containsText" text="Irrelevante">
      <formula>NOT(ISERROR(SEARCH("Irrelevante",AJ15)))</formula>
    </cfRule>
    <cfRule type="containsText" dxfId="324" priority="541" stopIfTrue="1" operator="containsText" text="Crítico">
      <formula>NOT(ISERROR(SEARCH("Crítico",AJ15)))</formula>
    </cfRule>
    <cfRule type="containsText" dxfId="323" priority="540" stopIfTrue="1" operator="containsText" text="Irrelevante">
      <formula>NOT(ISERROR(SEARCH("Irrelevante",AJ15)))</formula>
    </cfRule>
    <cfRule type="containsText" dxfId="322" priority="539" stopIfTrue="1" operator="containsText" text="Moderado">
      <formula>NOT(ISERROR(SEARCH("Moderado",AJ15)))</formula>
    </cfRule>
    <cfRule type="containsText" dxfId="321" priority="525" stopIfTrue="1" operator="containsText" text="Crítico">
      <formula>NOT(ISERROR(SEARCH("Crítico",AJ15)))</formula>
    </cfRule>
    <cfRule type="containsText" dxfId="320" priority="538" stopIfTrue="1" operator="containsText" text="Severo">
      <formula>NOT(ISERROR(SEARCH("Severo",AJ15)))</formula>
    </cfRule>
  </conditionalFormatting>
  <conditionalFormatting sqref="AJ31:AT31">
    <cfRule type="containsText" dxfId="319" priority="502" stopIfTrue="1" operator="containsText" text="Severo">
      <formula>NOT(ISERROR(SEARCH("Severo",AJ31)))</formula>
    </cfRule>
    <cfRule type="containsText" dxfId="318" priority="501" stopIfTrue="1" operator="containsText" text="Crítico">
      <formula>NOT(ISERROR(SEARCH("Crítico",AJ31)))</formula>
    </cfRule>
    <cfRule type="containsText" dxfId="317" priority="500" stopIfTrue="1" operator="containsText" text="Irrelevante">
      <formula>NOT(ISERROR(SEARCH("Irrelevante",AJ31)))</formula>
    </cfRule>
    <cfRule type="containsText" dxfId="316" priority="499" stopIfTrue="1" operator="containsText" text="Moderado">
      <formula>NOT(ISERROR(SEARCH("Moderado",AJ31)))</formula>
    </cfRule>
    <cfRule type="containsText" dxfId="315" priority="498" stopIfTrue="1" operator="containsText" text="Severo">
      <formula>NOT(ISERROR(SEARCH("Severo",AJ31)))</formula>
    </cfRule>
    <cfRule type="containsText" dxfId="314" priority="497" stopIfTrue="1" operator="containsText" text="Crítico">
      <formula>NOT(ISERROR(SEARCH("Crítico",AJ31)))</formula>
    </cfRule>
    <cfRule type="containsText" dxfId="313" priority="496" stopIfTrue="1" operator="containsText" text="Irrelevante">
      <formula>NOT(ISERROR(SEARCH("Irrelevante",AJ31)))</formula>
    </cfRule>
    <cfRule type="containsText" dxfId="312" priority="495" stopIfTrue="1" operator="containsText" text="Moderado">
      <formula>NOT(ISERROR(SEARCH("Moderado",AJ31)))</formula>
    </cfRule>
    <cfRule type="containsText" dxfId="311" priority="494" stopIfTrue="1" operator="containsText" text="Severo">
      <formula>NOT(ISERROR(SEARCH("Severo",AJ31)))</formula>
    </cfRule>
    <cfRule type="containsText" dxfId="310" priority="493" stopIfTrue="1" operator="containsText" text="Crítico">
      <formula>NOT(ISERROR(SEARCH("Crítico",AJ31)))</formula>
    </cfRule>
    <cfRule type="containsText" dxfId="309" priority="492" stopIfTrue="1" operator="containsText" text="Irrelevante">
      <formula>NOT(ISERROR(SEARCH("Irrelevante",AJ31)))</formula>
    </cfRule>
    <cfRule type="containsText" dxfId="308" priority="491" stopIfTrue="1" operator="containsText" text="Moderado">
      <formula>NOT(ISERROR(SEARCH("Moderado",AJ31)))</formula>
    </cfRule>
    <cfRule type="containsText" dxfId="307" priority="490" stopIfTrue="1" operator="containsText" text="Severo">
      <formula>NOT(ISERROR(SEARCH("Severo",AJ31)))</formula>
    </cfRule>
    <cfRule type="containsText" dxfId="306" priority="489" stopIfTrue="1" operator="containsText" text="Crítico">
      <formula>NOT(ISERROR(SEARCH("Crítico",AJ31)))</formula>
    </cfRule>
    <cfRule type="containsText" dxfId="305" priority="507" stopIfTrue="1" operator="containsText" text="Moderado">
      <formula>NOT(ISERROR(SEARCH("Moderado",AJ31)))</formula>
    </cfRule>
    <cfRule type="containsText" dxfId="304" priority="506" stopIfTrue="1" operator="containsText" text="Severo">
      <formula>NOT(ISERROR(SEARCH("Severo",AJ31)))</formula>
    </cfRule>
    <cfRule type="containsText" dxfId="303" priority="505" stopIfTrue="1" operator="containsText" text="Crítico">
      <formula>NOT(ISERROR(SEARCH("Crítico",AJ31)))</formula>
    </cfRule>
    <cfRule type="containsText" dxfId="302" priority="504" stopIfTrue="1" operator="containsText" text="Irrelevante">
      <formula>NOT(ISERROR(SEARCH("Irrelevante",AJ31)))</formula>
    </cfRule>
    <cfRule type="containsText" dxfId="301" priority="508" stopIfTrue="1" operator="containsText" text="Irrelevante">
      <formula>NOT(ISERROR(SEARCH("Irrelevante",AJ31)))</formula>
    </cfRule>
    <cfRule type="containsText" dxfId="300" priority="503" stopIfTrue="1" operator="containsText" text="Moderado">
      <formula>NOT(ISERROR(SEARCH("Moderado",AJ31)))</formula>
    </cfRule>
  </conditionalFormatting>
  <conditionalFormatting sqref="AJ35:AT35">
    <cfRule type="containsText" dxfId="299" priority="475" stopIfTrue="1" operator="containsText" text="Moderado">
      <formula>NOT(ISERROR(SEARCH("Moderado",AJ35)))</formula>
    </cfRule>
    <cfRule type="containsText" dxfId="298" priority="476" stopIfTrue="1" operator="containsText" text="Irrelevante">
      <formula>NOT(ISERROR(SEARCH("Irrelevante",AJ35)))</formula>
    </cfRule>
    <cfRule type="containsText" dxfId="297" priority="470" stopIfTrue="1" operator="containsText" text="Severo">
      <formula>NOT(ISERROR(SEARCH("Severo",AJ35)))</formula>
    </cfRule>
    <cfRule type="containsText" dxfId="296" priority="457" stopIfTrue="1" operator="containsText" text="Crítico">
      <formula>NOT(ISERROR(SEARCH("Crítico",AJ35)))</formula>
    </cfRule>
    <cfRule type="containsText" dxfId="295" priority="458" stopIfTrue="1" operator="containsText" text="Severo">
      <formula>NOT(ISERROR(SEARCH("Severo",AJ35)))</formula>
    </cfRule>
    <cfRule type="containsText" dxfId="294" priority="459" stopIfTrue="1" operator="containsText" text="Moderado">
      <formula>NOT(ISERROR(SEARCH("Moderado",AJ35)))</formula>
    </cfRule>
    <cfRule type="containsText" dxfId="293" priority="460" stopIfTrue="1" operator="containsText" text="Irrelevante">
      <formula>NOT(ISERROR(SEARCH("Irrelevante",AJ35)))</formula>
    </cfRule>
    <cfRule type="containsText" dxfId="292" priority="461" stopIfTrue="1" operator="containsText" text="Crítico">
      <formula>NOT(ISERROR(SEARCH("Crítico",AJ35)))</formula>
    </cfRule>
    <cfRule type="containsText" dxfId="291" priority="462" stopIfTrue="1" operator="containsText" text="Severo">
      <formula>NOT(ISERROR(SEARCH("Severo",AJ35)))</formula>
    </cfRule>
    <cfRule type="containsText" dxfId="290" priority="463" stopIfTrue="1" operator="containsText" text="Moderado">
      <formula>NOT(ISERROR(SEARCH("Moderado",AJ35)))</formula>
    </cfRule>
    <cfRule type="containsText" dxfId="289" priority="464" stopIfTrue="1" operator="containsText" text="Irrelevante">
      <formula>NOT(ISERROR(SEARCH("Irrelevante",AJ35)))</formula>
    </cfRule>
    <cfRule type="containsText" dxfId="288" priority="465" stopIfTrue="1" operator="containsText" text="Crítico">
      <formula>NOT(ISERROR(SEARCH("Crítico",AJ35)))</formula>
    </cfRule>
    <cfRule type="containsText" dxfId="287" priority="466" stopIfTrue="1" operator="containsText" text="Severo">
      <formula>NOT(ISERROR(SEARCH("Severo",AJ35)))</formula>
    </cfRule>
    <cfRule type="containsText" dxfId="286" priority="467" stopIfTrue="1" operator="containsText" text="Moderado">
      <formula>NOT(ISERROR(SEARCH("Moderado",AJ35)))</formula>
    </cfRule>
    <cfRule type="containsText" dxfId="285" priority="468" stopIfTrue="1" operator="containsText" text="Irrelevante">
      <formula>NOT(ISERROR(SEARCH("Irrelevante",AJ35)))</formula>
    </cfRule>
    <cfRule type="containsText" dxfId="284" priority="469" stopIfTrue="1" operator="containsText" text="Crítico">
      <formula>NOT(ISERROR(SEARCH("Crítico",AJ35)))</formula>
    </cfRule>
    <cfRule type="containsText" dxfId="283" priority="471" stopIfTrue="1" operator="containsText" text="Moderado">
      <formula>NOT(ISERROR(SEARCH("Moderado",AJ35)))</formula>
    </cfRule>
    <cfRule type="containsText" dxfId="282" priority="472" stopIfTrue="1" operator="containsText" text="Irrelevante">
      <formula>NOT(ISERROR(SEARCH("Irrelevante",AJ35)))</formula>
    </cfRule>
    <cfRule type="containsText" dxfId="281" priority="473" stopIfTrue="1" operator="containsText" text="Crítico">
      <formula>NOT(ISERROR(SEARCH("Crítico",AJ35)))</formula>
    </cfRule>
    <cfRule type="containsText" dxfId="280" priority="474" stopIfTrue="1" operator="containsText" text="Severo">
      <formula>NOT(ISERROR(SEARCH("Severo",AJ35)))</formula>
    </cfRule>
  </conditionalFormatting>
  <conditionalFormatting sqref="AJ47:AT47">
    <cfRule type="containsText" dxfId="279" priority="436" stopIfTrue="1" operator="containsText" text="Irrelevante">
      <formula>NOT(ISERROR(SEARCH("Irrelevante",AJ47)))</formula>
    </cfRule>
    <cfRule type="containsText" dxfId="278" priority="431" stopIfTrue="1" operator="containsText" text="Moderado">
      <formula>NOT(ISERROR(SEARCH("Moderado",AJ47)))</formula>
    </cfRule>
    <cfRule type="containsText" dxfId="277" priority="430" stopIfTrue="1" operator="containsText" text="Severo">
      <formula>NOT(ISERROR(SEARCH("Severo",AJ47)))</formula>
    </cfRule>
    <cfRule type="containsText" dxfId="276" priority="429" stopIfTrue="1" operator="containsText" text="Crítico">
      <formula>NOT(ISERROR(SEARCH("Crítico",AJ47)))</formula>
    </cfRule>
    <cfRule type="containsText" dxfId="275" priority="438" stopIfTrue="1" operator="containsText" text="Severo">
      <formula>NOT(ISERROR(SEARCH("Severo",AJ47)))</formula>
    </cfRule>
    <cfRule type="containsText" dxfId="274" priority="428" stopIfTrue="1" operator="containsText" text="Irrelevante">
      <formula>NOT(ISERROR(SEARCH("Irrelevante",AJ47)))</formula>
    </cfRule>
    <cfRule type="containsText" dxfId="273" priority="427" stopIfTrue="1" operator="containsText" text="Moderado">
      <formula>NOT(ISERROR(SEARCH("Moderado",AJ47)))</formula>
    </cfRule>
    <cfRule type="containsText" dxfId="272" priority="426" stopIfTrue="1" operator="containsText" text="Severo">
      <formula>NOT(ISERROR(SEARCH("Severo",AJ47)))</formula>
    </cfRule>
    <cfRule type="containsText" dxfId="271" priority="425" stopIfTrue="1" operator="containsText" text="Crítico">
      <formula>NOT(ISERROR(SEARCH("Crítico",AJ47)))</formula>
    </cfRule>
    <cfRule type="containsText" dxfId="270" priority="424" stopIfTrue="1" operator="containsText" text="Irrelevante">
      <formula>NOT(ISERROR(SEARCH("Irrelevante",AJ47)))</formula>
    </cfRule>
    <cfRule type="containsText" dxfId="269" priority="423" stopIfTrue="1" operator="containsText" text="Moderado">
      <formula>NOT(ISERROR(SEARCH("Moderado",AJ47)))</formula>
    </cfRule>
    <cfRule type="containsText" dxfId="268" priority="440" stopIfTrue="1" operator="containsText" text="Irrelevante">
      <formula>NOT(ISERROR(SEARCH("Irrelevante",AJ47)))</formula>
    </cfRule>
    <cfRule type="containsText" dxfId="267" priority="439" stopIfTrue="1" operator="containsText" text="Moderado">
      <formula>NOT(ISERROR(SEARCH("Moderado",AJ47)))</formula>
    </cfRule>
    <cfRule type="containsText" dxfId="266" priority="437" stopIfTrue="1" operator="containsText" text="Crítico">
      <formula>NOT(ISERROR(SEARCH("Crítico",AJ47)))</formula>
    </cfRule>
    <cfRule type="containsText" dxfId="265" priority="422" stopIfTrue="1" operator="containsText" text="Severo">
      <formula>NOT(ISERROR(SEARCH("Severo",AJ47)))</formula>
    </cfRule>
    <cfRule type="containsText" dxfId="264" priority="435" stopIfTrue="1" operator="containsText" text="Moderado">
      <formula>NOT(ISERROR(SEARCH("Moderado",AJ47)))</formula>
    </cfRule>
    <cfRule type="containsText" dxfId="263" priority="434" stopIfTrue="1" operator="containsText" text="Severo">
      <formula>NOT(ISERROR(SEARCH("Severo",AJ47)))</formula>
    </cfRule>
    <cfRule type="containsText" dxfId="262" priority="433" stopIfTrue="1" operator="containsText" text="Crítico">
      <formula>NOT(ISERROR(SEARCH("Crítico",AJ47)))</formula>
    </cfRule>
    <cfRule type="containsText" dxfId="261" priority="421" stopIfTrue="1" operator="containsText" text="Crítico">
      <formula>NOT(ISERROR(SEARCH("Crítico",AJ47)))</formula>
    </cfRule>
    <cfRule type="containsText" dxfId="260" priority="432" stopIfTrue="1" operator="containsText" text="Irrelevante">
      <formula>NOT(ISERROR(SEARCH("Irrelevante",AJ47)))</formula>
    </cfRule>
  </conditionalFormatting>
  <conditionalFormatting sqref="AJ51:AT51 AJ67:AT67 AJ71:AT71 AJ75:AT75 AJ79:AT79">
    <cfRule type="containsText" dxfId="259" priority="394" stopIfTrue="1" operator="containsText" text="Severo">
      <formula>NOT(ISERROR(SEARCH("Severo",AJ51)))</formula>
    </cfRule>
    <cfRule type="containsText" dxfId="258" priority="393" stopIfTrue="1" operator="containsText" text="Crítico">
      <formula>NOT(ISERROR(SEARCH("Crítico",AJ51)))</formula>
    </cfRule>
    <cfRule type="containsText" dxfId="257" priority="398" stopIfTrue="1" operator="containsText" text="Severo">
      <formula>NOT(ISERROR(SEARCH("Severo",AJ51)))</formula>
    </cfRule>
    <cfRule type="containsText" dxfId="256" priority="391" stopIfTrue="1" operator="containsText" text="Moderado">
      <formula>NOT(ISERROR(SEARCH("Moderado",AJ51)))</formula>
    </cfRule>
    <cfRule type="containsText" dxfId="255" priority="397" stopIfTrue="1" operator="containsText" text="Crítico">
      <formula>NOT(ISERROR(SEARCH("Crítico",AJ51)))</formula>
    </cfRule>
    <cfRule type="containsText" dxfId="254" priority="408" stopIfTrue="1" operator="containsText" text="Irrelevante">
      <formula>NOT(ISERROR(SEARCH("Irrelevante",AJ51)))</formula>
    </cfRule>
    <cfRule type="containsText" dxfId="253" priority="392" stopIfTrue="1" operator="containsText" text="Irrelevante">
      <formula>NOT(ISERROR(SEARCH("Irrelevante",AJ51)))</formula>
    </cfRule>
    <cfRule type="containsText" dxfId="252" priority="390" stopIfTrue="1" operator="containsText" text="Severo">
      <formula>NOT(ISERROR(SEARCH("Severo",AJ51)))</formula>
    </cfRule>
    <cfRule type="containsText" dxfId="251" priority="389" stopIfTrue="1" operator="containsText" text="Crítico">
      <formula>NOT(ISERROR(SEARCH("Crítico",AJ51)))</formula>
    </cfRule>
    <cfRule type="containsText" dxfId="250" priority="396" stopIfTrue="1" operator="containsText" text="Irrelevante">
      <formula>NOT(ISERROR(SEARCH("Irrelevante",AJ51)))</formula>
    </cfRule>
    <cfRule type="containsText" dxfId="249" priority="395" stopIfTrue="1" operator="containsText" text="Moderado">
      <formula>NOT(ISERROR(SEARCH("Moderado",AJ51)))</formula>
    </cfRule>
    <cfRule type="containsText" dxfId="248" priority="407" stopIfTrue="1" operator="containsText" text="Moderado">
      <formula>NOT(ISERROR(SEARCH("Moderado",AJ51)))</formula>
    </cfRule>
    <cfRule type="containsText" dxfId="247" priority="406" stopIfTrue="1" operator="containsText" text="Severo">
      <formula>NOT(ISERROR(SEARCH("Severo",AJ51)))</formula>
    </cfRule>
    <cfRule type="containsText" dxfId="246" priority="405" stopIfTrue="1" operator="containsText" text="Crítico">
      <formula>NOT(ISERROR(SEARCH("Crítico",AJ51)))</formula>
    </cfRule>
    <cfRule type="containsText" dxfId="245" priority="404" stopIfTrue="1" operator="containsText" text="Irrelevante">
      <formula>NOT(ISERROR(SEARCH("Irrelevante",AJ51)))</formula>
    </cfRule>
    <cfRule type="containsText" dxfId="244" priority="403" stopIfTrue="1" operator="containsText" text="Moderado">
      <formula>NOT(ISERROR(SEARCH("Moderado",AJ51)))</formula>
    </cfRule>
    <cfRule type="containsText" dxfId="243" priority="402" stopIfTrue="1" operator="containsText" text="Severo">
      <formula>NOT(ISERROR(SEARCH("Severo",AJ51)))</formula>
    </cfRule>
    <cfRule type="containsText" dxfId="242" priority="401" stopIfTrue="1" operator="containsText" text="Crítico">
      <formula>NOT(ISERROR(SEARCH("Crítico",AJ51)))</formula>
    </cfRule>
    <cfRule type="containsText" dxfId="241" priority="400" stopIfTrue="1" operator="containsText" text="Irrelevante">
      <formula>NOT(ISERROR(SEARCH("Irrelevante",AJ51)))</formula>
    </cfRule>
    <cfRule type="containsText" dxfId="240" priority="399" stopIfTrue="1" operator="containsText" text="Moderado">
      <formula>NOT(ISERROR(SEARCH("Moderado",AJ51)))</formula>
    </cfRule>
  </conditionalFormatting>
  <conditionalFormatting sqref="AJ55:AT55">
    <cfRule type="containsText" dxfId="239" priority="348" stopIfTrue="1" operator="containsText" text="Irrelevante">
      <formula>NOT(ISERROR(SEARCH("Irrelevante",AJ55)))</formula>
    </cfRule>
    <cfRule type="containsText" dxfId="238" priority="347" stopIfTrue="1" operator="containsText" text="Moderado">
      <formula>NOT(ISERROR(SEARCH("Moderado",AJ55)))</formula>
    </cfRule>
    <cfRule type="containsText" dxfId="237" priority="346" stopIfTrue="1" operator="containsText" text="Severo">
      <formula>NOT(ISERROR(SEARCH("Severo",AJ55)))</formula>
    </cfRule>
    <cfRule type="containsText" dxfId="236" priority="345" stopIfTrue="1" operator="containsText" text="Crítico">
      <formula>NOT(ISERROR(SEARCH("Crítico",AJ55)))</formula>
    </cfRule>
    <cfRule type="containsText" dxfId="235" priority="349" stopIfTrue="1" operator="containsText" text="Crítico">
      <formula>NOT(ISERROR(SEARCH("Crítico",AJ55)))</formula>
    </cfRule>
    <cfRule type="containsText" dxfId="234" priority="350" stopIfTrue="1" operator="containsText" text="Severo">
      <formula>NOT(ISERROR(SEARCH("Severo",AJ55)))</formula>
    </cfRule>
    <cfRule type="containsText" dxfId="233" priority="351" stopIfTrue="1" operator="containsText" text="Moderado">
      <formula>NOT(ISERROR(SEARCH("Moderado",AJ55)))</formula>
    </cfRule>
    <cfRule type="containsText" dxfId="232" priority="360" stopIfTrue="1" operator="containsText" text="Irrelevante">
      <formula>NOT(ISERROR(SEARCH("Irrelevante",AJ55)))</formula>
    </cfRule>
    <cfRule type="containsText" dxfId="231" priority="355" stopIfTrue="1" operator="containsText" text="Moderado">
      <formula>NOT(ISERROR(SEARCH("Moderado",AJ55)))</formula>
    </cfRule>
    <cfRule type="containsText" dxfId="230" priority="356" stopIfTrue="1" operator="containsText" text="Irrelevante">
      <formula>NOT(ISERROR(SEARCH("Irrelevante",AJ55)))</formula>
    </cfRule>
    <cfRule type="containsText" dxfId="229" priority="357" stopIfTrue="1" operator="containsText" text="Crítico">
      <formula>NOT(ISERROR(SEARCH("Crítico",AJ55)))</formula>
    </cfRule>
    <cfRule type="containsText" dxfId="228" priority="358" stopIfTrue="1" operator="containsText" text="Severo">
      <formula>NOT(ISERROR(SEARCH("Severo",AJ55)))</formula>
    </cfRule>
    <cfRule type="containsText" dxfId="227" priority="354" stopIfTrue="1" operator="containsText" text="Severo">
      <formula>NOT(ISERROR(SEARCH("Severo",AJ55)))</formula>
    </cfRule>
    <cfRule type="containsText" dxfId="226" priority="363" stopIfTrue="1" operator="containsText" text="Moderado">
      <formula>NOT(ISERROR(SEARCH("Moderado",AJ55)))</formula>
    </cfRule>
    <cfRule type="containsText" dxfId="225" priority="362" stopIfTrue="1" operator="containsText" text="Severo">
      <formula>NOT(ISERROR(SEARCH("Severo",AJ55)))</formula>
    </cfRule>
    <cfRule type="containsText" dxfId="224" priority="361" stopIfTrue="1" operator="containsText" text="Crítico">
      <formula>NOT(ISERROR(SEARCH("Crítico",AJ55)))</formula>
    </cfRule>
    <cfRule type="containsText" dxfId="223" priority="352" stopIfTrue="1" operator="containsText" text="Irrelevante">
      <formula>NOT(ISERROR(SEARCH("Irrelevante",AJ55)))</formula>
    </cfRule>
    <cfRule type="containsText" dxfId="222" priority="353" stopIfTrue="1" operator="containsText" text="Crítico">
      <formula>NOT(ISERROR(SEARCH("Crítico",AJ55)))</formula>
    </cfRule>
    <cfRule type="containsText" dxfId="221" priority="359" stopIfTrue="1" operator="containsText" text="Moderado">
      <formula>NOT(ISERROR(SEARCH("Moderado",AJ55)))</formula>
    </cfRule>
    <cfRule type="containsText" dxfId="220" priority="364" stopIfTrue="1" operator="containsText" text="Irrelevante">
      <formula>NOT(ISERROR(SEARCH("Irrelevante",AJ55)))</formula>
    </cfRule>
  </conditionalFormatting>
  <conditionalFormatting sqref="AJ63:AT63">
    <cfRule type="containsText" dxfId="219" priority="325" stopIfTrue="1" operator="containsText" text="Crítico">
      <formula>NOT(ISERROR(SEARCH("Crítico",AJ63)))</formula>
    </cfRule>
    <cfRule type="containsText" dxfId="218" priority="324" stopIfTrue="1" operator="containsText" text="Irrelevante">
      <formula>NOT(ISERROR(SEARCH("Irrelevante",AJ63)))</formula>
    </cfRule>
    <cfRule type="containsText" dxfId="217" priority="323" stopIfTrue="1" operator="containsText" text="Moderado">
      <formula>NOT(ISERROR(SEARCH("Moderado",AJ63)))</formula>
    </cfRule>
    <cfRule type="containsText" dxfId="216" priority="322" stopIfTrue="1" operator="containsText" text="Severo">
      <formula>NOT(ISERROR(SEARCH("Severo",AJ63)))</formula>
    </cfRule>
    <cfRule type="containsText" dxfId="215" priority="321" stopIfTrue="1" operator="containsText" text="Crítico">
      <formula>NOT(ISERROR(SEARCH("Crítico",AJ63)))</formula>
    </cfRule>
    <cfRule type="containsText" dxfId="214" priority="320" stopIfTrue="1" operator="containsText" text="Irrelevante">
      <formula>NOT(ISERROR(SEARCH("Irrelevante",AJ63)))</formula>
    </cfRule>
    <cfRule type="containsText" dxfId="213" priority="319" stopIfTrue="1" operator="containsText" text="Moderado">
      <formula>NOT(ISERROR(SEARCH("Moderado",AJ63)))</formula>
    </cfRule>
    <cfRule type="containsText" dxfId="212" priority="318" stopIfTrue="1" operator="containsText" text="Severo">
      <formula>NOT(ISERROR(SEARCH("Severo",AJ63)))</formula>
    </cfRule>
    <cfRule type="containsText" dxfId="211" priority="317" stopIfTrue="1" operator="containsText" text="Crítico">
      <formula>NOT(ISERROR(SEARCH("Crítico",AJ63)))</formula>
    </cfRule>
    <cfRule type="containsText" dxfId="210" priority="335" stopIfTrue="1" operator="containsText" text="Moderado">
      <formula>NOT(ISERROR(SEARCH("Moderado",AJ63)))</formula>
    </cfRule>
    <cfRule type="containsText" dxfId="209" priority="334" stopIfTrue="1" operator="containsText" text="Severo">
      <formula>NOT(ISERROR(SEARCH("Severo",AJ63)))</formula>
    </cfRule>
    <cfRule type="containsText" dxfId="208" priority="333" stopIfTrue="1" operator="containsText" text="Crítico">
      <formula>NOT(ISERROR(SEARCH("Crítico",AJ63)))</formula>
    </cfRule>
    <cfRule type="containsText" dxfId="207" priority="332" stopIfTrue="1" operator="containsText" text="Irrelevante">
      <formula>NOT(ISERROR(SEARCH("Irrelevante",AJ63)))</formula>
    </cfRule>
    <cfRule type="containsText" dxfId="206" priority="331" stopIfTrue="1" operator="containsText" text="Moderado">
      <formula>NOT(ISERROR(SEARCH("Moderado",AJ63)))</formula>
    </cfRule>
    <cfRule type="containsText" dxfId="205" priority="336" stopIfTrue="1" operator="containsText" text="Irrelevante">
      <formula>NOT(ISERROR(SEARCH("Irrelevante",AJ63)))</formula>
    </cfRule>
    <cfRule type="containsText" dxfId="204" priority="330" stopIfTrue="1" operator="containsText" text="Severo">
      <formula>NOT(ISERROR(SEARCH("Severo",AJ63)))</formula>
    </cfRule>
    <cfRule type="containsText" dxfId="203" priority="329" stopIfTrue="1" operator="containsText" text="Crítico">
      <formula>NOT(ISERROR(SEARCH("Crítico",AJ63)))</formula>
    </cfRule>
    <cfRule type="containsText" dxfId="202" priority="328" stopIfTrue="1" operator="containsText" text="Irrelevante">
      <formula>NOT(ISERROR(SEARCH("Irrelevante",AJ63)))</formula>
    </cfRule>
    <cfRule type="containsText" dxfId="201" priority="327" stopIfTrue="1" operator="containsText" text="Moderado">
      <formula>NOT(ISERROR(SEARCH("Moderado",AJ63)))</formula>
    </cfRule>
    <cfRule type="containsText" dxfId="200" priority="326" stopIfTrue="1" operator="containsText" text="Severo">
      <formula>NOT(ISERROR(SEARCH("Severo",AJ63)))</formula>
    </cfRule>
  </conditionalFormatting>
  <conditionalFormatting sqref="AJ11:AU11 C11 N11 Y11 AJ31:AU31 C31 N31 Y31 AJ47:AU47 C47 N47 Y47 BF11 BQ11 CB11 CM11 CX11 C23 N23 Y23 AJ23 AU23 BF23 BQ23 CB23 CX23 C27 N27 Y27 AJ27 AU27 BF27 BQ27 CB27 CX27 BF31 BQ31 CB31 C43 N43 Y43 AJ43 AU43 BF43 BQ43 CB43 CM43 CX43 BF47 BQ47 CB47 C83 N83 Y83 AJ83:AU83 BF83 BQ83 CB83 DI84:DI87 DT84:DT87 EE84:EE87 EP84:FA87 FL84:FL87 FW84:FW87 GH84:GH87 GS84:GS87 HD84:HD87 C87 N87 Y87 AJ87:AU87 BF87 BQ87 CB87 C91 N91 Y91 AJ91:AU91 BF91 BQ91 CB91 CM91 CX91 C95 N95 Y95 AJ95:AU95 BF95 BQ95 CB95 C99 N99 Y99 AJ99:AU99 BF99 BQ99 CB99 CM99 CX99 C103 N103 Y103 AJ103:AU103 BF103 BQ103 CB103 C195:C196 N195:N196 Y195:Y196 AJ195:AJ196 AU195:AU196 BF195:BF196 BQ195:BQ196 CB195:CB196 CX195:CX196 C197:BP197">
    <cfRule type="containsText" dxfId="199" priority="577" stopIfTrue="1" operator="containsText" text="Crítico">
      <formula>NOT(ISERROR(SEARCH("Crítico",C11)))</formula>
    </cfRule>
  </conditionalFormatting>
  <conditionalFormatting sqref="AJ15:AU15 C15 N15 Y15 BF15 BQ15 CB15 CM15 CX15">
    <cfRule type="containsText" dxfId="198" priority="545" stopIfTrue="1" operator="containsText" text="Crítico">
      <formula>NOT(ISERROR(SEARCH("Crítico",C15)))</formula>
    </cfRule>
  </conditionalFormatting>
  <conditionalFormatting sqref="AJ35:AU35 C35 N35 Y35 BF35 BQ35 CB35 CX35">
    <cfRule type="containsText" dxfId="197" priority="477" stopIfTrue="1" operator="containsText" text="Crítico">
      <formula>NOT(ISERROR(SEARCH("Crítico",C35)))</formula>
    </cfRule>
  </conditionalFormatting>
  <conditionalFormatting sqref="AJ51:AU51 AJ67:AU67 AJ71:AU71 AJ75:AU75 AJ79:AU79 C51 C67 C71 C75 C79 N51 Y51 C55 N55 Y55 C59 N59 AJ59 AU59 BF59 C63 N63 Y63 N67 Y67 N71 Y71 N75 Y75 N79 Y79 AJ55:AU55 AJ63:AU63 BF51 BQ51 CB51 CM51 BF55 BQ55 CB55 CM55 CX55 BQ59 CB59 CM59 CX59 BF63 BQ63 CB63 CM63 CX63 BF67 BQ67 CB67 BF71 BQ71 CB71 CM71 CX71 BF75 BQ75 CB75 BF79 BQ79 CB79">
    <cfRule type="containsText" dxfId="196" priority="409" stopIfTrue="1" operator="containsText" text="Crítico">
      <formula>NOT(ISERROR(SEARCH("Crítico",C51)))</formula>
    </cfRule>
  </conditionalFormatting>
  <conditionalFormatting sqref="AU171">
    <cfRule type="containsText" dxfId="195" priority="61" stopIfTrue="1" operator="containsText" text="Crítico">
      <formula>NOT(ISERROR(SEARCH("Crítico",AU171)))</formula>
    </cfRule>
    <cfRule type="containsText" dxfId="194" priority="62" stopIfTrue="1" operator="containsText" text="Severo">
      <formula>NOT(ISERROR(SEARCH("Severo",AU171)))</formula>
    </cfRule>
    <cfRule type="containsText" dxfId="193" priority="63" stopIfTrue="1" operator="containsText" text="Moderado">
      <formula>NOT(ISERROR(SEARCH("Moderado",AU171)))</formula>
    </cfRule>
    <cfRule type="containsText" dxfId="192" priority="64" stopIfTrue="1" operator="containsText" text="Irrelevante">
      <formula>NOT(ISERROR(SEARCH("Irrelevante",AU171)))</formula>
    </cfRule>
  </conditionalFormatting>
  <conditionalFormatting sqref="BF171">
    <cfRule type="containsText" dxfId="191" priority="60" stopIfTrue="1" operator="containsText" text="Irrelevante">
      <formula>NOT(ISERROR(SEARCH("Irrelevante",BF171)))</formula>
    </cfRule>
    <cfRule type="containsText" dxfId="190" priority="59" stopIfTrue="1" operator="containsText" text="Moderado">
      <formula>NOT(ISERROR(SEARCH("Moderado",BF171)))</formula>
    </cfRule>
    <cfRule type="containsText" dxfId="189" priority="57" stopIfTrue="1" operator="containsText" text="Crítico">
      <formula>NOT(ISERROR(SEARCH("Crítico",BF171)))</formula>
    </cfRule>
    <cfRule type="containsText" dxfId="188" priority="58" stopIfTrue="1" operator="containsText" text="Severo">
      <formula>NOT(ISERROR(SEARCH("Severo",BF171)))</formula>
    </cfRule>
  </conditionalFormatting>
  <conditionalFormatting sqref="CM19">
    <cfRule type="containsText" dxfId="187" priority="369" stopIfTrue="1" operator="containsText" text="Crítico">
      <formula>NOT(ISERROR(SEARCH("Crítico",CM19)))</formula>
    </cfRule>
    <cfRule type="containsText" dxfId="186" priority="370" stopIfTrue="1" operator="containsText" text="Severo">
      <formula>NOT(ISERROR(SEARCH("Severo",CM19)))</formula>
    </cfRule>
    <cfRule type="containsText" dxfId="185" priority="371" stopIfTrue="1" operator="containsText" text="Moderado">
      <formula>NOT(ISERROR(SEARCH("Moderado",CM19)))</formula>
    </cfRule>
    <cfRule type="containsText" dxfId="184" priority="372" stopIfTrue="1" operator="containsText" text="Irrelevante">
      <formula>NOT(ISERROR(SEARCH("Irrelevante",CM19)))</formula>
    </cfRule>
  </conditionalFormatting>
  <conditionalFormatting sqref="CM23">
    <cfRule type="containsText" dxfId="183" priority="209" stopIfTrue="1" operator="containsText" text="Crítico">
      <formula>NOT(ISERROR(SEARCH("Crítico",CM23)))</formula>
    </cfRule>
    <cfRule type="containsText" dxfId="182" priority="210" stopIfTrue="1" operator="containsText" text="Severo">
      <formula>NOT(ISERROR(SEARCH("Severo",CM23)))</formula>
    </cfRule>
    <cfRule type="containsText" dxfId="181" priority="211" stopIfTrue="1" operator="containsText" text="Moderado">
      <formula>NOT(ISERROR(SEARCH("Moderado",CM23)))</formula>
    </cfRule>
    <cfRule type="containsText" dxfId="180" priority="212" stopIfTrue="1" operator="containsText" text="Irrelevante">
      <formula>NOT(ISERROR(SEARCH("Irrelevante",CM23)))</formula>
    </cfRule>
  </conditionalFormatting>
  <conditionalFormatting sqref="CM27">
    <cfRule type="containsText" dxfId="179" priority="208" stopIfTrue="1" operator="containsText" text="Irrelevante">
      <formula>NOT(ISERROR(SEARCH("Irrelevante",CM27)))</formula>
    </cfRule>
    <cfRule type="containsText" dxfId="178" priority="207" stopIfTrue="1" operator="containsText" text="Moderado">
      <formula>NOT(ISERROR(SEARCH("Moderado",CM27)))</formula>
    </cfRule>
    <cfRule type="containsText" dxfId="177" priority="205" stopIfTrue="1" operator="containsText" text="Crítico">
      <formula>NOT(ISERROR(SEARCH("Crítico",CM27)))</formula>
    </cfRule>
    <cfRule type="containsText" dxfId="176" priority="206" stopIfTrue="1" operator="containsText" text="Severo">
      <formula>NOT(ISERROR(SEARCH("Severo",CM27)))</formula>
    </cfRule>
  </conditionalFormatting>
  <conditionalFormatting sqref="CM31">
    <cfRule type="containsText" dxfId="175" priority="201" stopIfTrue="1" operator="containsText" text="Crítico">
      <formula>NOT(ISERROR(SEARCH("Crítico",CM31)))</formula>
    </cfRule>
    <cfRule type="containsText" dxfId="174" priority="202" stopIfTrue="1" operator="containsText" text="Severo">
      <formula>NOT(ISERROR(SEARCH("Severo",CM31)))</formula>
    </cfRule>
    <cfRule type="containsText" dxfId="173" priority="204" stopIfTrue="1" operator="containsText" text="Irrelevante">
      <formula>NOT(ISERROR(SEARCH("Irrelevante",CM31)))</formula>
    </cfRule>
    <cfRule type="containsText" dxfId="172" priority="203" stopIfTrue="1" operator="containsText" text="Moderado">
      <formula>NOT(ISERROR(SEARCH("Moderado",CM31)))</formula>
    </cfRule>
  </conditionalFormatting>
  <conditionalFormatting sqref="CM35">
    <cfRule type="containsText" dxfId="171" priority="193" stopIfTrue="1" operator="containsText" text="Crítico">
      <formula>NOT(ISERROR(SEARCH("Crítico",CM35)))</formula>
    </cfRule>
    <cfRule type="containsText" dxfId="170" priority="196" stopIfTrue="1" operator="containsText" text="Irrelevante">
      <formula>NOT(ISERROR(SEARCH("Irrelevante",CM35)))</formula>
    </cfRule>
    <cfRule type="containsText" dxfId="169" priority="195" stopIfTrue="1" operator="containsText" text="Moderado">
      <formula>NOT(ISERROR(SEARCH("Moderado",CM35)))</formula>
    </cfRule>
    <cfRule type="containsText" dxfId="168" priority="194" stopIfTrue="1" operator="containsText" text="Severo">
      <formula>NOT(ISERROR(SEARCH("Severo",CM35)))</formula>
    </cfRule>
  </conditionalFormatting>
  <conditionalFormatting sqref="CM39">
    <cfRule type="containsText" dxfId="167" priority="191" stopIfTrue="1" operator="containsText" text="Moderado">
      <formula>NOT(ISERROR(SEARCH("Moderado",CM39)))</formula>
    </cfRule>
    <cfRule type="containsText" dxfId="166" priority="189" stopIfTrue="1" operator="containsText" text="Crítico">
      <formula>NOT(ISERROR(SEARCH("Crítico",CM39)))</formula>
    </cfRule>
    <cfRule type="containsText" dxfId="165" priority="190" stopIfTrue="1" operator="containsText" text="Severo">
      <formula>NOT(ISERROR(SEARCH("Severo",CM39)))</formula>
    </cfRule>
    <cfRule type="containsText" dxfId="164" priority="192" stopIfTrue="1" operator="containsText" text="Irrelevante">
      <formula>NOT(ISERROR(SEARCH("Irrelevante",CM39)))</formula>
    </cfRule>
  </conditionalFormatting>
  <conditionalFormatting sqref="CM47">
    <cfRule type="containsText" dxfId="163" priority="183" stopIfTrue="1" operator="containsText" text="Moderado">
      <formula>NOT(ISERROR(SEARCH("Moderado",CM47)))</formula>
    </cfRule>
    <cfRule type="containsText" dxfId="162" priority="184" stopIfTrue="1" operator="containsText" text="Irrelevante">
      <formula>NOT(ISERROR(SEARCH("Irrelevante",CM47)))</formula>
    </cfRule>
    <cfRule type="containsText" dxfId="161" priority="181" stopIfTrue="1" operator="containsText" text="Crítico">
      <formula>NOT(ISERROR(SEARCH("Crítico",CM47)))</formula>
    </cfRule>
    <cfRule type="containsText" dxfId="160" priority="182" stopIfTrue="1" operator="containsText" text="Severo">
      <formula>NOT(ISERROR(SEARCH("Severo",CM47)))</formula>
    </cfRule>
  </conditionalFormatting>
  <conditionalFormatting sqref="CM67">
    <cfRule type="containsText" dxfId="159" priority="168" stopIfTrue="1" operator="containsText" text="Irrelevante">
      <formula>NOT(ISERROR(SEARCH("Irrelevante",CM67)))</formula>
    </cfRule>
    <cfRule type="containsText" dxfId="158" priority="167" stopIfTrue="1" operator="containsText" text="Moderado">
      <formula>NOT(ISERROR(SEARCH("Moderado",CM67)))</formula>
    </cfRule>
    <cfRule type="containsText" dxfId="157" priority="165" stopIfTrue="1" operator="containsText" text="Crítico">
      <formula>NOT(ISERROR(SEARCH("Crítico",CM67)))</formula>
    </cfRule>
    <cfRule type="containsText" dxfId="156" priority="166" stopIfTrue="1" operator="containsText" text="Severo">
      <formula>NOT(ISERROR(SEARCH("Severo",CM67)))</formula>
    </cfRule>
  </conditionalFormatting>
  <conditionalFormatting sqref="CM75">
    <cfRule type="containsText" dxfId="155" priority="159" stopIfTrue="1" operator="containsText" text="Moderado">
      <formula>NOT(ISERROR(SEARCH("Moderado",CM75)))</formula>
    </cfRule>
    <cfRule type="containsText" dxfId="154" priority="160" stopIfTrue="1" operator="containsText" text="Irrelevante">
      <formula>NOT(ISERROR(SEARCH("Irrelevante",CM75)))</formula>
    </cfRule>
    <cfRule type="containsText" dxfId="153" priority="158" stopIfTrue="1" operator="containsText" text="Severo">
      <formula>NOT(ISERROR(SEARCH("Severo",CM75)))</formula>
    </cfRule>
    <cfRule type="containsText" dxfId="152" priority="157" stopIfTrue="1" operator="containsText" text="Crítico">
      <formula>NOT(ISERROR(SEARCH("Crítico",CM75)))</formula>
    </cfRule>
  </conditionalFormatting>
  <conditionalFormatting sqref="CM79">
    <cfRule type="containsText" dxfId="151" priority="150" stopIfTrue="1" operator="containsText" text="Severo">
      <formula>NOT(ISERROR(SEARCH("Severo",CM79)))</formula>
    </cfRule>
    <cfRule type="containsText" dxfId="150" priority="149" stopIfTrue="1" operator="containsText" text="Crítico">
      <formula>NOT(ISERROR(SEARCH("Crítico",CM79)))</formula>
    </cfRule>
    <cfRule type="containsText" dxfId="149" priority="152" stopIfTrue="1" operator="containsText" text="Irrelevante">
      <formula>NOT(ISERROR(SEARCH("Irrelevante",CM79)))</formula>
    </cfRule>
    <cfRule type="containsText" dxfId="148" priority="151" stopIfTrue="1" operator="containsText" text="Moderado">
      <formula>NOT(ISERROR(SEARCH("Moderado",CM79)))</formula>
    </cfRule>
  </conditionalFormatting>
  <conditionalFormatting sqref="CM83">
    <cfRule type="containsText" dxfId="147" priority="144" stopIfTrue="1" operator="containsText" text="Irrelevante">
      <formula>NOT(ISERROR(SEARCH("Irrelevante",CM83)))</formula>
    </cfRule>
    <cfRule type="containsText" dxfId="146" priority="142" stopIfTrue="1" operator="containsText" text="Severo">
      <formula>NOT(ISERROR(SEARCH("Severo",CM83)))</formula>
    </cfRule>
    <cfRule type="containsText" dxfId="145" priority="141" stopIfTrue="1" operator="containsText" text="Crítico">
      <formula>NOT(ISERROR(SEARCH("Crítico",CM83)))</formula>
    </cfRule>
    <cfRule type="containsText" dxfId="144" priority="143" stopIfTrue="1" operator="containsText" text="Moderado">
      <formula>NOT(ISERROR(SEARCH("Moderado",CM83)))</formula>
    </cfRule>
  </conditionalFormatting>
  <conditionalFormatting sqref="CM87">
    <cfRule type="containsText" dxfId="143" priority="33" stopIfTrue="1" operator="containsText" text="Crítico">
      <formula>NOT(ISERROR(SEARCH("Crítico",CM87)))</formula>
    </cfRule>
    <cfRule type="containsText" dxfId="142" priority="34" stopIfTrue="1" operator="containsText" text="Severo">
      <formula>NOT(ISERROR(SEARCH("Severo",CM87)))</formula>
    </cfRule>
    <cfRule type="containsText" dxfId="141" priority="35" stopIfTrue="1" operator="containsText" text="Moderado">
      <formula>NOT(ISERROR(SEARCH("Moderado",CM87)))</formula>
    </cfRule>
    <cfRule type="containsText" dxfId="140" priority="36" stopIfTrue="1" operator="containsText" text="Irrelevante">
      <formula>NOT(ISERROR(SEARCH("Irrelevante",CM87)))</formula>
    </cfRule>
  </conditionalFormatting>
  <conditionalFormatting sqref="CM95">
    <cfRule type="containsText" dxfId="139" priority="132" stopIfTrue="1" operator="containsText" text="Irrelevante">
      <formula>NOT(ISERROR(SEARCH("Irrelevante",CM95)))</formula>
    </cfRule>
    <cfRule type="containsText" dxfId="138" priority="131" stopIfTrue="1" operator="containsText" text="Moderado">
      <formula>NOT(ISERROR(SEARCH("Moderado",CM95)))</formula>
    </cfRule>
    <cfRule type="containsText" dxfId="137" priority="130" stopIfTrue="1" operator="containsText" text="Severo">
      <formula>NOT(ISERROR(SEARCH("Severo",CM95)))</formula>
    </cfRule>
    <cfRule type="containsText" dxfId="136" priority="129" stopIfTrue="1" operator="containsText" text="Crítico">
      <formula>NOT(ISERROR(SEARCH("Crítico",CM95)))</formula>
    </cfRule>
  </conditionalFormatting>
  <conditionalFormatting sqref="CM103">
    <cfRule type="containsText" dxfId="135" priority="124" stopIfTrue="1" operator="containsText" text="Irrelevante">
      <formula>NOT(ISERROR(SEARCH("Irrelevante",CM103)))</formula>
    </cfRule>
    <cfRule type="containsText" dxfId="134" priority="122" stopIfTrue="1" operator="containsText" text="Severo">
      <formula>NOT(ISERROR(SEARCH("Severo",CM103)))</formula>
    </cfRule>
    <cfRule type="containsText" dxfId="133" priority="121" stopIfTrue="1" operator="containsText" text="Crítico">
      <formula>NOT(ISERROR(SEARCH("Crítico",CM103)))</formula>
    </cfRule>
    <cfRule type="containsText" dxfId="132" priority="123" stopIfTrue="1" operator="containsText" text="Moderado">
      <formula>NOT(ISERROR(SEARCH("Moderado",CM103)))</formula>
    </cfRule>
  </conditionalFormatting>
  <conditionalFormatting sqref="CM107">
    <cfRule type="containsText" dxfId="131" priority="115" stopIfTrue="1" operator="containsText" text="Moderado">
      <formula>NOT(ISERROR(SEARCH("Moderado",CM107)))</formula>
    </cfRule>
    <cfRule type="containsText" dxfId="130" priority="114" stopIfTrue="1" operator="containsText" text="Severo">
      <formula>NOT(ISERROR(SEARCH("Severo",CM107)))</formula>
    </cfRule>
    <cfRule type="containsText" dxfId="129" priority="113" stopIfTrue="1" operator="containsText" text="Crítico">
      <formula>NOT(ISERROR(SEARCH("Crítico",CM107)))</formula>
    </cfRule>
    <cfRule type="containsText" dxfId="128" priority="116" stopIfTrue="1" operator="containsText" text="Irrelevante">
      <formula>NOT(ISERROR(SEARCH("Irrelevante",CM107)))</formula>
    </cfRule>
  </conditionalFormatting>
  <conditionalFormatting sqref="CM123">
    <cfRule type="containsText" dxfId="127" priority="105" stopIfTrue="1" operator="containsText" text="Crítico">
      <formula>NOT(ISERROR(SEARCH("Crítico",CM123)))</formula>
    </cfRule>
    <cfRule type="containsText" dxfId="126" priority="106" stopIfTrue="1" operator="containsText" text="Severo">
      <formula>NOT(ISERROR(SEARCH("Severo",CM123)))</formula>
    </cfRule>
    <cfRule type="containsText" dxfId="125" priority="108" stopIfTrue="1" operator="containsText" text="Irrelevante">
      <formula>NOT(ISERROR(SEARCH("Irrelevante",CM123)))</formula>
    </cfRule>
    <cfRule type="containsText" dxfId="124" priority="107" stopIfTrue="1" operator="containsText" text="Moderado">
      <formula>NOT(ISERROR(SEARCH("Moderado",CM123)))</formula>
    </cfRule>
  </conditionalFormatting>
  <conditionalFormatting sqref="CM127">
    <cfRule type="containsText" dxfId="123" priority="30" stopIfTrue="1" operator="containsText" text="Severo">
      <formula>NOT(ISERROR(SEARCH("Severo",CM127)))</formula>
    </cfRule>
    <cfRule type="containsText" dxfId="122" priority="32" stopIfTrue="1" operator="containsText" text="Irrelevante">
      <formula>NOT(ISERROR(SEARCH("Irrelevante",CM127)))</formula>
    </cfRule>
    <cfRule type="containsText" dxfId="121" priority="31" stopIfTrue="1" operator="containsText" text="Moderado">
      <formula>NOT(ISERROR(SEARCH("Moderado",CM127)))</formula>
    </cfRule>
    <cfRule type="containsText" dxfId="120" priority="29" stopIfTrue="1" operator="containsText" text="Crítico">
      <formula>NOT(ISERROR(SEARCH("Crítico",CM127)))</formula>
    </cfRule>
  </conditionalFormatting>
  <conditionalFormatting sqref="CM131">
    <cfRule type="containsText" dxfId="119" priority="27" stopIfTrue="1" operator="containsText" text="Moderado">
      <formula>NOT(ISERROR(SEARCH("Moderado",CM131)))</formula>
    </cfRule>
    <cfRule type="containsText" dxfId="118" priority="26" stopIfTrue="1" operator="containsText" text="Severo">
      <formula>NOT(ISERROR(SEARCH("Severo",CM131)))</formula>
    </cfRule>
    <cfRule type="containsText" dxfId="117" priority="25" stopIfTrue="1" operator="containsText" text="Crítico">
      <formula>NOT(ISERROR(SEARCH("Crítico",CM131)))</formula>
    </cfRule>
    <cfRule type="containsText" dxfId="116" priority="28" stopIfTrue="1" operator="containsText" text="Irrelevante">
      <formula>NOT(ISERROR(SEARCH("Irrelevante",CM131)))</formula>
    </cfRule>
  </conditionalFormatting>
  <conditionalFormatting sqref="CM135">
    <cfRule type="containsText" dxfId="115" priority="96" stopIfTrue="1" operator="containsText" text="Irrelevante">
      <formula>NOT(ISERROR(SEARCH("Irrelevante",CM135)))</formula>
    </cfRule>
    <cfRule type="containsText" dxfId="114" priority="93" stopIfTrue="1" operator="containsText" text="Crítico">
      <formula>NOT(ISERROR(SEARCH("Crítico",CM135)))</formula>
    </cfRule>
    <cfRule type="containsText" dxfId="113" priority="94" stopIfTrue="1" operator="containsText" text="Severo">
      <formula>NOT(ISERROR(SEARCH("Severo",CM135)))</formula>
    </cfRule>
    <cfRule type="containsText" dxfId="112" priority="95" stopIfTrue="1" operator="containsText" text="Moderado">
      <formula>NOT(ISERROR(SEARCH("Moderado",CM135)))</formula>
    </cfRule>
  </conditionalFormatting>
  <conditionalFormatting sqref="CM163">
    <cfRule type="containsText" dxfId="111" priority="76" stopIfTrue="1" operator="containsText" text="Irrelevante">
      <formula>NOT(ISERROR(SEARCH("Irrelevante",CM163)))</formula>
    </cfRule>
    <cfRule type="containsText" dxfId="110" priority="73" stopIfTrue="1" operator="containsText" text="Crítico">
      <formula>NOT(ISERROR(SEARCH("Crítico",CM163)))</formula>
    </cfRule>
    <cfRule type="containsText" dxfId="109" priority="74" stopIfTrue="1" operator="containsText" text="Severo">
      <formula>NOT(ISERROR(SEARCH("Severo",CM163)))</formula>
    </cfRule>
    <cfRule type="containsText" dxfId="108" priority="75" stopIfTrue="1" operator="containsText" text="Moderado">
      <formula>NOT(ISERROR(SEARCH("Moderado",CM163)))</formula>
    </cfRule>
  </conditionalFormatting>
  <conditionalFormatting sqref="CM171">
    <cfRule type="containsText" dxfId="107" priority="53" stopIfTrue="1" operator="containsText" text="Crítico">
      <formula>NOT(ISERROR(SEARCH("Crítico",CM171)))</formula>
    </cfRule>
    <cfRule type="containsText" dxfId="106" priority="56" stopIfTrue="1" operator="containsText" text="Irrelevante">
      <formula>NOT(ISERROR(SEARCH("Irrelevante",CM171)))</formula>
    </cfRule>
    <cfRule type="containsText" dxfId="105" priority="54" stopIfTrue="1" operator="containsText" text="Severo">
      <formula>NOT(ISERROR(SEARCH("Severo",CM171)))</formula>
    </cfRule>
    <cfRule type="containsText" dxfId="104" priority="55" stopIfTrue="1" operator="containsText" text="Moderado">
      <formula>NOT(ISERROR(SEARCH("Moderado",CM171)))</formula>
    </cfRule>
  </conditionalFormatting>
  <conditionalFormatting sqref="CM183">
    <cfRule type="containsText" dxfId="103" priority="23" stopIfTrue="1" operator="containsText" text="Moderado">
      <formula>NOT(ISERROR(SEARCH("Moderado",CM183)))</formula>
    </cfRule>
    <cfRule type="containsText" dxfId="102" priority="21" stopIfTrue="1" operator="containsText" text="Crítico">
      <formula>NOT(ISERROR(SEARCH("Crítico",CM183)))</formula>
    </cfRule>
    <cfRule type="containsText" dxfId="101" priority="24" stopIfTrue="1" operator="containsText" text="Irrelevante">
      <formula>NOT(ISERROR(SEARCH("Irrelevante",CM183)))</formula>
    </cfRule>
    <cfRule type="containsText" dxfId="100" priority="22" stopIfTrue="1" operator="containsText" text="Severo">
      <formula>NOT(ISERROR(SEARCH("Severo",CM183)))</formula>
    </cfRule>
  </conditionalFormatting>
  <conditionalFormatting sqref="CM187">
    <cfRule type="containsText" dxfId="99" priority="20" stopIfTrue="1" operator="containsText" text="Irrelevante">
      <formula>NOT(ISERROR(SEARCH("Irrelevante",CM187)))</formula>
    </cfRule>
    <cfRule type="containsText" dxfId="98" priority="19" stopIfTrue="1" operator="containsText" text="Moderado">
      <formula>NOT(ISERROR(SEARCH("Moderado",CM187)))</formula>
    </cfRule>
    <cfRule type="containsText" dxfId="97" priority="18" stopIfTrue="1" operator="containsText" text="Severo">
      <formula>NOT(ISERROR(SEARCH("Severo",CM187)))</formula>
    </cfRule>
    <cfRule type="containsText" dxfId="96" priority="17" stopIfTrue="1" operator="containsText" text="Crítico">
      <formula>NOT(ISERROR(SEARCH("Crítico",CM187)))</formula>
    </cfRule>
  </conditionalFormatting>
  <conditionalFormatting sqref="CM191">
    <cfRule type="containsText" dxfId="95" priority="13" stopIfTrue="1" operator="containsText" text="Crítico">
      <formula>NOT(ISERROR(SEARCH("Crítico",CM191)))</formula>
    </cfRule>
    <cfRule type="containsText" dxfId="94" priority="14" stopIfTrue="1" operator="containsText" text="Severo">
      <formula>NOT(ISERROR(SEARCH("Severo",CM191)))</formula>
    </cfRule>
    <cfRule type="containsText" dxfId="93" priority="16" stopIfTrue="1" operator="containsText" text="Irrelevante">
      <formula>NOT(ISERROR(SEARCH("Irrelevante",CM191)))</formula>
    </cfRule>
    <cfRule type="containsText" dxfId="92" priority="15" stopIfTrue="1" operator="containsText" text="Moderado">
      <formula>NOT(ISERROR(SEARCH("Moderado",CM191)))</formula>
    </cfRule>
  </conditionalFormatting>
  <conditionalFormatting sqref="CM195:CM196">
    <cfRule type="containsText" dxfId="91" priority="9" stopIfTrue="1" operator="containsText" text="Crítico">
      <formula>NOT(ISERROR(SEARCH("Crítico",CM195)))</formula>
    </cfRule>
    <cfRule type="containsText" dxfId="90" priority="10" stopIfTrue="1" operator="containsText" text="Severo">
      <formula>NOT(ISERROR(SEARCH("Severo",CM195)))</formula>
    </cfRule>
    <cfRule type="containsText" dxfId="89" priority="11" stopIfTrue="1" operator="containsText" text="Moderado">
      <formula>NOT(ISERROR(SEARCH("Moderado",CM195)))</formula>
    </cfRule>
    <cfRule type="containsText" dxfId="88" priority="12" stopIfTrue="1" operator="containsText" text="Irrelevante">
      <formula>NOT(ISERROR(SEARCH("Irrelevante",CM195)))</formula>
    </cfRule>
  </conditionalFormatting>
  <conditionalFormatting sqref="CX31">
    <cfRule type="containsText" dxfId="87" priority="185" stopIfTrue="1" operator="containsText" text="Crítico">
      <formula>NOT(ISERROR(SEARCH("Crítico",CX31)))</formula>
    </cfRule>
    <cfRule type="containsText" dxfId="86" priority="188" stopIfTrue="1" operator="containsText" text="Irrelevante">
      <formula>NOT(ISERROR(SEARCH("Irrelevante",CX31)))</formula>
    </cfRule>
    <cfRule type="containsText" dxfId="85" priority="187" stopIfTrue="1" operator="containsText" text="Moderado">
      <formula>NOT(ISERROR(SEARCH("Moderado",CX31)))</formula>
    </cfRule>
    <cfRule type="containsText" dxfId="84" priority="186" stopIfTrue="1" operator="containsText" text="Severo">
      <formula>NOT(ISERROR(SEARCH("Severo",CX31)))</formula>
    </cfRule>
  </conditionalFormatting>
  <conditionalFormatting sqref="CX47">
    <cfRule type="containsText" dxfId="83" priority="178" stopIfTrue="1" operator="containsText" text="Severo">
      <formula>NOT(ISERROR(SEARCH("Severo",CX47)))</formula>
    </cfRule>
    <cfRule type="containsText" dxfId="82" priority="179" stopIfTrue="1" operator="containsText" text="Moderado">
      <formula>NOT(ISERROR(SEARCH("Moderado",CX47)))</formula>
    </cfRule>
    <cfRule type="containsText" dxfId="81" priority="180" stopIfTrue="1" operator="containsText" text="Irrelevante">
      <formula>NOT(ISERROR(SEARCH("Irrelevante",CX47)))</formula>
    </cfRule>
    <cfRule type="containsText" dxfId="80" priority="177" stopIfTrue="1" operator="containsText" text="Crítico">
      <formula>NOT(ISERROR(SEARCH("Crítico",CX47)))</formula>
    </cfRule>
  </conditionalFormatting>
  <conditionalFormatting sqref="CX51">
    <cfRule type="containsText" dxfId="79" priority="170" stopIfTrue="1" operator="containsText" text="Severo">
      <formula>NOT(ISERROR(SEARCH("Severo",CX51)))</formula>
    </cfRule>
    <cfRule type="containsText" dxfId="78" priority="172" stopIfTrue="1" operator="containsText" text="Irrelevante">
      <formula>NOT(ISERROR(SEARCH("Irrelevante",CX51)))</formula>
    </cfRule>
    <cfRule type="containsText" dxfId="77" priority="171" stopIfTrue="1" operator="containsText" text="Moderado">
      <formula>NOT(ISERROR(SEARCH("Moderado",CX51)))</formula>
    </cfRule>
    <cfRule type="containsText" dxfId="76" priority="169" stopIfTrue="1" operator="containsText" text="Crítico">
      <formula>NOT(ISERROR(SEARCH("Crítico",CX51)))</formula>
    </cfRule>
  </conditionalFormatting>
  <conditionalFormatting sqref="CX67">
    <cfRule type="containsText" dxfId="75" priority="164" stopIfTrue="1" operator="containsText" text="Irrelevante">
      <formula>NOT(ISERROR(SEARCH("Irrelevante",CX67)))</formula>
    </cfRule>
    <cfRule type="containsText" dxfId="74" priority="162" stopIfTrue="1" operator="containsText" text="Severo">
      <formula>NOT(ISERROR(SEARCH("Severo",CX67)))</formula>
    </cfRule>
    <cfRule type="containsText" dxfId="73" priority="161" stopIfTrue="1" operator="containsText" text="Crítico">
      <formula>NOT(ISERROR(SEARCH("Crítico",CX67)))</formula>
    </cfRule>
    <cfRule type="containsText" dxfId="72" priority="163" stopIfTrue="1" operator="containsText" text="Moderado">
      <formula>NOT(ISERROR(SEARCH("Moderado",CX67)))</formula>
    </cfRule>
  </conditionalFormatting>
  <conditionalFormatting sqref="CX75">
    <cfRule type="containsText" dxfId="71" priority="156" stopIfTrue="1" operator="containsText" text="Irrelevante">
      <formula>NOT(ISERROR(SEARCH("Irrelevante",CX75)))</formula>
    </cfRule>
    <cfRule type="containsText" dxfId="70" priority="155" stopIfTrue="1" operator="containsText" text="Moderado">
      <formula>NOT(ISERROR(SEARCH("Moderado",CX75)))</formula>
    </cfRule>
    <cfRule type="containsText" dxfId="69" priority="153" stopIfTrue="1" operator="containsText" text="Crítico">
      <formula>NOT(ISERROR(SEARCH("Crítico",CX75)))</formula>
    </cfRule>
    <cfRule type="containsText" dxfId="68" priority="154" stopIfTrue="1" operator="containsText" text="Severo">
      <formula>NOT(ISERROR(SEARCH("Severo",CX75)))</formula>
    </cfRule>
  </conditionalFormatting>
  <conditionalFormatting sqref="CX79">
    <cfRule type="containsText" dxfId="67" priority="147" stopIfTrue="1" operator="containsText" text="Moderado">
      <formula>NOT(ISERROR(SEARCH("Moderado",CX79)))</formula>
    </cfRule>
    <cfRule type="containsText" dxfId="66" priority="148" stopIfTrue="1" operator="containsText" text="Irrelevante">
      <formula>NOT(ISERROR(SEARCH("Irrelevante",CX79)))</formula>
    </cfRule>
    <cfRule type="containsText" dxfId="65" priority="145" stopIfTrue="1" operator="containsText" text="Crítico">
      <formula>NOT(ISERROR(SEARCH("Crítico",CX79)))</formula>
    </cfRule>
    <cfRule type="containsText" dxfId="64" priority="146" stopIfTrue="1" operator="containsText" text="Severo">
      <formula>NOT(ISERROR(SEARCH("Severo",CX79)))</formula>
    </cfRule>
  </conditionalFormatting>
  <conditionalFormatting sqref="CX83">
    <cfRule type="containsText" dxfId="63" priority="138" stopIfTrue="1" operator="containsText" text="Severo">
      <formula>NOT(ISERROR(SEARCH("Severo",CX83)))</formula>
    </cfRule>
    <cfRule type="containsText" dxfId="62" priority="140" stopIfTrue="1" operator="containsText" text="Irrelevante">
      <formula>NOT(ISERROR(SEARCH("Irrelevante",CX83)))</formula>
    </cfRule>
    <cfRule type="containsText" dxfId="61" priority="139" stopIfTrue="1" operator="containsText" text="Moderado">
      <formula>NOT(ISERROR(SEARCH("Moderado",CX83)))</formula>
    </cfRule>
    <cfRule type="containsText" dxfId="60" priority="137" stopIfTrue="1" operator="containsText" text="Crítico">
      <formula>NOT(ISERROR(SEARCH("Crítico",CX83)))</formula>
    </cfRule>
  </conditionalFormatting>
  <conditionalFormatting sqref="CX87">
    <cfRule type="containsText" dxfId="59" priority="133" stopIfTrue="1" operator="containsText" text="Crítico">
      <formula>NOT(ISERROR(SEARCH("Crítico",CX87)))</formula>
    </cfRule>
    <cfRule type="containsText" dxfId="58" priority="135" stopIfTrue="1" operator="containsText" text="Moderado">
      <formula>NOT(ISERROR(SEARCH("Moderado",CX87)))</formula>
    </cfRule>
    <cfRule type="containsText" dxfId="57" priority="134" stopIfTrue="1" operator="containsText" text="Severo">
      <formula>NOT(ISERROR(SEARCH("Severo",CX87)))</formula>
    </cfRule>
    <cfRule type="containsText" dxfId="56" priority="136" stopIfTrue="1" operator="containsText" text="Irrelevante">
      <formula>NOT(ISERROR(SEARCH("Irrelevante",CX87)))</formula>
    </cfRule>
  </conditionalFormatting>
  <conditionalFormatting sqref="CX95">
    <cfRule type="containsText" dxfId="55" priority="125" stopIfTrue="1" operator="containsText" text="Crítico">
      <formula>NOT(ISERROR(SEARCH("Crítico",CX95)))</formula>
    </cfRule>
    <cfRule type="containsText" dxfId="54" priority="126" stopIfTrue="1" operator="containsText" text="Severo">
      <formula>NOT(ISERROR(SEARCH("Severo",CX95)))</formula>
    </cfRule>
    <cfRule type="containsText" dxfId="53" priority="127" stopIfTrue="1" operator="containsText" text="Moderado">
      <formula>NOT(ISERROR(SEARCH("Moderado",CX95)))</formula>
    </cfRule>
    <cfRule type="containsText" dxfId="52" priority="128" stopIfTrue="1" operator="containsText" text="Irrelevante">
      <formula>NOT(ISERROR(SEARCH("Irrelevante",CX95)))</formula>
    </cfRule>
  </conditionalFormatting>
  <conditionalFormatting sqref="CX103">
    <cfRule type="containsText" dxfId="51" priority="119" stopIfTrue="1" operator="containsText" text="Moderado">
      <formula>NOT(ISERROR(SEARCH("Moderado",CX103)))</formula>
    </cfRule>
    <cfRule type="containsText" dxfId="50" priority="120" stopIfTrue="1" operator="containsText" text="Irrelevante">
      <formula>NOT(ISERROR(SEARCH("Irrelevante",CX103)))</formula>
    </cfRule>
    <cfRule type="containsText" dxfId="49" priority="118" stopIfTrue="1" operator="containsText" text="Severo">
      <formula>NOT(ISERROR(SEARCH("Severo",CX103)))</formula>
    </cfRule>
    <cfRule type="containsText" dxfId="48" priority="117" stopIfTrue="1" operator="containsText" text="Crítico">
      <formula>NOT(ISERROR(SEARCH("Crítico",CX103)))</formula>
    </cfRule>
  </conditionalFormatting>
  <conditionalFormatting sqref="CX107">
    <cfRule type="containsText" dxfId="47" priority="110" stopIfTrue="1" operator="containsText" text="Severo">
      <formula>NOT(ISERROR(SEARCH("Severo",CX107)))</formula>
    </cfRule>
    <cfRule type="containsText" dxfId="46" priority="109" stopIfTrue="1" operator="containsText" text="Crítico">
      <formula>NOT(ISERROR(SEARCH("Crítico",CX107)))</formula>
    </cfRule>
    <cfRule type="containsText" dxfId="45" priority="112" stopIfTrue="1" operator="containsText" text="Irrelevante">
      <formula>NOT(ISERROR(SEARCH("Irrelevante",CX107)))</formula>
    </cfRule>
    <cfRule type="containsText" dxfId="44" priority="111" stopIfTrue="1" operator="containsText" text="Moderado">
      <formula>NOT(ISERROR(SEARCH("Moderado",CX107)))</formula>
    </cfRule>
  </conditionalFormatting>
  <conditionalFormatting sqref="CX123">
    <cfRule type="containsText" dxfId="43" priority="102" stopIfTrue="1" operator="containsText" text="Severo">
      <formula>NOT(ISERROR(SEARCH("Severo",CX123)))</formula>
    </cfRule>
    <cfRule type="containsText" dxfId="42" priority="101" stopIfTrue="1" operator="containsText" text="Crítico">
      <formula>NOT(ISERROR(SEARCH("Crítico",CX123)))</formula>
    </cfRule>
    <cfRule type="containsText" dxfId="41" priority="103" stopIfTrue="1" operator="containsText" text="Moderado">
      <formula>NOT(ISERROR(SEARCH("Moderado",CX123)))</formula>
    </cfRule>
    <cfRule type="containsText" dxfId="40" priority="104" stopIfTrue="1" operator="containsText" text="Irrelevante">
      <formula>NOT(ISERROR(SEARCH("Irrelevante",CX123)))</formula>
    </cfRule>
  </conditionalFormatting>
  <conditionalFormatting sqref="CX127">
    <cfRule type="containsText" dxfId="39" priority="100" stopIfTrue="1" operator="containsText" text="Irrelevante">
      <formula>NOT(ISERROR(SEARCH("Irrelevante",CX127)))</formula>
    </cfRule>
    <cfRule type="containsText" dxfId="38" priority="98" stopIfTrue="1" operator="containsText" text="Severo">
      <formula>NOT(ISERROR(SEARCH("Severo",CX127)))</formula>
    </cfRule>
    <cfRule type="containsText" dxfId="37" priority="97" stopIfTrue="1" operator="containsText" text="Crítico">
      <formula>NOT(ISERROR(SEARCH("Crítico",CX127)))</formula>
    </cfRule>
    <cfRule type="containsText" dxfId="36" priority="99" stopIfTrue="1" operator="containsText" text="Moderado">
      <formula>NOT(ISERROR(SEARCH("Moderado",CX127)))</formula>
    </cfRule>
  </conditionalFormatting>
  <conditionalFormatting sqref="CX135">
    <cfRule type="containsText" dxfId="35" priority="91" stopIfTrue="1" operator="containsText" text="Moderado">
      <formula>NOT(ISERROR(SEARCH("Moderado",CX135)))</formula>
    </cfRule>
    <cfRule type="containsText" dxfId="34" priority="90" stopIfTrue="1" operator="containsText" text="Severo">
      <formula>NOT(ISERROR(SEARCH("Severo",CX135)))</formula>
    </cfRule>
    <cfRule type="containsText" dxfId="33" priority="92" stopIfTrue="1" operator="containsText" text="Irrelevante">
      <formula>NOT(ISERROR(SEARCH("Irrelevante",CX135)))</formula>
    </cfRule>
    <cfRule type="containsText" dxfId="32" priority="89" stopIfTrue="1" operator="containsText" text="Crítico">
      <formula>NOT(ISERROR(SEARCH("Crítico",CX135)))</formula>
    </cfRule>
  </conditionalFormatting>
  <conditionalFormatting sqref="CX139">
    <cfRule type="containsText" dxfId="31" priority="87" stopIfTrue="1" operator="containsText" text="Moderado">
      <formula>NOT(ISERROR(SEARCH("Moderado",CX139)))</formula>
    </cfRule>
    <cfRule type="containsText" dxfId="30" priority="86" stopIfTrue="1" operator="containsText" text="Severo">
      <formula>NOT(ISERROR(SEARCH("Severo",CX139)))</formula>
    </cfRule>
    <cfRule type="containsText" dxfId="29" priority="85" stopIfTrue="1" operator="containsText" text="Crítico">
      <formula>NOT(ISERROR(SEARCH("Crítico",CX139)))</formula>
    </cfRule>
    <cfRule type="containsText" dxfId="28" priority="88" stopIfTrue="1" operator="containsText" text="Irrelevante">
      <formula>NOT(ISERROR(SEARCH("Irrelevante",CX139)))</formula>
    </cfRule>
  </conditionalFormatting>
  <conditionalFormatting sqref="CX163">
    <cfRule type="containsText" dxfId="27" priority="72" stopIfTrue="1" operator="containsText" text="Irrelevante">
      <formula>NOT(ISERROR(SEARCH("Irrelevante",CX163)))</formula>
    </cfRule>
    <cfRule type="containsText" dxfId="26" priority="70" stopIfTrue="1" operator="containsText" text="Severo">
      <formula>NOT(ISERROR(SEARCH("Severo",CX163)))</formula>
    </cfRule>
    <cfRule type="containsText" dxfId="25" priority="71" stopIfTrue="1" operator="containsText" text="Moderado">
      <formula>NOT(ISERROR(SEARCH("Moderado",CX163)))</formula>
    </cfRule>
    <cfRule type="containsText" dxfId="24" priority="69" stopIfTrue="1" operator="containsText" text="Crítico">
      <formula>NOT(ISERROR(SEARCH("Crítico",CX163)))</formula>
    </cfRule>
  </conditionalFormatting>
  <conditionalFormatting sqref="CX171">
    <cfRule type="containsText" dxfId="23" priority="52" stopIfTrue="1" operator="containsText" text="Irrelevante">
      <formula>NOT(ISERROR(SEARCH("Irrelevante",CX171)))</formula>
    </cfRule>
    <cfRule type="containsText" dxfId="22" priority="51" stopIfTrue="1" operator="containsText" text="Moderado">
      <formula>NOT(ISERROR(SEARCH("Moderado",CX171)))</formula>
    </cfRule>
    <cfRule type="containsText" dxfId="21" priority="50" stopIfTrue="1" operator="containsText" text="Severo">
      <formula>NOT(ISERROR(SEARCH("Severo",CX171)))</formula>
    </cfRule>
    <cfRule type="containsText" dxfId="20" priority="49" stopIfTrue="1" operator="containsText" text="Crítico">
      <formula>NOT(ISERROR(SEARCH("Crítico",CX171)))</formula>
    </cfRule>
  </conditionalFormatting>
  <conditionalFormatting sqref="CX179">
    <cfRule type="containsText" dxfId="19" priority="37" stopIfTrue="1" operator="containsText" text="Crítico">
      <formula>NOT(ISERROR(SEARCH("Crítico",CX179)))</formula>
    </cfRule>
    <cfRule type="containsText" dxfId="18" priority="38" stopIfTrue="1" operator="containsText" text="Severo">
      <formula>NOT(ISERROR(SEARCH("Severo",CX179)))</formula>
    </cfRule>
    <cfRule type="containsText" dxfId="17" priority="40" stopIfTrue="1" operator="containsText" text="Irrelevante">
      <formula>NOT(ISERROR(SEARCH("Irrelevante",CX179)))</formula>
    </cfRule>
    <cfRule type="containsText" dxfId="16" priority="39" stopIfTrue="1" operator="containsText" text="Moderado">
      <formula>NOT(ISERROR(SEARCH("Moderado",CX179)))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ECDA-7291-48D0-B938-D939F2E7A8A3}">
  <dimension ref="A1:Z221"/>
  <sheetViews>
    <sheetView showGridLines="0" tabSelected="1" zoomScale="70" zoomScaleNormal="70" zoomScaleSheetLayoutView="40" workbookViewId="0">
      <pane xSplit="2" ySplit="9" topLeftCell="O10" activePane="bottomRight" state="frozen"/>
      <selection pane="bottomRight" activeCell="V11" sqref="V11"/>
      <selection pane="bottomLeft" activeCell="A10" sqref="A10"/>
      <selection pane="topRight" activeCell="C1" sqref="C1"/>
    </sheetView>
  </sheetViews>
  <sheetFormatPr defaultColWidth="11" defaultRowHeight="13.15"/>
  <cols>
    <col min="1" max="1" width="19" style="1" customWidth="1"/>
    <col min="2" max="2" width="22.25" style="9" customWidth="1"/>
    <col min="3" max="3" width="18.75" style="1" customWidth="1"/>
    <col min="4" max="4" width="24.25" style="1" customWidth="1"/>
    <col min="5" max="5" width="25.875" style="1" customWidth="1"/>
    <col min="6" max="7" width="25.75" style="1" customWidth="1"/>
    <col min="8" max="8" width="34.625" style="1" customWidth="1"/>
    <col min="9" max="9" width="41.5" style="1" customWidth="1"/>
    <col min="10" max="10" width="25.75" style="1" customWidth="1"/>
    <col min="11" max="11" width="6.75" style="1" customWidth="1"/>
    <col min="12" max="12" width="6.875" style="1" customWidth="1"/>
    <col min="13" max="14" width="14.125" style="1" customWidth="1"/>
    <col min="15" max="15" width="12.375" style="1" customWidth="1"/>
    <col min="16" max="16" width="17.25" style="1" customWidth="1"/>
    <col min="17" max="17" width="8.75" style="1" customWidth="1"/>
    <col min="18" max="18" width="8.125" style="1" customWidth="1"/>
    <col min="19" max="19" width="18.125" style="1" customWidth="1"/>
    <col min="20" max="20" width="17.125" style="1" customWidth="1"/>
    <col min="21" max="21" width="25" style="1" customWidth="1"/>
    <col min="22" max="22" width="20.5" style="1" customWidth="1"/>
    <col min="23" max="23" width="18.25" style="1" customWidth="1"/>
    <col min="24" max="25" width="19.125" style="1" customWidth="1"/>
    <col min="26" max="26" width="40.25" style="1" customWidth="1"/>
    <col min="27" max="16384" width="11" style="1"/>
  </cols>
  <sheetData>
    <row r="1" spans="1:26" ht="12.75">
      <c r="A1" s="188"/>
      <c r="B1" s="190"/>
      <c r="C1" s="188" t="s">
        <v>1015</v>
      </c>
      <c r="D1" s="189"/>
      <c r="E1" s="189"/>
      <c r="F1" s="189"/>
      <c r="G1" s="189"/>
      <c r="H1" s="189"/>
      <c r="I1" s="189"/>
      <c r="J1" s="189"/>
      <c r="K1" s="189"/>
      <c r="L1" s="189"/>
      <c r="M1" s="189"/>
      <c r="N1" s="189"/>
      <c r="O1" s="189"/>
      <c r="P1" s="189"/>
      <c r="Q1" s="189"/>
      <c r="R1" s="189"/>
      <c r="S1" s="189"/>
      <c r="T1" s="189"/>
      <c r="U1" s="189"/>
      <c r="V1" s="189"/>
      <c r="W1" s="189"/>
      <c r="X1" s="189"/>
      <c r="Y1" s="190"/>
      <c r="Z1" s="170" t="s">
        <v>1016</v>
      </c>
    </row>
    <row r="2" spans="1:26" ht="13.9" thickBot="1">
      <c r="A2" s="197"/>
      <c r="B2" s="198"/>
      <c r="C2" s="191"/>
      <c r="D2" s="192"/>
      <c r="E2" s="192"/>
      <c r="F2" s="192"/>
      <c r="G2" s="192"/>
      <c r="H2" s="192"/>
      <c r="I2" s="192"/>
      <c r="J2" s="192"/>
      <c r="K2" s="192"/>
      <c r="L2" s="192"/>
      <c r="M2" s="192"/>
      <c r="N2" s="192"/>
      <c r="O2" s="192"/>
      <c r="P2" s="192"/>
      <c r="Q2" s="192"/>
      <c r="R2" s="192"/>
      <c r="S2" s="192"/>
      <c r="T2" s="192"/>
      <c r="U2" s="192"/>
      <c r="V2" s="192"/>
      <c r="W2" s="192"/>
      <c r="X2" s="192"/>
      <c r="Y2" s="193"/>
      <c r="Z2" s="171"/>
    </row>
    <row r="3" spans="1:26" ht="13.9" thickBot="1">
      <c r="A3" s="191"/>
      <c r="B3" s="193"/>
      <c r="C3" s="173"/>
      <c r="D3" s="174"/>
      <c r="E3" s="174"/>
      <c r="F3" s="174"/>
      <c r="G3" s="174"/>
      <c r="H3" s="174"/>
      <c r="I3" s="174"/>
      <c r="J3" s="174"/>
      <c r="K3" s="174"/>
      <c r="L3" s="174"/>
      <c r="M3" s="174"/>
      <c r="N3" s="174"/>
      <c r="O3" s="174"/>
      <c r="P3" s="174"/>
      <c r="Q3" s="174"/>
      <c r="R3" s="174"/>
      <c r="S3" s="174"/>
      <c r="T3" s="174"/>
      <c r="U3" s="174"/>
      <c r="V3" s="174"/>
      <c r="W3" s="174"/>
      <c r="X3" s="174"/>
      <c r="Y3" s="175"/>
      <c r="Z3" s="172"/>
    </row>
    <row r="4" spans="1:26" ht="27" thickBot="1">
      <c r="A4" s="188" t="s">
        <v>2</v>
      </c>
      <c r="B4" s="176" t="s">
        <v>3</v>
      </c>
      <c r="C4" s="19"/>
      <c r="D4" s="82" t="s">
        <v>4</v>
      </c>
      <c r="E4" s="83">
        <v>45490</v>
      </c>
      <c r="F4" s="20"/>
      <c r="G4" s="20"/>
      <c r="H4" s="19"/>
      <c r="I4" s="19"/>
      <c r="J4" s="20"/>
      <c r="K4" s="20"/>
      <c r="L4" s="20"/>
      <c r="M4" s="20"/>
      <c r="N4" s="20"/>
      <c r="O4" s="20"/>
      <c r="P4" s="20"/>
      <c r="Q4" s="20"/>
      <c r="R4" s="20"/>
      <c r="S4" s="20"/>
      <c r="T4" s="20"/>
      <c r="U4" s="20"/>
      <c r="V4" s="21"/>
      <c r="W4" s="21"/>
      <c r="X4" s="21"/>
      <c r="Y4" s="21"/>
      <c r="Z4" s="22"/>
    </row>
    <row r="5" spans="1:26">
      <c r="A5" s="197"/>
      <c r="B5" s="177"/>
      <c r="C5" s="8"/>
      <c r="D5" s="199" t="s">
        <v>5</v>
      </c>
      <c r="E5" s="80" t="s">
        <v>1017</v>
      </c>
      <c r="H5" s="12"/>
      <c r="I5" s="12"/>
      <c r="J5" s="8"/>
      <c r="K5" s="8"/>
      <c r="L5" s="8"/>
      <c r="M5" s="8"/>
      <c r="N5" s="8"/>
      <c r="O5" s="8"/>
      <c r="P5" s="8"/>
      <c r="Q5" s="8"/>
      <c r="R5" s="8"/>
      <c r="S5" s="8"/>
      <c r="T5" s="8"/>
      <c r="U5" s="8"/>
      <c r="Z5" s="23"/>
    </row>
    <row r="6" spans="1:26" ht="13.9" thickBot="1">
      <c r="A6" s="191"/>
      <c r="B6" s="178"/>
      <c r="C6" s="12"/>
      <c r="D6" s="200"/>
      <c r="E6" s="81"/>
      <c r="F6" s="8"/>
      <c r="G6" s="8"/>
      <c r="H6" s="12"/>
      <c r="I6" s="12"/>
      <c r="J6" s="8"/>
      <c r="K6" s="8"/>
      <c r="L6" s="8"/>
      <c r="M6" s="8"/>
      <c r="N6" s="8"/>
      <c r="O6" s="8"/>
      <c r="P6" s="8"/>
      <c r="Q6" s="8"/>
      <c r="R6" s="8"/>
      <c r="S6" s="8"/>
      <c r="T6" s="8"/>
      <c r="U6" s="8"/>
      <c r="Z6" s="23"/>
    </row>
    <row r="7" spans="1:26">
      <c r="A7" s="194" t="s">
        <v>7</v>
      </c>
      <c r="B7" s="156"/>
      <c r="C7" s="156"/>
      <c r="D7" s="156"/>
      <c r="E7" s="156"/>
      <c r="F7" s="157"/>
      <c r="G7" s="27"/>
      <c r="H7" s="155" t="s">
        <v>1018</v>
      </c>
      <c r="I7" s="156"/>
      <c r="J7" s="157"/>
      <c r="K7" s="155" t="s">
        <v>1019</v>
      </c>
      <c r="L7" s="156"/>
      <c r="M7" s="156"/>
      <c r="N7" s="156"/>
      <c r="O7" s="156"/>
      <c r="P7" s="156"/>
      <c r="Q7" s="156"/>
      <c r="R7" s="156"/>
      <c r="S7" s="156"/>
      <c r="T7" s="156"/>
      <c r="U7" s="157"/>
      <c r="V7" s="186" t="s">
        <v>10</v>
      </c>
      <c r="W7" s="186"/>
      <c r="X7" s="186"/>
      <c r="Y7" s="186"/>
      <c r="Z7" s="187"/>
    </row>
    <row r="8" spans="1:26">
      <c r="A8" s="179" t="s">
        <v>11</v>
      </c>
      <c r="B8" s="180"/>
      <c r="C8" s="181" t="s">
        <v>12</v>
      </c>
      <c r="D8" s="182"/>
      <c r="E8" s="182"/>
      <c r="F8" s="28" t="s">
        <v>13</v>
      </c>
      <c r="G8" s="29"/>
      <c r="H8" s="195" t="s">
        <v>14</v>
      </c>
      <c r="I8" s="196"/>
      <c r="J8" s="30" t="s">
        <v>15</v>
      </c>
      <c r="K8" s="183" t="s">
        <v>16</v>
      </c>
      <c r="L8" s="183"/>
      <c r="M8" s="183"/>
      <c r="N8" s="184" t="s">
        <v>17</v>
      </c>
      <c r="O8" s="184"/>
      <c r="P8" s="184"/>
      <c r="Q8" s="158" t="s">
        <v>18</v>
      </c>
      <c r="R8" s="158"/>
      <c r="S8" s="158"/>
      <c r="T8" s="185" t="s">
        <v>19</v>
      </c>
      <c r="U8" s="185"/>
      <c r="V8" s="159" t="s">
        <v>20</v>
      </c>
      <c r="W8" s="159" t="s">
        <v>21</v>
      </c>
      <c r="X8" s="159" t="s">
        <v>22</v>
      </c>
      <c r="Y8" s="159" t="s">
        <v>23</v>
      </c>
      <c r="Z8" s="153" t="s">
        <v>24</v>
      </c>
    </row>
    <row r="9" spans="1:26" ht="46.9" thickBot="1">
      <c r="A9" s="31" t="s">
        <v>25</v>
      </c>
      <c r="B9" s="33" t="s">
        <v>26</v>
      </c>
      <c r="C9" s="32" t="s">
        <v>27</v>
      </c>
      <c r="D9" s="33" t="s">
        <v>28</v>
      </c>
      <c r="E9" s="33" t="s">
        <v>29</v>
      </c>
      <c r="F9" s="33" t="s">
        <v>31</v>
      </c>
      <c r="G9" s="33" t="s">
        <v>1020</v>
      </c>
      <c r="H9" s="34" t="s">
        <v>33</v>
      </c>
      <c r="I9" s="34" t="s">
        <v>34</v>
      </c>
      <c r="J9" s="35" t="s">
        <v>35</v>
      </c>
      <c r="K9" s="36" t="s">
        <v>36</v>
      </c>
      <c r="L9" s="36" t="s">
        <v>37</v>
      </c>
      <c r="M9" s="33" t="s">
        <v>38</v>
      </c>
      <c r="N9" s="38" t="s">
        <v>1021</v>
      </c>
      <c r="O9" s="38" t="s">
        <v>1022</v>
      </c>
      <c r="P9" s="38" t="s">
        <v>42</v>
      </c>
      <c r="Q9" s="39" t="s">
        <v>43</v>
      </c>
      <c r="R9" s="39" t="s">
        <v>44</v>
      </c>
      <c r="S9" s="40" t="s">
        <v>45</v>
      </c>
      <c r="T9" s="41" t="s">
        <v>46</v>
      </c>
      <c r="U9" s="41" t="s">
        <v>47</v>
      </c>
      <c r="V9" s="160"/>
      <c r="W9" s="160"/>
      <c r="X9" s="160"/>
      <c r="Y9" s="160"/>
      <c r="Z9" s="154"/>
    </row>
    <row r="10" spans="1:26" ht="53.45" thickBot="1">
      <c r="A10" s="167" t="s">
        <v>753</v>
      </c>
      <c r="B10" s="57" t="s">
        <v>1023</v>
      </c>
      <c r="C10" s="58" t="s">
        <v>50</v>
      </c>
      <c r="D10" s="58" t="s">
        <v>51</v>
      </c>
      <c r="E10" s="58" t="s">
        <v>1024</v>
      </c>
      <c r="F10" s="58" t="s">
        <v>1025</v>
      </c>
      <c r="G10" s="58" t="s">
        <v>104</v>
      </c>
      <c r="H10" s="59" t="s">
        <v>1026</v>
      </c>
      <c r="I10" s="59" t="s">
        <v>1027</v>
      </c>
      <c r="J10" s="59" t="s">
        <v>1028</v>
      </c>
      <c r="K10" s="59">
        <v>10</v>
      </c>
      <c r="L10" s="59">
        <v>5</v>
      </c>
      <c r="M10" s="60">
        <f t="shared" ref="M10:M11" si="0">+K10*L10</f>
        <v>50</v>
      </c>
      <c r="N10" s="59" t="s">
        <v>763</v>
      </c>
      <c r="O10" s="9" t="str">
        <f>IF(AND(N10="-"),IF(P10&lt;25,Hoja1!$B$2,IF(AND(P10&gt;=25,P10&lt;50),Hoja1!$B$3,IF(AND(P10&gt;=50,P10&lt;75),Hoja1!$B$4,IF(AND(P10&gt;75),Hoja1!$B$5)))),Hoja1!$B$6)</f>
        <v>Moderado</v>
      </c>
      <c r="P10" s="60">
        <v>41</v>
      </c>
      <c r="Q10" s="59">
        <v>5</v>
      </c>
      <c r="R10" s="59">
        <v>1</v>
      </c>
      <c r="S10" s="60">
        <f t="shared" ref="S10:S11" si="1">+Q10*R10</f>
        <v>5</v>
      </c>
      <c r="T10" s="152">
        <f>+M10*0.45+P10*0.45+S10*0.1</f>
        <v>41.45</v>
      </c>
      <c r="U10" s="58" t="str">
        <f t="shared" ref="U10:U154" si="2">IF(T10&lt;=39,"NO SIGNIFICATIVO", IF(T10&lt;=46,"BAJA SIGNIFICANCIA",IF(T10&lt;=70,"MEDIA SIGNIFICANCIA","ALTA SIGNIFICANCIA")))</f>
        <v>BAJA SIGNIFICANCIA</v>
      </c>
      <c r="V10" s="59" t="s">
        <v>1029</v>
      </c>
      <c r="W10" s="59" t="s">
        <v>60</v>
      </c>
      <c r="X10" s="59"/>
      <c r="Y10" s="59"/>
      <c r="Z10" s="42" t="s">
        <v>427</v>
      </c>
    </row>
    <row r="11" spans="1:26" ht="53.45" thickBot="1">
      <c r="A11" s="168"/>
      <c r="B11" s="57" t="s">
        <v>1023</v>
      </c>
      <c r="C11" s="16" t="s">
        <v>50</v>
      </c>
      <c r="D11" s="16" t="s">
        <v>51</v>
      </c>
      <c r="E11" s="9" t="s">
        <v>1030</v>
      </c>
      <c r="F11" s="16" t="s">
        <v>1031</v>
      </c>
      <c r="G11" s="16" t="s">
        <v>104</v>
      </c>
      <c r="H11" s="9" t="s">
        <v>1032</v>
      </c>
      <c r="I11" s="9" t="s">
        <v>1033</v>
      </c>
      <c r="J11" s="9" t="s">
        <v>1028</v>
      </c>
      <c r="K11" s="9">
        <v>10</v>
      </c>
      <c r="L11" s="9">
        <v>5</v>
      </c>
      <c r="M11" s="11">
        <f t="shared" si="0"/>
        <v>50</v>
      </c>
      <c r="N11" s="9" t="s">
        <v>763</v>
      </c>
      <c r="O11" s="9" t="str">
        <f>IF(AND(N11="-"),IF(P11&lt;25,Hoja1!$B$2,IF(AND(P11&gt;=25,P11&lt;50),Hoja1!$B$3,IF(AND(P11&gt;=50,P11&lt;75),Hoja1!$B$4,IF(AND(P11&gt;75),Hoja1!$B$5)))),Hoja1!$B$6)</f>
        <v>Irrelevante</v>
      </c>
      <c r="P11" s="11">
        <v>19</v>
      </c>
      <c r="Q11" s="9">
        <v>5</v>
      </c>
      <c r="R11" s="9">
        <v>1</v>
      </c>
      <c r="S11" s="11">
        <f t="shared" si="1"/>
        <v>5</v>
      </c>
      <c r="T11" s="13">
        <f>+M11*0.45+P11*0.45+S11*0.1</f>
        <v>31.55</v>
      </c>
      <c r="U11" s="58" t="str">
        <f t="shared" si="2"/>
        <v>NO SIGNIFICATIVO</v>
      </c>
      <c r="V11" s="9"/>
      <c r="W11" s="9"/>
      <c r="X11" s="9"/>
      <c r="Y11" s="9"/>
      <c r="Z11" s="42"/>
    </row>
    <row r="12" spans="1:26" ht="53.45" thickBot="1">
      <c r="A12" s="168"/>
      <c r="B12" s="57" t="s">
        <v>1023</v>
      </c>
      <c r="C12" s="16" t="s">
        <v>95</v>
      </c>
      <c r="D12" s="16" t="s">
        <v>51</v>
      </c>
      <c r="E12" s="9" t="s">
        <v>1034</v>
      </c>
      <c r="F12" s="9" t="s">
        <v>1035</v>
      </c>
      <c r="G12" s="16" t="s">
        <v>104</v>
      </c>
      <c r="H12" s="9" t="s">
        <v>1036</v>
      </c>
      <c r="I12" s="9" t="s">
        <v>1033</v>
      </c>
      <c r="J12" s="9" t="s">
        <v>1028</v>
      </c>
      <c r="K12" s="9">
        <v>10</v>
      </c>
      <c r="L12" s="9">
        <v>5</v>
      </c>
      <c r="M12" s="11">
        <f t="shared" ref="M12:M21" si="3">+K12*L12</f>
        <v>50</v>
      </c>
      <c r="N12" s="9" t="s">
        <v>763</v>
      </c>
      <c r="O12" s="9" t="str">
        <f>IF(AND(N12="-"),IF(P12&lt;25,Hoja1!$B$2,IF(AND(P12&gt;=25,P12&lt;50),Hoja1!$B$3,IF(AND(P12&gt;=50,P12&lt;75),Hoja1!$B$4,IF(AND(P12&gt;75),Hoja1!$B$5)))),Hoja1!$B$6)</f>
        <v>Irrelevante</v>
      </c>
      <c r="P12" s="11">
        <v>19</v>
      </c>
      <c r="Q12" s="9">
        <v>5</v>
      </c>
      <c r="R12" s="9">
        <v>1</v>
      </c>
      <c r="S12" s="11">
        <f t="shared" ref="S12:S68" si="4">+Q12*R12</f>
        <v>5</v>
      </c>
      <c r="T12" s="13">
        <f t="shared" ref="T12:T75" si="5">+M12*0.45+P12*0.45+S12*0.1</f>
        <v>31.55</v>
      </c>
      <c r="U12" s="58" t="str">
        <f t="shared" si="2"/>
        <v>NO SIGNIFICATIVO</v>
      </c>
      <c r="V12" s="9"/>
      <c r="W12" s="9"/>
      <c r="X12" s="9"/>
      <c r="Y12" s="9"/>
      <c r="Z12" s="42"/>
    </row>
    <row r="13" spans="1:26" ht="53.45" thickBot="1">
      <c r="A13" s="168"/>
      <c r="B13" s="57" t="s">
        <v>1023</v>
      </c>
      <c r="C13" s="9" t="s">
        <v>50</v>
      </c>
      <c r="D13" s="9" t="s">
        <v>51</v>
      </c>
      <c r="E13" s="9" t="s">
        <v>1037</v>
      </c>
      <c r="F13" s="9" t="s">
        <v>1038</v>
      </c>
      <c r="G13" s="9" t="s">
        <v>86</v>
      </c>
      <c r="H13" s="9" t="s">
        <v>1039</v>
      </c>
      <c r="I13" s="9" t="s">
        <v>1033</v>
      </c>
      <c r="J13" s="9" t="s">
        <v>1040</v>
      </c>
      <c r="K13" s="9">
        <v>10</v>
      </c>
      <c r="L13" s="9">
        <v>5</v>
      </c>
      <c r="M13" s="11">
        <f t="shared" si="3"/>
        <v>50</v>
      </c>
      <c r="N13" s="9" t="s">
        <v>763</v>
      </c>
      <c r="O13" s="9" t="str">
        <f>IF(AND(N13="-"),IF(P13&lt;25,Hoja1!$B$2,IF(AND(P13&gt;=25,P13&lt;50),Hoja1!$B$3,IF(AND(P13&gt;=50,P13&lt;75),Hoja1!$B$4,IF(AND(P13&gt;75),Hoja1!$B$5)))),Hoja1!$B$6)</f>
        <v>Moderado</v>
      </c>
      <c r="P13" s="11">
        <v>37</v>
      </c>
      <c r="Q13" s="9">
        <v>5</v>
      </c>
      <c r="R13" s="9">
        <v>1</v>
      </c>
      <c r="S13" s="11">
        <f t="shared" si="4"/>
        <v>5</v>
      </c>
      <c r="T13" s="13">
        <f t="shared" si="5"/>
        <v>39.650000000000006</v>
      </c>
      <c r="U13" s="58" t="str">
        <f t="shared" si="2"/>
        <v>BAJA SIGNIFICANCIA</v>
      </c>
      <c r="V13" s="9" t="s">
        <v>1041</v>
      </c>
      <c r="W13" s="9"/>
      <c r="X13" s="9" t="s">
        <v>169</v>
      </c>
      <c r="Y13" s="9"/>
      <c r="Z13" s="42" t="s">
        <v>1042</v>
      </c>
    </row>
    <row r="14" spans="1:26" ht="53.45" thickBot="1">
      <c r="A14" s="168"/>
      <c r="B14" s="57" t="s">
        <v>1023</v>
      </c>
      <c r="C14" s="16" t="s">
        <v>50</v>
      </c>
      <c r="D14" s="16" t="s">
        <v>51</v>
      </c>
      <c r="E14" s="9" t="s">
        <v>1043</v>
      </c>
      <c r="F14" s="9" t="s">
        <v>1044</v>
      </c>
      <c r="G14" s="9" t="s">
        <v>86</v>
      </c>
      <c r="H14" s="9" t="s">
        <v>479</v>
      </c>
      <c r="I14" s="9" t="s">
        <v>1033</v>
      </c>
      <c r="J14" s="9" t="s">
        <v>1045</v>
      </c>
      <c r="K14" s="9">
        <v>10</v>
      </c>
      <c r="L14" s="9">
        <v>5</v>
      </c>
      <c r="M14" s="11">
        <f t="shared" si="3"/>
        <v>50</v>
      </c>
      <c r="N14" s="9" t="s">
        <v>763</v>
      </c>
      <c r="O14" s="9" t="str">
        <f>IF(AND(N14="-"),IF(P14&lt;25,Hoja1!$B$2,IF(AND(P14&gt;=25,P14&lt;50),Hoja1!$B$3,IF(AND(P14&gt;=50,P14&lt;75),Hoja1!$B$4,IF(AND(P14&gt;75),Hoja1!$B$5)))),Hoja1!$B$6)</f>
        <v>Moderado</v>
      </c>
      <c r="P14" s="11">
        <v>32</v>
      </c>
      <c r="Q14" s="9">
        <v>5</v>
      </c>
      <c r="R14" s="9">
        <v>1</v>
      </c>
      <c r="S14" s="11">
        <f t="shared" si="4"/>
        <v>5</v>
      </c>
      <c r="T14" s="13">
        <f t="shared" si="5"/>
        <v>37.4</v>
      </c>
      <c r="U14" s="58" t="str">
        <f t="shared" si="2"/>
        <v>NO SIGNIFICATIVO</v>
      </c>
      <c r="V14" s="9"/>
      <c r="W14" s="9"/>
      <c r="X14" s="9"/>
      <c r="Y14" s="9"/>
      <c r="Z14" s="42"/>
    </row>
    <row r="15" spans="1:26" ht="53.45" thickBot="1">
      <c r="A15" s="168"/>
      <c r="B15" s="57" t="s">
        <v>1023</v>
      </c>
      <c r="C15" s="16" t="s">
        <v>50</v>
      </c>
      <c r="D15" s="16" t="s">
        <v>51</v>
      </c>
      <c r="E15" s="9" t="s">
        <v>1046</v>
      </c>
      <c r="F15" s="9" t="s">
        <v>1047</v>
      </c>
      <c r="G15" s="16" t="s">
        <v>120</v>
      </c>
      <c r="H15" s="9" t="s">
        <v>1032</v>
      </c>
      <c r="I15" s="9" t="s">
        <v>1033</v>
      </c>
      <c r="J15" s="16" t="s">
        <v>1048</v>
      </c>
      <c r="K15" s="9">
        <v>10</v>
      </c>
      <c r="L15" s="9">
        <v>5</v>
      </c>
      <c r="M15" s="11">
        <f t="shared" si="3"/>
        <v>50</v>
      </c>
      <c r="N15" s="9" t="s">
        <v>763</v>
      </c>
      <c r="O15" s="9" t="str">
        <f>IF(AND(N15="-"),IF(P15&lt;25,Hoja1!$B$2,IF(AND(P15&gt;=25,P15&lt;50),Hoja1!$B$3,IF(AND(P15&gt;=50,P15&lt;75),Hoja1!$B$4,IF(AND(P15&gt;75),Hoja1!$B$5)))),Hoja1!$B$6)</f>
        <v>Moderado</v>
      </c>
      <c r="P15" s="11">
        <v>35</v>
      </c>
      <c r="Q15" s="9">
        <v>5</v>
      </c>
      <c r="R15" s="9">
        <v>1</v>
      </c>
      <c r="S15" s="11">
        <f t="shared" si="4"/>
        <v>5</v>
      </c>
      <c r="T15" s="13">
        <f t="shared" si="5"/>
        <v>38.75</v>
      </c>
      <c r="U15" s="58" t="str">
        <f t="shared" si="2"/>
        <v>NO SIGNIFICATIVO</v>
      </c>
      <c r="V15" s="9"/>
      <c r="W15" s="9"/>
      <c r="X15" s="9"/>
      <c r="Y15" s="9"/>
      <c r="Z15" s="42"/>
    </row>
    <row r="16" spans="1:26" ht="66.599999999999994" thickBot="1">
      <c r="A16" s="168"/>
      <c r="B16" s="57" t="s">
        <v>1023</v>
      </c>
      <c r="C16" s="16" t="s">
        <v>50</v>
      </c>
      <c r="D16" s="16" t="s">
        <v>51</v>
      </c>
      <c r="E16" s="9" t="s">
        <v>1049</v>
      </c>
      <c r="F16" s="9" t="s">
        <v>1050</v>
      </c>
      <c r="G16" s="9" t="s">
        <v>120</v>
      </c>
      <c r="H16" s="9" t="s">
        <v>1051</v>
      </c>
      <c r="I16" s="9" t="s">
        <v>1033</v>
      </c>
      <c r="J16" s="9" t="s">
        <v>1052</v>
      </c>
      <c r="K16" s="9">
        <v>10</v>
      </c>
      <c r="L16" s="9">
        <v>5</v>
      </c>
      <c r="M16" s="11">
        <f t="shared" si="3"/>
        <v>50</v>
      </c>
      <c r="N16" s="9" t="s">
        <v>763</v>
      </c>
      <c r="O16" s="9" t="str">
        <f>IF(AND(N16="-"),IF(P16&lt;25,Hoja1!$B$2,IF(AND(P16&gt;=25,P16&lt;50),Hoja1!$B$3,IF(AND(P16&gt;=50,P16&lt;75),Hoja1!$B$4,IF(AND(P16&gt;75),Hoja1!$B$5)))),Hoja1!$B$6)</f>
        <v>Irrelevante</v>
      </c>
      <c r="P16" s="11">
        <v>23</v>
      </c>
      <c r="Q16" s="9">
        <v>5</v>
      </c>
      <c r="R16" s="9">
        <v>1</v>
      </c>
      <c r="S16" s="11">
        <f t="shared" si="4"/>
        <v>5</v>
      </c>
      <c r="T16" s="13">
        <f t="shared" si="5"/>
        <v>33.35</v>
      </c>
      <c r="U16" s="58" t="str">
        <f t="shared" si="2"/>
        <v>NO SIGNIFICATIVO</v>
      </c>
      <c r="V16" s="9"/>
      <c r="W16" s="9"/>
      <c r="X16" s="9"/>
      <c r="Y16" s="9"/>
      <c r="Z16" s="42"/>
    </row>
    <row r="17" spans="1:26" ht="53.45" thickBot="1">
      <c r="A17" s="168"/>
      <c r="B17" s="57" t="s">
        <v>1023</v>
      </c>
      <c r="C17" s="9" t="s">
        <v>50</v>
      </c>
      <c r="D17" s="16" t="s">
        <v>51</v>
      </c>
      <c r="E17" s="9" t="s">
        <v>1053</v>
      </c>
      <c r="F17" s="9" t="s">
        <v>1054</v>
      </c>
      <c r="G17" s="9" t="s">
        <v>120</v>
      </c>
      <c r="H17" s="9" t="s">
        <v>1032</v>
      </c>
      <c r="I17" s="16" t="s">
        <v>1055</v>
      </c>
      <c r="J17" s="9" t="s">
        <v>1056</v>
      </c>
      <c r="K17" s="9">
        <v>10</v>
      </c>
      <c r="L17" s="9">
        <v>5</v>
      </c>
      <c r="M17" s="11">
        <f t="shared" si="3"/>
        <v>50</v>
      </c>
      <c r="N17" s="9" t="s">
        <v>764</v>
      </c>
      <c r="O17" s="9" t="str">
        <f>IF(AND(N17="-"),IF(P17&lt;25,Hoja1!$B$2,IF(AND(P17&gt;=25,P17&lt;50),Hoja1!$B$3,IF(AND(P17&gt;=50,P17&lt;75),Hoja1!$B$4,IF(AND(P17&gt;75),Hoja1!$B$5)))),Hoja1!$B$6)</f>
        <v xml:space="preserve">Positivo </v>
      </c>
      <c r="P17" s="11">
        <v>23</v>
      </c>
      <c r="Q17" s="9">
        <v>5</v>
      </c>
      <c r="R17" s="9">
        <v>1</v>
      </c>
      <c r="S17" s="11">
        <f t="shared" si="4"/>
        <v>5</v>
      </c>
      <c r="T17" s="13">
        <f t="shared" si="5"/>
        <v>33.35</v>
      </c>
      <c r="U17" s="58" t="str">
        <f t="shared" si="2"/>
        <v>NO SIGNIFICATIVO</v>
      </c>
      <c r="V17" s="9"/>
      <c r="W17" s="9"/>
      <c r="X17" s="9"/>
      <c r="Y17" s="9"/>
      <c r="Z17" s="42"/>
    </row>
    <row r="18" spans="1:26" ht="53.45" thickBot="1">
      <c r="A18" s="168"/>
      <c r="B18" s="57" t="s">
        <v>1023</v>
      </c>
      <c r="C18" s="16" t="s">
        <v>50</v>
      </c>
      <c r="D18" s="16" t="s">
        <v>51</v>
      </c>
      <c r="E18" s="9" t="s">
        <v>1057</v>
      </c>
      <c r="F18" s="9" t="s">
        <v>1058</v>
      </c>
      <c r="G18" s="9" t="s">
        <v>120</v>
      </c>
      <c r="H18" s="9" t="s">
        <v>1059</v>
      </c>
      <c r="I18" s="16" t="s">
        <v>1033</v>
      </c>
      <c r="J18" s="9" t="s">
        <v>1060</v>
      </c>
      <c r="K18" s="9">
        <v>10</v>
      </c>
      <c r="L18" s="9">
        <v>5</v>
      </c>
      <c r="M18" s="11">
        <f t="shared" si="3"/>
        <v>50</v>
      </c>
      <c r="N18" s="9" t="s">
        <v>763</v>
      </c>
      <c r="O18" s="9" t="str">
        <f>IF(AND(N18="-"),IF(P18&lt;25,Hoja1!$B$2,IF(AND(P18&gt;=25,P18&lt;50),Hoja1!$B$3,IF(AND(P18&gt;=50,P18&lt;75),Hoja1!$B$4,IF(AND(P18&gt;75),Hoja1!$B$5)))),Hoja1!$B$6)</f>
        <v>Irrelevante</v>
      </c>
      <c r="P18" s="11">
        <v>20</v>
      </c>
      <c r="Q18" s="9">
        <v>5</v>
      </c>
      <c r="R18" s="9">
        <v>1</v>
      </c>
      <c r="S18" s="11">
        <f t="shared" si="4"/>
        <v>5</v>
      </c>
      <c r="T18" s="13">
        <f t="shared" si="5"/>
        <v>32</v>
      </c>
      <c r="U18" s="58" t="str">
        <f t="shared" si="2"/>
        <v>NO SIGNIFICATIVO</v>
      </c>
      <c r="V18" s="9"/>
      <c r="W18" s="9"/>
      <c r="X18" s="9"/>
      <c r="Y18" s="9"/>
      <c r="Z18" s="42"/>
    </row>
    <row r="19" spans="1:26" ht="53.45" thickBot="1">
      <c r="A19" s="168"/>
      <c r="B19" s="57" t="s">
        <v>1023</v>
      </c>
      <c r="C19" s="16" t="s">
        <v>50</v>
      </c>
      <c r="D19" s="16" t="s">
        <v>51</v>
      </c>
      <c r="E19" s="9" t="s">
        <v>1061</v>
      </c>
      <c r="F19" s="9" t="s">
        <v>1062</v>
      </c>
      <c r="G19" s="9" t="s">
        <v>746</v>
      </c>
      <c r="H19" s="16" t="s">
        <v>219</v>
      </c>
      <c r="I19" s="16" t="s">
        <v>1063</v>
      </c>
      <c r="J19" s="16" t="s">
        <v>372</v>
      </c>
      <c r="K19" s="9">
        <v>10</v>
      </c>
      <c r="L19" s="9">
        <v>5</v>
      </c>
      <c r="M19" s="11">
        <f t="shared" si="3"/>
        <v>50</v>
      </c>
      <c r="N19" s="9" t="s">
        <v>763</v>
      </c>
      <c r="O19" s="9" t="str">
        <f>IF(AND(N19="-"),IF(P19&lt;25,Hoja1!$B$2,IF(AND(P19&gt;=25,P19&lt;50),Hoja1!$B$3,IF(AND(P19&gt;=50,P19&lt;75),Hoja1!$B$4,IF(AND(P19&gt;75),Hoja1!$B$5)))),Hoja1!$B$6)</f>
        <v>Irrelevante</v>
      </c>
      <c r="P19" s="11">
        <v>23</v>
      </c>
      <c r="Q19" s="9">
        <v>5</v>
      </c>
      <c r="R19" s="9">
        <v>1</v>
      </c>
      <c r="S19" s="11">
        <f t="shared" si="4"/>
        <v>5</v>
      </c>
      <c r="T19" s="13">
        <f t="shared" si="5"/>
        <v>33.35</v>
      </c>
      <c r="U19" s="58" t="str">
        <f t="shared" si="2"/>
        <v>NO SIGNIFICATIVO</v>
      </c>
      <c r="V19" s="9"/>
      <c r="W19" s="9"/>
      <c r="X19" s="9"/>
      <c r="Y19" s="9"/>
      <c r="Z19" s="42"/>
    </row>
    <row r="20" spans="1:26" s="8" customFormat="1" ht="53.45" thickBot="1">
      <c r="A20" s="168"/>
      <c r="B20" s="57" t="s">
        <v>1023</v>
      </c>
      <c r="C20" s="16" t="s">
        <v>50</v>
      </c>
      <c r="D20" s="16" t="s">
        <v>51</v>
      </c>
      <c r="E20" s="9" t="s">
        <v>1064</v>
      </c>
      <c r="F20" s="9" t="s">
        <v>1065</v>
      </c>
      <c r="G20" s="9" t="s">
        <v>746</v>
      </c>
      <c r="H20" s="16" t="s">
        <v>1066</v>
      </c>
      <c r="I20" s="16" t="s">
        <v>1055</v>
      </c>
      <c r="J20" s="16" t="s">
        <v>1067</v>
      </c>
      <c r="K20" s="9">
        <v>10</v>
      </c>
      <c r="L20" s="9">
        <v>5</v>
      </c>
      <c r="M20" s="11">
        <f t="shared" si="3"/>
        <v>50</v>
      </c>
      <c r="N20" s="9" t="s">
        <v>763</v>
      </c>
      <c r="O20" s="9" t="str">
        <f>IF(AND(N20="-"),IF(P20&lt;25,Hoja1!$B$2,IF(AND(P20&gt;=25,P20&lt;50),Hoja1!$B$3,IF(AND(P20&gt;=50,P20&lt;75),Hoja1!$B$4,IF(AND(P20&gt;75),Hoja1!$B$5)))),Hoja1!$B$6)</f>
        <v>Irrelevante</v>
      </c>
      <c r="P20" s="43">
        <v>23</v>
      </c>
      <c r="Q20" s="9">
        <v>5</v>
      </c>
      <c r="R20" s="9">
        <v>1</v>
      </c>
      <c r="S20" s="11">
        <f t="shared" si="4"/>
        <v>5</v>
      </c>
      <c r="T20" s="13">
        <f t="shared" si="5"/>
        <v>33.35</v>
      </c>
      <c r="U20" s="58" t="str">
        <f t="shared" si="2"/>
        <v>NO SIGNIFICATIVO</v>
      </c>
      <c r="V20" s="16"/>
      <c r="W20" s="16"/>
      <c r="X20" s="16"/>
      <c r="Y20" s="16"/>
      <c r="Z20" s="42"/>
    </row>
    <row r="21" spans="1:26" s="8" customFormat="1" ht="53.45" thickBot="1">
      <c r="A21" s="168"/>
      <c r="B21" s="57" t="s">
        <v>1023</v>
      </c>
      <c r="C21" s="16" t="s">
        <v>50</v>
      </c>
      <c r="D21" s="16" t="s">
        <v>51</v>
      </c>
      <c r="E21" s="9" t="s">
        <v>1059</v>
      </c>
      <c r="F21" s="9" t="s">
        <v>1068</v>
      </c>
      <c r="G21" s="9" t="s">
        <v>747</v>
      </c>
      <c r="H21" s="16" t="s">
        <v>1059</v>
      </c>
      <c r="I21" s="16" t="s">
        <v>1055</v>
      </c>
      <c r="J21" s="16" t="s">
        <v>1069</v>
      </c>
      <c r="K21" s="9">
        <v>10</v>
      </c>
      <c r="L21" s="9">
        <v>5</v>
      </c>
      <c r="M21" s="11">
        <f t="shared" si="3"/>
        <v>50</v>
      </c>
      <c r="N21" s="9" t="s">
        <v>763</v>
      </c>
      <c r="O21" s="9" t="str">
        <f>IF(AND(N21="-"),IF(P21&lt;25,Hoja1!$B$2,IF(AND(P21&gt;=25,P21&lt;50),Hoja1!$B$3,IF(AND(P21&gt;=50,P21&lt;75),Hoja1!$B$4,IF(AND(P21&gt;75),Hoja1!$B$5)))),Hoja1!$B$6)</f>
        <v>Irrelevante</v>
      </c>
      <c r="P21" s="43">
        <v>22</v>
      </c>
      <c r="Q21" s="9">
        <v>5</v>
      </c>
      <c r="R21" s="9">
        <v>1</v>
      </c>
      <c r="S21" s="11">
        <f t="shared" si="4"/>
        <v>5</v>
      </c>
      <c r="T21" s="13">
        <f t="shared" si="5"/>
        <v>32.9</v>
      </c>
      <c r="U21" s="58" t="str">
        <f t="shared" si="2"/>
        <v>NO SIGNIFICATIVO</v>
      </c>
      <c r="V21" s="16"/>
      <c r="W21" s="16"/>
      <c r="X21" s="16"/>
      <c r="Y21" s="16"/>
      <c r="Z21" s="42"/>
    </row>
    <row r="22" spans="1:26" s="8" customFormat="1" ht="53.45" thickBot="1">
      <c r="A22" s="168"/>
      <c r="B22" s="57" t="s">
        <v>1023</v>
      </c>
      <c r="C22" s="16" t="s">
        <v>50</v>
      </c>
      <c r="D22" s="16" t="s">
        <v>51</v>
      </c>
      <c r="E22" s="9" t="s">
        <v>1070</v>
      </c>
      <c r="F22" s="9" t="s">
        <v>1071</v>
      </c>
      <c r="G22" s="9" t="s">
        <v>747</v>
      </c>
      <c r="H22" s="16" t="s">
        <v>225</v>
      </c>
      <c r="I22" s="16" t="s">
        <v>1055</v>
      </c>
      <c r="J22" s="16" t="s">
        <v>1072</v>
      </c>
      <c r="K22" s="9">
        <v>10</v>
      </c>
      <c r="L22" s="9">
        <v>5</v>
      </c>
      <c r="M22" s="11">
        <f t="shared" ref="M22:M30" si="6">+K22*L22</f>
        <v>50</v>
      </c>
      <c r="N22" s="9" t="s">
        <v>763</v>
      </c>
      <c r="O22" s="9" t="str">
        <f>IF(AND(N22="-"),IF(P22&lt;25,Hoja1!$B$2,IF(AND(P22&gt;=25,P22&lt;50),Hoja1!$B$3,IF(AND(P22&gt;=50,P22&lt;75),Hoja1!$B$4,IF(AND(P22&gt;75),Hoja1!$B$5)))),Hoja1!$B$6)</f>
        <v>Irrelevante</v>
      </c>
      <c r="P22" s="43">
        <v>21</v>
      </c>
      <c r="Q22" s="9">
        <v>5</v>
      </c>
      <c r="R22" s="9">
        <v>1</v>
      </c>
      <c r="S22" s="11">
        <f t="shared" si="4"/>
        <v>5</v>
      </c>
      <c r="T22" s="13">
        <f t="shared" si="5"/>
        <v>32.450000000000003</v>
      </c>
      <c r="U22" s="58" t="str">
        <f t="shared" si="2"/>
        <v>NO SIGNIFICATIVO</v>
      </c>
      <c r="V22" s="16"/>
      <c r="W22" s="16"/>
      <c r="X22" s="16"/>
      <c r="Y22" s="16"/>
      <c r="Z22" s="42"/>
    </row>
    <row r="23" spans="1:26" s="8" customFormat="1" ht="53.45" thickBot="1">
      <c r="A23" s="168"/>
      <c r="B23" s="57" t="s">
        <v>1023</v>
      </c>
      <c r="C23" s="16" t="s">
        <v>50</v>
      </c>
      <c r="D23" s="16" t="s">
        <v>51</v>
      </c>
      <c r="E23" s="9" t="s">
        <v>1073</v>
      </c>
      <c r="F23" s="9" t="s">
        <v>1074</v>
      </c>
      <c r="G23" s="9" t="s">
        <v>748</v>
      </c>
      <c r="H23" s="16" t="s">
        <v>172</v>
      </c>
      <c r="I23" s="16" t="s">
        <v>1055</v>
      </c>
      <c r="J23" s="16" t="s">
        <v>225</v>
      </c>
      <c r="K23" s="9">
        <v>10</v>
      </c>
      <c r="L23" s="9">
        <v>5</v>
      </c>
      <c r="M23" s="11">
        <f t="shared" si="6"/>
        <v>50</v>
      </c>
      <c r="N23" s="9" t="s">
        <v>763</v>
      </c>
      <c r="O23" s="9" t="str">
        <f>IF(AND(N23="-"),IF(P23&lt;25,Hoja1!$B$2,IF(AND(P23&gt;=25,P23&lt;50),Hoja1!$B$3,IF(AND(P23&gt;=50,P23&lt;75),Hoja1!$B$4,IF(AND(P23&gt;75),Hoja1!$B$5)))),Hoja1!$B$6)</f>
        <v>Moderado</v>
      </c>
      <c r="P23" s="43">
        <v>32</v>
      </c>
      <c r="Q23" s="9">
        <v>5</v>
      </c>
      <c r="R23" s="9">
        <v>1</v>
      </c>
      <c r="S23" s="11">
        <f t="shared" si="4"/>
        <v>5</v>
      </c>
      <c r="T23" s="13">
        <f t="shared" si="5"/>
        <v>37.4</v>
      </c>
      <c r="U23" s="58" t="str">
        <f t="shared" si="2"/>
        <v>NO SIGNIFICATIVO</v>
      </c>
      <c r="V23" s="16"/>
      <c r="W23" s="16"/>
      <c r="X23" s="16"/>
      <c r="Y23" s="16"/>
      <c r="Z23" s="42"/>
    </row>
    <row r="24" spans="1:26" s="8" customFormat="1" ht="53.45" thickBot="1">
      <c r="A24" s="168"/>
      <c r="B24" s="57" t="s">
        <v>1023</v>
      </c>
      <c r="C24" s="16" t="s">
        <v>50</v>
      </c>
      <c r="D24" s="16" t="s">
        <v>51</v>
      </c>
      <c r="E24" s="9" t="s">
        <v>1075</v>
      </c>
      <c r="F24" s="9" t="s">
        <v>1076</v>
      </c>
      <c r="G24" s="9" t="s">
        <v>748</v>
      </c>
      <c r="H24" s="16" t="s">
        <v>225</v>
      </c>
      <c r="I24" s="16" t="s">
        <v>1055</v>
      </c>
      <c r="J24" s="16" t="s">
        <v>1072</v>
      </c>
      <c r="K24" s="9">
        <v>10</v>
      </c>
      <c r="L24" s="9">
        <v>5</v>
      </c>
      <c r="M24" s="11">
        <f t="shared" si="6"/>
        <v>50</v>
      </c>
      <c r="N24" s="9" t="s">
        <v>763</v>
      </c>
      <c r="O24" s="9" t="str">
        <f>IF(AND(N24="-"),IF(P24&lt;25,Hoja1!$B$2,IF(AND(P24&gt;=25,P24&lt;50),Hoja1!$B$3,IF(AND(P24&gt;=50,P24&lt;75),Hoja1!$B$4,IF(AND(P24&gt;75),Hoja1!$B$5)))),Hoja1!$B$6)</f>
        <v>Irrelevante</v>
      </c>
      <c r="P24" s="43">
        <v>21</v>
      </c>
      <c r="Q24" s="9">
        <v>5</v>
      </c>
      <c r="R24" s="9">
        <v>1</v>
      </c>
      <c r="S24" s="11">
        <f t="shared" si="4"/>
        <v>5</v>
      </c>
      <c r="T24" s="13">
        <f t="shared" si="5"/>
        <v>32.450000000000003</v>
      </c>
      <c r="U24" s="58" t="str">
        <f t="shared" si="2"/>
        <v>NO SIGNIFICATIVO</v>
      </c>
      <c r="V24" s="16"/>
      <c r="W24" s="16"/>
      <c r="X24" s="16"/>
      <c r="Y24" s="16"/>
      <c r="Z24" s="42"/>
    </row>
    <row r="25" spans="1:26" s="8" customFormat="1" ht="66.599999999999994" thickBot="1">
      <c r="A25" s="168"/>
      <c r="B25" s="57" t="s">
        <v>1023</v>
      </c>
      <c r="C25" s="16" t="s">
        <v>50</v>
      </c>
      <c r="D25" s="16" t="s">
        <v>51</v>
      </c>
      <c r="E25" s="9" t="s">
        <v>1077</v>
      </c>
      <c r="F25" s="9" t="s">
        <v>1078</v>
      </c>
      <c r="G25" s="9" t="s">
        <v>751</v>
      </c>
      <c r="H25" s="16" t="s">
        <v>1079</v>
      </c>
      <c r="I25" s="16" t="s">
        <v>1027</v>
      </c>
      <c r="J25" s="16" t="s">
        <v>1028</v>
      </c>
      <c r="K25" s="9">
        <v>10</v>
      </c>
      <c r="L25" s="9">
        <v>5</v>
      </c>
      <c r="M25" s="11">
        <f t="shared" si="6"/>
        <v>50</v>
      </c>
      <c r="N25" s="9" t="s">
        <v>764</v>
      </c>
      <c r="O25" s="9" t="str">
        <f>IF(AND(N25="-"),IF(P25&lt;25,Hoja1!$B$2,IF(AND(P25&gt;=25,P25&lt;50),Hoja1!$B$3,IF(AND(P25&gt;=50,P25&lt;75),Hoja1!$B$4,IF(AND(P25&gt;75),Hoja1!$B$5)))),Hoja1!$B$6)</f>
        <v xml:space="preserve">Positivo </v>
      </c>
      <c r="P25" s="43">
        <v>28</v>
      </c>
      <c r="Q25" s="9">
        <v>5</v>
      </c>
      <c r="R25" s="9">
        <v>1</v>
      </c>
      <c r="S25" s="11">
        <f t="shared" si="4"/>
        <v>5</v>
      </c>
      <c r="T25" s="13">
        <f t="shared" si="5"/>
        <v>35.6</v>
      </c>
      <c r="U25" s="58" t="str">
        <f t="shared" si="2"/>
        <v>NO SIGNIFICATIVO</v>
      </c>
      <c r="V25" s="16"/>
      <c r="W25" s="16"/>
      <c r="X25" s="16"/>
      <c r="Y25" s="16"/>
      <c r="Z25" s="42"/>
    </row>
    <row r="26" spans="1:26" s="8" customFormat="1" ht="66.599999999999994" thickBot="1">
      <c r="A26" s="168"/>
      <c r="B26" s="57" t="s">
        <v>1023</v>
      </c>
      <c r="C26" s="16" t="s">
        <v>50</v>
      </c>
      <c r="D26" s="16" t="s">
        <v>51</v>
      </c>
      <c r="E26" s="9" t="s">
        <v>1080</v>
      </c>
      <c r="F26" s="9" t="s">
        <v>997</v>
      </c>
      <c r="G26" s="9" t="s">
        <v>751</v>
      </c>
      <c r="H26" s="16" t="s">
        <v>225</v>
      </c>
      <c r="I26" s="16" t="s">
        <v>1081</v>
      </c>
      <c r="J26" s="16" t="s">
        <v>1082</v>
      </c>
      <c r="K26" s="9">
        <v>10</v>
      </c>
      <c r="L26" s="9">
        <v>5</v>
      </c>
      <c r="M26" s="11">
        <f t="shared" si="6"/>
        <v>50</v>
      </c>
      <c r="N26" s="9" t="s">
        <v>763</v>
      </c>
      <c r="O26" s="9" t="str">
        <f>IF(AND(N26="-"),IF(P26&lt;25,Hoja1!$B$2,IF(AND(P26&gt;=25,P26&lt;50),Hoja1!$B$3,IF(AND(P26&gt;=50,P26&lt;75),Hoja1!$B$4,IF(AND(P26&gt;75),Hoja1!$B$5)))),Hoja1!$B$6)</f>
        <v>Moderado</v>
      </c>
      <c r="P26" s="43">
        <v>47</v>
      </c>
      <c r="Q26" s="9">
        <v>5</v>
      </c>
      <c r="R26" s="9">
        <v>1</v>
      </c>
      <c r="S26" s="11">
        <f t="shared" si="4"/>
        <v>5</v>
      </c>
      <c r="T26" s="13">
        <f t="shared" si="5"/>
        <v>44.150000000000006</v>
      </c>
      <c r="U26" s="58" t="str">
        <f t="shared" si="2"/>
        <v>BAJA SIGNIFICANCIA</v>
      </c>
      <c r="V26" s="16" t="s">
        <v>1083</v>
      </c>
      <c r="W26" s="16"/>
      <c r="X26" s="16"/>
      <c r="Y26" s="16"/>
      <c r="Z26" s="42" t="s">
        <v>1084</v>
      </c>
    </row>
    <row r="27" spans="1:26" s="8" customFormat="1" ht="53.45" thickBot="1">
      <c r="A27" s="168"/>
      <c r="B27" s="57" t="s">
        <v>1023</v>
      </c>
      <c r="C27" s="16" t="s">
        <v>50</v>
      </c>
      <c r="D27" s="16" t="s">
        <v>51</v>
      </c>
      <c r="E27" s="9" t="s">
        <v>1085</v>
      </c>
      <c r="F27" s="9" t="s">
        <v>1086</v>
      </c>
      <c r="G27" s="9" t="s">
        <v>751</v>
      </c>
      <c r="H27" s="16" t="s">
        <v>1087</v>
      </c>
      <c r="I27" s="16" t="s">
        <v>1027</v>
      </c>
      <c r="J27" s="16" t="s">
        <v>1028</v>
      </c>
      <c r="K27" s="9">
        <v>10</v>
      </c>
      <c r="L27" s="9">
        <v>5</v>
      </c>
      <c r="M27" s="11">
        <f t="shared" si="6"/>
        <v>50</v>
      </c>
      <c r="N27" s="9" t="s">
        <v>764</v>
      </c>
      <c r="O27" s="9" t="str">
        <f>IF(AND(N27="-"),IF(P27&lt;25,Hoja1!$B$2,IF(AND(P27&gt;=25,P27&lt;50),Hoja1!$B$3,IF(AND(P27&gt;=50,P27&lt;75),Hoja1!$B$4,IF(AND(P27&gt;75),Hoja1!$B$5)))),Hoja1!$B$6)</f>
        <v xml:space="preserve">Positivo </v>
      </c>
      <c r="P27" s="43">
        <v>25</v>
      </c>
      <c r="Q27" s="9">
        <v>5</v>
      </c>
      <c r="R27" s="9">
        <v>1</v>
      </c>
      <c r="S27" s="11">
        <f t="shared" si="4"/>
        <v>5</v>
      </c>
      <c r="T27" s="13">
        <f t="shared" si="5"/>
        <v>34.25</v>
      </c>
      <c r="U27" s="58" t="str">
        <f t="shared" si="2"/>
        <v>NO SIGNIFICATIVO</v>
      </c>
      <c r="V27" s="16"/>
      <c r="W27" s="16"/>
      <c r="X27" s="16"/>
      <c r="Y27" s="16"/>
      <c r="Z27" s="42"/>
    </row>
    <row r="28" spans="1:26" s="8" customFormat="1" ht="53.45" thickBot="1">
      <c r="A28" s="168"/>
      <c r="B28" s="57" t="s">
        <v>1023</v>
      </c>
      <c r="C28" s="16" t="s">
        <v>50</v>
      </c>
      <c r="D28" s="16" t="s">
        <v>51</v>
      </c>
      <c r="E28" s="9" t="s">
        <v>1088</v>
      </c>
      <c r="F28" s="9" t="s">
        <v>1078</v>
      </c>
      <c r="G28" s="9" t="s">
        <v>751</v>
      </c>
      <c r="H28" s="16" t="s">
        <v>1089</v>
      </c>
      <c r="I28" s="16" t="s">
        <v>1090</v>
      </c>
      <c r="J28" s="16" t="s">
        <v>1091</v>
      </c>
      <c r="K28" s="9">
        <v>10</v>
      </c>
      <c r="L28" s="9">
        <v>5</v>
      </c>
      <c r="M28" s="11">
        <f t="shared" si="6"/>
        <v>50</v>
      </c>
      <c r="N28" s="9" t="s">
        <v>764</v>
      </c>
      <c r="O28" s="9" t="str">
        <f>IF(AND(N28="-"),IF(P28&lt;25,Hoja1!$B$2,IF(AND(P28&gt;=25,P28&lt;50),Hoja1!$B$3,IF(AND(P28&gt;=50,P28&lt;75),Hoja1!$B$4,IF(AND(P28&gt;75),Hoja1!$B$5)))),Hoja1!$B$6)</f>
        <v xml:space="preserve">Positivo </v>
      </c>
      <c r="P28" s="43">
        <v>30</v>
      </c>
      <c r="Q28" s="9">
        <v>5</v>
      </c>
      <c r="R28" s="9">
        <v>1</v>
      </c>
      <c r="S28" s="11">
        <f t="shared" si="4"/>
        <v>5</v>
      </c>
      <c r="T28" s="13">
        <f t="shared" si="5"/>
        <v>36.5</v>
      </c>
      <c r="U28" s="58" t="str">
        <f t="shared" si="2"/>
        <v>NO SIGNIFICATIVO</v>
      </c>
      <c r="V28" s="16"/>
      <c r="W28" s="16"/>
      <c r="X28" s="16"/>
      <c r="Y28" s="16"/>
      <c r="Z28" s="76"/>
    </row>
    <row r="29" spans="1:26" s="8" customFormat="1" ht="53.45" thickBot="1">
      <c r="A29" s="168"/>
      <c r="B29" s="57" t="s">
        <v>1023</v>
      </c>
      <c r="C29" s="16" t="s">
        <v>50</v>
      </c>
      <c r="D29" s="16" t="s">
        <v>51</v>
      </c>
      <c r="E29" s="9" t="s">
        <v>1092</v>
      </c>
      <c r="F29" s="9" t="s">
        <v>1078</v>
      </c>
      <c r="G29" s="9" t="s">
        <v>751</v>
      </c>
      <c r="H29" s="16" t="s">
        <v>1093</v>
      </c>
      <c r="I29" s="16" t="s">
        <v>1094</v>
      </c>
      <c r="J29" s="16" t="s">
        <v>1095</v>
      </c>
      <c r="K29" s="9">
        <v>10</v>
      </c>
      <c r="L29" s="9">
        <v>5</v>
      </c>
      <c r="M29" s="11">
        <f t="shared" si="6"/>
        <v>50</v>
      </c>
      <c r="N29" s="9" t="s">
        <v>764</v>
      </c>
      <c r="O29" s="9" t="str">
        <f>IF(AND(N29="-"),IF(P29&lt;25,Hoja1!$B$2,IF(AND(P29&gt;=25,P29&lt;50),Hoja1!$B$3,IF(AND(P29&gt;=50,P29&lt;75),Hoja1!$B$4,IF(AND(P29&gt;75),Hoja1!$B$5)))),Hoja1!$B$6)</f>
        <v xml:space="preserve">Positivo </v>
      </c>
      <c r="P29" s="43">
        <v>30</v>
      </c>
      <c r="Q29" s="9">
        <v>5</v>
      </c>
      <c r="R29" s="9">
        <v>1</v>
      </c>
      <c r="S29" s="11">
        <f t="shared" si="4"/>
        <v>5</v>
      </c>
      <c r="T29" s="13">
        <f t="shared" si="5"/>
        <v>36.5</v>
      </c>
      <c r="U29" s="58" t="str">
        <f t="shared" si="2"/>
        <v>NO SIGNIFICATIVO</v>
      </c>
      <c r="V29" s="16"/>
      <c r="W29" s="16"/>
      <c r="X29" s="16"/>
      <c r="Y29" s="16"/>
      <c r="Z29" s="42"/>
    </row>
    <row r="30" spans="1:26" s="8" customFormat="1" ht="53.45" thickBot="1">
      <c r="A30" s="168"/>
      <c r="B30" s="57" t="s">
        <v>1023</v>
      </c>
      <c r="C30" s="16" t="s">
        <v>50</v>
      </c>
      <c r="D30" s="16" t="s">
        <v>51</v>
      </c>
      <c r="E30" s="9" t="s">
        <v>1096</v>
      </c>
      <c r="F30" s="9" t="s">
        <v>1097</v>
      </c>
      <c r="G30" s="9" t="s">
        <v>752</v>
      </c>
      <c r="H30" s="16" t="s">
        <v>1098</v>
      </c>
      <c r="I30" s="16" t="s">
        <v>1027</v>
      </c>
      <c r="J30" s="16" t="s">
        <v>1099</v>
      </c>
      <c r="K30" s="9">
        <v>10</v>
      </c>
      <c r="L30" s="9">
        <v>5</v>
      </c>
      <c r="M30" s="11">
        <f t="shared" si="6"/>
        <v>50</v>
      </c>
      <c r="N30" s="9" t="s">
        <v>764</v>
      </c>
      <c r="O30" s="9" t="str">
        <f>IF(AND(N30="-"),IF(P30&lt;25,Hoja1!$B$2,IF(AND(P30&gt;=25,P30&lt;50),Hoja1!$B$3,IF(AND(P30&gt;=50,P30&lt;75),Hoja1!$B$4,IF(AND(P30&gt;75),Hoja1!$B$5)))),Hoja1!$B$6)</f>
        <v xml:space="preserve">Positivo </v>
      </c>
      <c r="P30" s="43">
        <v>24</v>
      </c>
      <c r="Q30" s="9">
        <v>5</v>
      </c>
      <c r="R30" s="9">
        <v>1</v>
      </c>
      <c r="S30" s="11">
        <f t="shared" si="4"/>
        <v>5</v>
      </c>
      <c r="T30" s="13">
        <f t="shared" si="5"/>
        <v>33.799999999999997</v>
      </c>
      <c r="U30" s="58" t="str">
        <f t="shared" si="2"/>
        <v>NO SIGNIFICATIVO</v>
      </c>
      <c r="V30" s="16"/>
      <c r="W30" s="16"/>
      <c r="X30" s="16"/>
      <c r="Y30" s="16"/>
      <c r="Z30" s="42"/>
    </row>
    <row r="31" spans="1:26" s="8" customFormat="1" ht="79.900000000000006" thickBot="1">
      <c r="A31" s="168"/>
      <c r="B31" s="63" t="s">
        <v>116</v>
      </c>
      <c r="C31" s="16" t="s">
        <v>50</v>
      </c>
      <c r="D31" s="16" t="s">
        <v>117</v>
      </c>
      <c r="E31" s="9" t="s">
        <v>1100</v>
      </c>
      <c r="F31" s="9" t="s">
        <v>1101</v>
      </c>
      <c r="G31" s="9" t="s">
        <v>104</v>
      </c>
      <c r="H31" s="9" t="s">
        <v>1026</v>
      </c>
      <c r="I31" s="9" t="s">
        <v>1027</v>
      </c>
      <c r="J31" s="9" t="s">
        <v>1028</v>
      </c>
      <c r="K31" s="9">
        <v>10</v>
      </c>
      <c r="L31" s="9">
        <v>5</v>
      </c>
      <c r="M31" s="11">
        <f>+K31*L31</f>
        <v>50</v>
      </c>
      <c r="N31" s="9" t="s">
        <v>763</v>
      </c>
      <c r="O31" s="9" t="str">
        <f>IF(AND(N31="-"),IF(P31&lt;25,Hoja1!$B$2,IF(AND(P31&gt;=25,P31&lt;50),Hoja1!$B$3,IF(AND(P31&gt;=50,P31&lt;75),Hoja1!$B$4,IF(AND(P31&gt;75),Hoja1!$B$5)))),Hoja1!$B$6)</f>
        <v>Moderado</v>
      </c>
      <c r="P31" s="11">
        <v>44</v>
      </c>
      <c r="Q31" s="9">
        <v>5</v>
      </c>
      <c r="R31" s="9">
        <v>1</v>
      </c>
      <c r="S31" s="11">
        <f t="shared" si="4"/>
        <v>5</v>
      </c>
      <c r="T31" s="13">
        <f t="shared" si="5"/>
        <v>42.8</v>
      </c>
      <c r="U31" s="58" t="str">
        <f t="shared" si="2"/>
        <v>BAJA SIGNIFICANCIA</v>
      </c>
      <c r="V31" s="9"/>
      <c r="W31" s="9" t="s">
        <v>69</v>
      </c>
      <c r="X31" s="9"/>
      <c r="Y31" s="9"/>
      <c r="Z31" s="42" t="s">
        <v>427</v>
      </c>
    </row>
    <row r="32" spans="1:26" s="8" customFormat="1" ht="53.45" thickBot="1">
      <c r="A32" s="168"/>
      <c r="B32" s="63" t="s">
        <v>116</v>
      </c>
      <c r="C32" s="16" t="s">
        <v>50</v>
      </c>
      <c r="D32" s="16" t="s">
        <v>117</v>
      </c>
      <c r="E32" s="9" t="s">
        <v>1102</v>
      </c>
      <c r="F32" s="9" t="s">
        <v>1103</v>
      </c>
      <c r="G32" s="9" t="s">
        <v>86</v>
      </c>
      <c r="H32" s="9" t="s">
        <v>479</v>
      </c>
      <c r="I32" s="9" t="s">
        <v>1033</v>
      </c>
      <c r="J32" s="9" t="s">
        <v>1104</v>
      </c>
      <c r="K32" s="9">
        <v>10</v>
      </c>
      <c r="L32" s="9">
        <v>5</v>
      </c>
      <c r="M32" s="11">
        <f t="shared" ref="M32:M54" si="7">+K32*L32</f>
        <v>50</v>
      </c>
      <c r="N32" s="9" t="s">
        <v>763</v>
      </c>
      <c r="O32" s="9" t="str">
        <f>IF(AND(N32="-"),IF(P32&lt;25,Hoja1!$B$2,IF(AND(P32&gt;=25,P32&lt;50),Hoja1!$B$3,IF(AND(P32&gt;=50,P32&lt;75),Hoja1!$B$4,IF(AND(P32&gt;75),Hoja1!$B$5)))),Hoja1!$B$6)</f>
        <v>Moderado</v>
      </c>
      <c r="P32" s="11">
        <v>37</v>
      </c>
      <c r="Q32" s="9">
        <v>5</v>
      </c>
      <c r="R32" s="9">
        <v>1</v>
      </c>
      <c r="S32" s="11">
        <f t="shared" si="4"/>
        <v>5</v>
      </c>
      <c r="T32" s="13">
        <f t="shared" si="5"/>
        <v>39.650000000000006</v>
      </c>
      <c r="U32" s="58" t="str">
        <f t="shared" si="2"/>
        <v>BAJA SIGNIFICANCIA</v>
      </c>
      <c r="V32" s="9" t="s">
        <v>1041</v>
      </c>
      <c r="W32" s="9"/>
      <c r="X32" s="9" t="s">
        <v>169</v>
      </c>
      <c r="Y32" s="9"/>
      <c r="Z32" s="42" t="s">
        <v>1042</v>
      </c>
    </row>
    <row r="33" spans="1:26" s="8" customFormat="1" ht="53.45" thickBot="1">
      <c r="A33" s="168"/>
      <c r="B33" s="63" t="s">
        <v>116</v>
      </c>
      <c r="C33" s="16" t="s">
        <v>50</v>
      </c>
      <c r="D33" s="16" t="s">
        <v>117</v>
      </c>
      <c r="E33" s="9" t="s">
        <v>1105</v>
      </c>
      <c r="F33" s="9" t="s">
        <v>1106</v>
      </c>
      <c r="G33" s="9" t="s">
        <v>86</v>
      </c>
      <c r="H33" s="9" t="s">
        <v>479</v>
      </c>
      <c r="I33" s="9" t="s">
        <v>1033</v>
      </c>
      <c r="J33" s="9" t="s">
        <v>1104</v>
      </c>
      <c r="K33" s="9">
        <v>10</v>
      </c>
      <c r="L33" s="9">
        <v>5</v>
      </c>
      <c r="M33" s="11">
        <f t="shared" si="7"/>
        <v>50</v>
      </c>
      <c r="N33" s="9" t="s">
        <v>763</v>
      </c>
      <c r="O33" s="9" t="str">
        <f>IF(AND(N33="-"),IF(P33&lt;25,Hoja1!$B$2,IF(AND(P33&gt;=25,P33&lt;50),Hoja1!$B$3,IF(AND(P33&gt;=50,P33&lt;75),Hoja1!$B$4,IF(AND(P33&gt;75),Hoja1!$B$5)))),Hoja1!$B$6)</f>
        <v>Moderado</v>
      </c>
      <c r="P33" s="11">
        <v>33</v>
      </c>
      <c r="Q33" s="9">
        <v>5</v>
      </c>
      <c r="R33" s="9">
        <v>1</v>
      </c>
      <c r="S33" s="11">
        <f t="shared" si="4"/>
        <v>5</v>
      </c>
      <c r="T33" s="13">
        <f t="shared" si="5"/>
        <v>37.85</v>
      </c>
      <c r="U33" s="58" t="str">
        <f t="shared" si="2"/>
        <v>NO SIGNIFICATIVO</v>
      </c>
      <c r="V33" s="9" t="s">
        <v>1041</v>
      </c>
      <c r="W33" s="9"/>
      <c r="X33" s="9" t="s">
        <v>169</v>
      </c>
      <c r="Y33" s="9"/>
      <c r="Z33" s="42" t="s">
        <v>1042</v>
      </c>
    </row>
    <row r="34" spans="1:26" s="8" customFormat="1" ht="53.45" thickBot="1">
      <c r="A34" s="168"/>
      <c r="B34" s="63" t="s">
        <v>116</v>
      </c>
      <c r="C34" s="16" t="s">
        <v>50</v>
      </c>
      <c r="D34" s="16" t="s">
        <v>117</v>
      </c>
      <c r="E34" s="9" t="s">
        <v>1107</v>
      </c>
      <c r="F34" s="9" t="s">
        <v>1047</v>
      </c>
      <c r="G34" s="9" t="s">
        <v>120</v>
      </c>
      <c r="H34" s="9" t="s">
        <v>1108</v>
      </c>
      <c r="I34" s="9" t="s">
        <v>1033</v>
      </c>
      <c r="J34" s="9" t="s">
        <v>1056</v>
      </c>
      <c r="K34" s="9">
        <v>10</v>
      </c>
      <c r="L34" s="9">
        <v>5</v>
      </c>
      <c r="M34" s="11">
        <f t="shared" si="7"/>
        <v>50</v>
      </c>
      <c r="N34" s="9" t="s">
        <v>763</v>
      </c>
      <c r="O34" s="9" t="str">
        <f>IF(AND(N34="-"),IF(P34&lt;25,Hoja1!$B$2,IF(AND(P34&gt;=25,P34&lt;50),Hoja1!$B$3,IF(AND(P34&gt;=50,P34&lt;75),Hoja1!$B$4,IF(AND(P34&gt;75),Hoja1!$B$5)))),Hoja1!$B$6)</f>
        <v>Moderado</v>
      </c>
      <c r="P34" s="11">
        <v>32</v>
      </c>
      <c r="Q34" s="9">
        <v>5</v>
      </c>
      <c r="R34" s="9">
        <v>1</v>
      </c>
      <c r="S34" s="11">
        <f t="shared" si="4"/>
        <v>5</v>
      </c>
      <c r="T34" s="13">
        <f t="shared" si="5"/>
        <v>37.4</v>
      </c>
      <c r="U34" s="58" t="str">
        <f t="shared" si="2"/>
        <v>NO SIGNIFICATIVO</v>
      </c>
      <c r="V34" s="9" t="s">
        <v>1109</v>
      </c>
      <c r="W34" s="9" t="s">
        <v>1110</v>
      </c>
      <c r="X34" s="9" t="s">
        <v>169</v>
      </c>
      <c r="Y34" s="9"/>
      <c r="Z34" s="42" t="s">
        <v>170</v>
      </c>
    </row>
    <row r="35" spans="1:26" s="8" customFormat="1" ht="53.45" thickBot="1">
      <c r="A35" s="168"/>
      <c r="B35" s="63" t="s">
        <v>116</v>
      </c>
      <c r="C35" s="16" t="s">
        <v>50</v>
      </c>
      <c r="D35" s="16" t="s">
        <v>117</v>
      </c>
      <c r="E35" s="9" t="s">
        <v>1111</v>
      </c>
      <c r="F35" s="9" t="s">
        <v>1047</v>
      </c>
      <c r="G35" s="9" t="s">
        <v>120</v>
      </c>
      <c r="H35" s="9" t="s">
        <v>1108</v>
      </c>
      <c r="I35" s="9" t="s">
        <v>1033</v>
      </c>
      <c r="J35" s="9" t="s">
        <v>1056</v>
      </c>
      <c r="K35" s="9">
        <v>10</v>
      </c>
      <c r="L35" s="9">
        <v>5</v>
      </c>
      <c r="M35" s="11">
        <f t="shared" si="7"/>
        <v>50</v>
      </c>
      <c r="N35" s="9" t="s">
        <v>763</v>
      </c>
      <c r="O35" s="9" t="str">
        <f>IF(AND(N35="-"),IF(P35&lt;25,Hoja1!$B$2,IF(AND(P35&gt;=25,P35&lt;50),Hoja1!$B$3,IF(AND(P35&gt;=50,P35&lt;75),Hoja1!$B$4,IF(AND(P35&gt;75),Hoja1!$B$5)))),Hoja1!$B$6)</f>
        <v>Irrelevante</v>
      </c>
      <c r="P35" s="11">
        <v>23</v>
      </c>
      <c r="Q35" s="9">
        <v>5</v>
      </c>
      <c r="R35" s="9">
        <v>1</v>
      </c>
      <c r="S35" s="11">
        <f t="shared" si="4"/>
        <v>5</v>
      </c>
      <c r="T35" s="13">
        <f t="shared" si="5"/>
        <v>33.35</v>
      </c>
      <c r="U35" s="58" t="str">
        <f t="shared" si="2"/>
        <v>NO SIGNIFICATIVO</v>
      </c>
      <c r="V35" s="9" t="s">
        <v>1109</v>
      </c>
      <c r="W35" s="9" t="s">
        <v>1110</v>
      </c>
      <c r="X35" s="9" t="s">
        <v>169</v>
      </c>
      <c r="Y35" s="9"/>
      <c r="Z35" s="42" t="s">
        <v>170</v>
      </c>
    </row>
    <row r="36" spans="1:26" s="8" customFormat="1" ht="66.599999999999994" thickBot="1">
      <c r="A36" s="168"/>
      <c r="B36" s="63" t="s">
        <v>116</v>
      </c>
      <c r="C36" s="16" t="s">
        <v>50</v>
      </c>
      <c r="D36" s="16" t="s">
        <v>117</v>
      </c>
      <c r="E36" s="9" t="s">
        <v>1112</v>
      </c>
      <c r="F36" s="9" t="s">
        <v>1054</v>
      </c>
      <c r="G36" s="9" t="s">
        <v>120</v>
      </c>
      <c r="H36" s="9" t="s">
        <v>1108</v>
      </c>
      <c r="I36" s="16" t="s">
        <v>1033</v>
      </c>
      <c r="J36" s="9" t="s">
        <v>1060</v>
      </c>
      <c r="K36" s="9">
        <v>10</v>
      </c>
      <c r="L36" s="9">
        <v>5</v>
      </c>
      <c r="M36" s="11">
        <f t="shared" si="7"/>
        <v>50</v>
      </c>
      <c r="N36" s="9" t="s">
        <v>764</v>
      </c>
      <c r="O36" s="9" t="str">
        <f>IF(AND(N36="-"),IF(P36&lt;25,Hoja1!$B$2,IF(AND(P36&gt;=25,P36&lt;50),Hoja1!$B$3,IF(AND(P36&gt;=50,P36&lt;75),Hoja1!$B$4,IF(AND(P36&gt;75),Hoja1!$B$5)))),Hoja1!$B$6)</f>
        <v xml:space="preserve">Positivo </v>
      </c>
      <c r="P36" s="11">
        <v>24</v>
      </c>
      <c r="Q36" s="9">
        <v>5</v>
      </c>
      <c r="R36" s="9">
        <v>1</v>
      </c>
      <c r="S36" s="11">
        <f t="shared" si="4"/>
        <v>5</v>
      </c>
      <c r="T36" s="13">
        <f t="shared" si="5"/>
        <v>33.799999999999997</v>
      </c>
      <c r="U36" s="58" t="str">
        <f t="shared" si="2"/>
        <v>NO SIGNIFICATIVO</v>
      </c>
      <c r="V36" s="9" t="s">
        <v>1109</v>
      </c>
      <c r="W36" s="9" t="s">
        <v>1110</v>
      </c>
      <c r="X36" s="9" t="s">
        <v>169</v>
      </c>
      <c r="Y36" s="9"/>
      <c r="Z36" s="42" t="s">
        <v>1113</v>
      </c>
    </row>
    <row r="37" spans="1:26" s="8" customFormat="1" ht="53.45" thickBot="1">
      <c r="A37" s="168"/>
      <c r="B37" s="84" t="s">
        <v>116</v>
      </c>
      <c r="C37" s="16" t="s">
        <v>50</v>
      </c>
      <c r="D37" s="16" t="s">
        <v>117</v>
      </c>
      <c r="E37" s="9" t="s">
        <v>1114</v>
      </c>
      <c r="F37" s="9" t="s">
        <v>1058</v>
      </c>
      <c r="G37" s="9" t="s">
        <v>120</v>
      </c>
      <c r="H37" s="9" t="s">
        <v>1108</v>
      </c>
      <c r="I37" s="9" t="s">
        <v>1033</v>
      </c>
      <c r="J37" s="9" t="s">
        <v>1056</v>
      </c>
      <c r="K37" s="9">
        <v>10</v>
      </c>
      <c r="L37" s="9">
        <v>5</v>
      </c>
      <c r="M37" s="11">
        <f t="shared" si="7"/>
        <v>50</v>
      </c>
      <c r="N37" s="9" t="s">
        <v>763</v>
      </c>
      <c r="O37" s="9" t="str">
        <f>IF(AND(N37="-"),IF(P37&lt;25,Hoja1!$B$2,IF(AND(P37&gt;=25,P37&lt;50),Hoja1!$B$3,IF(AND(P37&gt;=50,P37&lt;75),Hoja1!$B$4,IF(AND(P37&gt;75),Hoja1!$B$5)))),Hoja1!$B$6)</f>
        <v>Irrelevante</v>
      </c>
      <c r="P37" s="11">
        <v>24</v>
      </c>
      <c r="Q37" s="9">
        <v>5</v>
      </c>
      <c r="R37" s="9">
        <v>1</v>
      </c>
      <c r="S37" s="11">
        <f t="shared" si="4"/>
        <v>5</v>
      </c>
      <c r="T37" s="13">
        <f t="shared" si="5"/>
        <v>33.799999999999997</v>
      </c>
      <c r="U37" s="58" t="str">
        <f t="shared" si="2"/>
        <v>NO SIGNIFICATIVO</v>
      </c>
      <c r="V37" s="9" t="s">
        <v>1109</v>
      </c>
      <c r="W37" s="9" t="s">
        <v>1110</v>
      </c>
      <c r="X37" s="9" t="s">
        <v>169</v>
      </c>
      <c r="Y37" s="9"/>
      <c r="Z37" s="42" t="s">
        <v>170</v>
      </c>
    </row>
    <row r="38" spans="1:26" s="8" customFormat="1" ht="27" thickBot="1">
      <c r="A38" s="168"/>
      <c r="B38" s="84" t="s">
        <v>116</v>
      </c>
      <c r="C38" s="16" t="s">
        <v>50</v>
      </c>
      <c r="D38" s="16" t="s">
        <v>117</v>
      </c>
      <c r="E38" s="9" t="s">
        <v>1115</v>
      </c>
      <c r="F38" s="9" t="s">
        <v>1116</v>
      </c>
      <c r="G38" s="9" t="s">
        <v>747</v>
      </c>
      <c r="H38" s="16" t="s">
        <v>172</v>
      </c>
      <c r="I38" s="16" t="s">
        <v>1055</v>
      </c>
      <c r="J38" s="9" t="s">
        <v>1117</v>
      </c>
      <c r="K38" s="9">
        <v>10</v>
      </c>
      <c r="L38" s="9">
        <v>5</v>
      </c>
      <c r="M38" s="11">
        <f t="shared" si="7"/>
        <v>50</v>
      </c>
      <c r="N38" s="9" t="s">
        <v>763</v>
      </c>
      <c r="O38" s="9" t="str">
        <f>IF(AND(N38="-"),IF(P38&lt;25,Hoja1!$B$2,IF(AND(P38&gt;=25,P38&lt;50),Hoja1!$B$3,IF(AND(P38&gt;=50,P38&lt;75),Hoja1!$B$4,IF(AND(P38&gt;75),Hoja1!$B$5)))),Hoja1!$B$6)</f>
        <v>Irrelevante</v>
      </c>
      <c r="P38" s="11">
        <v>21</v>
      </c>
      <c r="Q38" s="9">
        <v>5</v>
      </c>
      <c r="R38" s="9">
        <v>1</v>
      </c>
      <c r="S38" s="11">
        <f t="shared" si="4"/>
        <v>5</v>
      </c>
      <c r="T38" s="13">
        <f t="shared" si="5"/>
        <v>32.450000000000003</v>
      </c>
      <c r="U38" s="58" t="str">
        <f t="shared" si="2"/>
        <v>NO SIGNIFICATIVO</v>
      </c>
      <c r="V38" s="9"/>
      <c r="W38" s="9"/>
      <c r="X38" s="9"/>
      <c r="Y38" s="9"/>
      <c r="Z38" s="42"/>
    </row>
    <row r="39" spans="1:26" s="8" customFormat="1" ht="27" thickBot="1">
      <c r="A39" s="168"/>
      <c r="B39" s="84" t="s">
        <v>116</v>
      </c>
      <c r="C39" s="16" t="s">
        <v>50</v>
      </c>
      <c r="D39" s="16" t="s">
        <v>117</v>
      </c>
      <c r="E39" s="9" t="s">
        <v>1115</v>
      </c>
      <c r="F39" s="9" t="s">
        <v>1076</v>
      </c>
      <c r="G39" s="9" t="s">
        <v>748</v>
      </c>
      <c r="H39" s="16" t="s">
        <v>172</v>
      </c>
      <c r="I39" s="16" t="s">
        <v>1055</v>
      </c>
      <c r="J39" s="9" t="s">
        <v>1117</v>
      </c>
      <c r="K39" s="9">
        <v>10</v>
      </c>
      <c r="L39" s="9">
        <v>5</v>
      </c>
      <c r="M39" s="11">
        <f t="shared" si="7"/>
        <v>50</v>
      </c>
      <c r="N39" s="9" t="s">
        <v>763</v>
      </c>
      <c r="O39" s="9" t="str">
        <f>IF(AND(N39="-"),IF(P39&lt;25,Hoja1!$B$2,IF(AND(P39&gt;=25,P39&lt;50),Hoja1!$B$3,IF(AND(P39&gt;=50,P39&lt;75),Hoja1!$B$4,IF(AND(P39&gt;75),Hoja1!$B$5)))),Hoja1!$B$6)</f>
        <v>Irrelevante</v>
      </c>
      <c r="P39" s="11">
        <v>21</v>
      </c>
      <c r="Q39" s="9">
        <v>5</v>
      </c>
      <c r="R39" s="9">
        <v>1</v>
      </c>
      <c r="S39" s="11">
        <f t="shared" si="4"/>
        <v>5</v>
      </c>
      <c r="T39" s="13">
        <f t="shared" si="5"/>
        <v>32.450000000000003</v>
      </c>
      <c r="U39" s="58" t="str">
        <f t="shared" si="2"/>
        <v>NO SIGNIFICATIVO</v>
      </c>
      <c r="V39" s="9"/>
      <c r="W39" s="9"/>
      <c r="X39" s="9"/>
      <c r="Y39" s="9"/>
      <c r="Z39" s="42"/>
    </row>
    <row r="40" spans="1:26" s="8" customFormat="1" ht="27" thickBot="1">
      <c r="A40" s="168"/>
      <c r="B40" s="84" t="s">
        <v>116</v>
      </c>
      <c r="C40" s="16" t="s">
        <v>50</v>
      </c>
      <c r="D40" s="16" t="s">
        <v>117</v>
      </c>
      <c r="E40" s="9" t="s">
        <v>1115</v>
      </c>
      <c r="F40" s="9" t="s">
        <v>1118</v>
      </c>
      <c r="G40" s="9" t="s">
        <v>748</v>
      </c>
      <c r="H40" s="16" t="s">
        <v>172</v>
      </c>
      <c r="I40" s="16" t="s">
        <v>1055</v>
      </c>
      <c r="J40" s="9" t="s">
        <v>1117</v>
      </c>
      <c r="K40" s="9">
        <v>10</v>
      </c>
      <c r="L40" s="9">
        <v>5</v>
      </c>
      <c r="M40" s="11">
        <f t="shared" si="7"/>
        <v>50</v>
      </c>
      <c r="N40" s="9" t="s">
        <v>763</v>
      </c>
      <c r="O40" s="9" t="str">
        <f>IF(AND(N40="-"),IF(P40&lt;25,Hoja1!$B$2,IF(AND(P40&gt;=25,P40&lt;50),Hoja1!$B$3,IF(AND(P40&gt;=50,P40&lt;75),Hoja1!$B$4,IF(AND(P40&gt;75),Hoja1!$B$5)))),Hoja1!$B$6)</f>
        <v>Irrelevante</v>
      </c>
      <c r="P40" s="11">
        <v>17</v>
      </c>
      <c r="Q40" s="9">
        <v>5</v>
      </c>
      <c r="R40" s="9">
        <v>1</v>
      </c>
      <c r="S40" s="11">
        <f t="shared" si="4"/>
        <v>5</v>
      </c>
      <c r="T40" s="13">
        <f t="shared" si="5"/>
        <v>30.65</v>
      </c>
      <c r="U40" s="58" t="str">
        <f t="shared" si="2"/>
        <v>NO SIGNIFICATIVO</v>
      </c>
      <c r="V40" s="9"/>
      <c r="W40" s="9"/>
      <c r="X40" s="9"/>
      <c r="Y40" s="9"/>
      <c r="Z40" s="42"/>
    </row>
    <row r="41" spans="1:26" s="8" customFormat="1" ht="27" thickBot="1">
      <c r="A41" s="168"/>
      <c r="B41" s="84" t="s">
        <v>116</v>
      </c>
      <c r="C41" s="16" t="s">
        <v>50</v>
      </c>
      <c r="D41" s="16" t="s">
        <v>117</v>
      </c>
      <c r="E41" s="9" t="s">
        <v>1119</v>
      </c>
      <c r="F41" s="9" t="s">
        <v>1120</v>
      </c>
      <c r="G41" s="9" t="s">
        <v>750</v>
      </c>
      <c r="H41" s="16" t="s">
        <v>1098</v>
      </c>
      <c r="I41" s="16" t="s">
        <v>1027</v>
      </c>
      <c r="J41" s="16" t="s">
        <v>1121</v>
      </c>
      <c r="K41" s="9">
        <v>10</v>
      </c>
      <c r="L41" s="9">
        <v>5</v>
      </c>
      <c r="M41" s="11">
        <f t="shared" si="7"/>
        <v>50</v>
      </c>
      <c r="N41" s="9" t="s">
        <v>763</v>
      </c>
      <c r="O41" s="9" t="str">
        <f>IF(AND(N41="-"),IF(P41&lt;25,Hoja1!$B$2,IF(AND(P41&gt;=25,P41&lt;50),Hoja1!$B$3,IF(AND(P41&gt;=50,P41&lt;75),Hoja1!$B$4,IF(AND(P41&gt;75),Hoja1!$B$5)))),Hoja1!$B$6)</f>
        <v>Irrelevante</v>
      </c>
      <c r="P41" s="11">
        <v>21</v>
      </c>
      <c r="Q41" s="9">
        <v>5</v>
      </c>
      <c r="R41" s="9">
        <v>1</v>
      </c>
      <c r="S41" s="11">
        <f t="shared" si="4"/>
        <v>5</v>
      </c>
      <c r="T41" s="13">
        <f t="shared" si="5"/>
        <v>32.450000000000003</v>
      </c>
      <c r="U41" s="58" t="str">
        <f t="shared" si="2"/>
        <v>NO SIGNIFICATIVO</v>
      </c>
      <c r="V41" s="9"/>
      <c r="W41" s="9"/>
      <c r="X41" s="9"/>
      <c r="Y41" s="9"/>
      <c r="Z41" s="42"/>
    </row>
    <row r="42" spans="1:26" s="8" customFormat="1" ht="53.45" thickBot="1">
      <c r="A42" s="168"/>
      <c r="B42" s="84" t="s">
        <v>116</v>
      </c>
      <c r="C42" s="16" t="s">
        <v>50</v>
      </c>
      <c r="D42" s="16" t="s">
        <v>117</v>
      </c>
      <c r="E42" s="9" t="s">
        <v>1122</v>
      </c>
      <c r="F42" s="9" t="s">
        <v>1078</v>
      </c>
      <c r="G42" s="9" t="s">
        <v>751</v>
      </c>
      <c r="H42" s="16" t="s">
        <v>1079</v>
      </c>
      <c r="I42" s="16" t="s">
        <v>1027</v>
      </c>
      <c r="J42" s="16" t="s">
        <v>1028</v>
      </c>
      <c r="K42" s="9">
        <v>10</v>
      </c>
      <c r="L42" s="9">
        <v>5</v>
      </c>
      <c r="M42" s="11">
        <f t="shared" si="7"/>
        <v>50</v>
      </c>
      <c r="N42" s="9" t="s">
        <v>764</v>
      </c>
      <c r="O42" s="9" t="str">
        <f>IF(AND(N42="-"),IF(P42&lt;25,Hoja1!$B$2,IF(AND(P42&gt;=25,P42&lt;50),Hoja1!$B$3,IF(AND(P42&gt;=50,P42&lt;75),Hoja1!$B$4,IF(AND(P42&gt;75),Hoja1!$B$5)))),Hoja1!$B$6)</f>
        <v xml:space="preserve">Positivo </v>
      </c>
      <c r="P42" s="11">
        <v>28</v>
      </c>
      <c r="Q42" s="9">
        <v>5</v>
      </c>
      <c r="R42" s="9">
        <v>1</v>
      </c>
      <c r="S42" s="11">
        <f t="shared" si="4"/>
        <v>5</v>
      </c>
      <c r="T42" s="13">
        <f t="shared" si="5"/>
        <v>35.6</v>
      </c>
      <c r="U42" s="58" t="str">
        <f t="shared" si="2"/>
        <v>NO SIGNIFICATIVO</v>
      </c>
      <c r="V42" s="16" t="s">
        <v>160</v>
      </c>
      <c r="W42" s="9"/>
      <c r="X42" s="9"/>
      <c r="Y42" s="9"/>
      <c r="Z42" s="42" t="s">
        <v>1123</v>
      </c>
    </row>
    <row r="43" spans="1:26" s="8" customFormat="1" ht="27" thickBot="1">
      <c r="A43" s="168"/>
      <c r="B43" s="84" t="s">
        <v>116</v>
      </c>
      <c r="C43" s="16" t="s">
        <v>50</v>
      </c>
      <c r="D43" s="16" t="s">
        <v>117</v>
      </c>
      <c r="E43" s="9" t="s">
        <v>1124</v>
      </c>
      <c r="F43" s="9" t="s">
        <v>1078</v>
      </c>
      <c r="G43" s="9" t="s">
        <v>751</v>
      </c>
      <c r="H43" s="16" t="s">
        <v>1079</v>
      </c>
      <c r="I43" s="16" t="s">
        <v>1027</v>
      </c>
      <c r="J43" s="16" t="s">
        <v>1028</v>
      </c>
      <c r="K43" s="9">
        <v>10</v>
      </c>
      <c r="L43" s="9">
        <v>5</v>
      </c>
      <c r="M43" s="11">
        <f t="shared" si="7"/>
        <v>50</v>
      </c>
      <c r="N43" s="9" t="s">
        <v>764</v>
      </c>
      <c r="O43" s="9" t="str">
        <f>IF(AND(N43="-"),IF(P43&lt;25,Hoja1!$B$2,IF(AND(P43&gt;=25,P43&lt;50),Hoja1!$B$3,IF(AND(P43&gt;=50,P43&lt;75),Hoja1!$B$4,IF(AND(P43&gt;75),Hoja1!$B$5)))),Hoja1!$B$6)</f>
        <v xml:space="preserve">Positivo </v>
      </c>
      <c r="P43" s="11">
        <v>28</v>
      </c>
      <c r="Q43" s="9">
        <v>5</v>
      </c>
      <c r="R43" s="9">
        <v>1</v>
      </c>
      <c r="S43" s="11">
        <f t="shared" si="4"/>
        <v>5</v>
      </c>
      <c r="T43" s="13">
        <f t="shared" si="5"/>
        <v>35.6</v>
      </c>
      <c r="U43" s="58" t="str">
        <f t="shared" si="2"/>
        <v>NO SIGNIFICATIVO</v>
      </c>
      <c r="V43" s="9"/>
      <c r="W43" s="9"/>
      <c r="X43" s="9"/>
      <c r="Y43" s="9"/>
      <c r="Z43" s="42" t="s">
        <v>1125</v>
      </c>
    </row>
    <row r="44" spans="1:26" s="8" customFormat="1" ht="53.45" thickBot="1">
      <c r="A44" s="168"/>
      <c r="B44" s="84" t="s">
        <v>116</v>
      </c>
      <c r="C44" s="16" t="s">
        <v>50</v>
      </c>
      <c r="D44" s="16" t="s">
        <v>117</v>
      </c>
      <c r="E44" s="9" t="s">
        <v>1126</v>
      </c>
      <c r="F44" s="9" t="s">
        <v>1078</v>
      </c>
      <c r="G44" s="9" t="s">
        <v>751</v>
      </c>
      <c r="H44" s="9" t="s">
        <v>1127</v>
      </c>
      <c r="I44" s="9" t="s">
        <v>1027</v>
      </c>
      <c r="J44" s="9" t="s">
        <v>1128</v>
      </c>
      <c r="K44" s="9">
        <v>10</v>
      </c>
      <c r="L44" s="9">
        <v>5</v>
      </c>
      <c r="M44" s="11">
        <f t="shared" si="7"/>
        <v>50</v>
      </c>
      <c r="N44" s="9" t="s">
        <v>764</v>
      </c>
      <c r="O44" s="9" t="str">
        <f>IF(AND(N44="-"),IF(P44&lt;25,Hoja1!$B$2,IF(AND(P44&gt;=25,P44&lt;50),Hoja1!$B$3,IF(AND(P44&gt;=50,P44&lt;75),Hoja1!$B$4,IF(AND(P44&gt;75),Hoja1!$B$5)))),Hoja1!$B$6)</f>
        <v xml:space="preserve">Positivo </v>
      </c>
      <c r="P44" s="11">
        <v>24</v>
      </c>
      <c r="Q44" s="9">
        <v>5</v>
      </c>
      <c r="R44" s="9">
        <v>1</v>
      </c>
      <c r="S44" s="11">
        <f t="shared" si="4"/>
        <v>5</v>
      </c>
      <c r="T44" s="13">
        <f t="shared" si="5"/>
        <v>33.799999999999997</v>
      </c>
      <c r="U44" s="58" t="str">
        <f t="shared" si="2"/>
        <v>NO SIGNIFICATIVO</v>
      </c>
      <c r="V44" s="16" t="s">
        <v>160</v>
      </c>
      <c r="W44" s="9"/>
      <c r="X44" s="9"/>
      <c r="Y44" s="9"/>
      <c r="Z44" s="42" t="s">
        <v>1129</v>
      </c>
    </row>
    <row r="45" spans="1:26" s="8" customFormat="1" ht="27" thickBot="1">
      <c r="A45" s="168"/>
      <c r="B45" s="84" t="s">
        <v>116</v>
      </c>
      <c r="C45" s="16" t="s">
        <v>50</v>
      </c>
      <c r="D45" s="16" t="s">
        <v>117</v>
      </c>
      <c r="E45" s="9" t="s">
        <v>1130</v>
      </c>
      <c r="F45" s="9" t="s">
        <v>1131</v>
      </c>
      <c r="G45" s="9" t="s">
        <v>751</v>
      </c>
      <c r="H45" s="9" t="s">
        <v>1132</v>
      </c>
      <c r="I45" s="9" t="s">
        <v>1033</v>
      </c>
      <c r="J45" s="9" t="s">
        <v>1133</v>
      </c>
      <c r="K45" s="9">
        <v>10</v>
      </c>
      <c r="L45" s="9">
        <v>5</v>
      </c>
      <c r="M45" s="11">
        <f t="shared" si="7"/>
        <v>50</v>
      </c>
      <c r="N45" s="9" t="s">
        <v>763</v>
      </c>
      <c r="O45" s="9" t="str">
        <f>IF(AND(N45="-"),IF(P45&lt;25,Hoja1!$B$2,IF(AND(P45&gt;=25,P45&lt;50),Hoja1!$B$3,IF(AND(P45&gt;=50,P45&lt;75),Hoja1!$B$4,IF(AND(P45&gt;75),Hoja1!$B$5)))),Hoja1!$B$6)</f>
        <v>Moderado</v>
      </c>
      <c r="P45" s="11">
        <v>26</v>
      </c>
      <c r="Q45" s="9">
        <v>5</v>
      </c>
      <c r="R45" s="9">
        <v>1</v>
      </c>
      <c r="S45" s="11">
        <f t="shared" si="4"/>
        <v>5</v>
      </c>
      <c r="T45" s="13">
        <f t="shared" si="5"/>
        <v>34.700000000000003</v>
      </c>
      <c r="U45" s="58" t="str">
        <f t="shared" si="2"/>
        <v>NO SIGNIFICATIVO</v>
      </c>
      <c r="V45" s="9"/>
      <c r="W45" s="9"/>
      <c r="X45" s="9"/>
      <c r="Y45" s="9"/>
      <c r="Z45" s="76" t="s">
        <v>1134</v>
      </c>
    </row>
    <row r="46" spans="1:26" s="8" customFormat="1" ht="27" thickBot="1">
      <c r="A46" s="168"/>
      <c r="B46" s="84" t="s">
        <v>116</v>
      </c>
      <c r="C46" s="16" t="s">
        <v>50</v>
      </c>
      <c r="D46" s="16" t="s">
        <v>117</v>
      </c>
      <c r="E46" s="9" t="s">
        <v>1096</v>
      </c>
      <c r="F46" s="9" t="s">
        <v>1097</v>
      </c>
      <c r="G46" s="9" t="s">
        <v>752</v>
      </c>
      <c r="H46" s="16" t="s">
        <v>1098</v>
      </c>
      <c r="I46" s="16" t="s">
        <v>1027</v>
      </c>
      <c r="J46" s="16" t="s">
        <v>1099</v>
      </c>
      <c r="K46" s="9">
        <v>10</v>
      </c>
      <c r="L46" s="9">
        <v>5</v>
      </c>
      <c r="M46" s="11">
        <f t="shared" si="7"/>
        <v>50</v>
      </c>
      <c r="N46" s="9" t="s">
        <v>764</v>
      </c>
      <c r="O46" s="9" t="str">
        <f>IF(AND(N46="-"),IF(P46&lt;25,Hoja1!$B$2,IF(AND(P46&gt;=25,P46&lt;50),Hoja1!$B$3,IF(AND(P46&gt;=50,P46&lt;75),Hoja1!$B$4,IF(AND(P46&gt;75),Hoja1!$B$5)))),Hoja1!$B$6)</f>
        <v xml:space="preserve">Positivo </v>
      </c>
      <c r="P46" s="11">
        <v>26</v>
      </c>
      <c r="Q46" s="9">
        <v>5</v>
      </c>
      <c r="R46" s="9">
        <v>1</v>
      </c>
      <c r="S46" s="11">
        <f t="shared" si="4"/>
        <v>5</v>
      </c>
      <c r="T46" s="13">
        <f t="shared" si="5"/>
        <v>34.700000000000003</v>
      </c>
      <c r="U46" s="58" t="str">
        <f t="shared" si="2"/>
        <v>NO SIGNIFICATIVO</v>
      </c>
      <c r="V46" s="9"/>
      <c r="W46" s="9"/>
      <c r="X46" s="9"/>
      <c r="Y46" s="16" t="s">
        <v>1135</v>
      </c>
      <c r="Z46" s="42" t="s">
        <v>1136</v>
      </c>
    </row>
    <row r="47" spans="1:26" s="8" customFormat="1" ht="93" thickBot="1">
      <c r="A47" s="168"/>
      <c r="B47" s="84" t="s">
        <v>141</v>
      </c>
      <c r="C47" s="16" t="s">
        <v>50</v>
      </c>
      <c r="D47" s="16" t="s">
        <v>142</v>
      </c>
      <c r="E47" s="9" t="s">
        <v>1137</v>
      </c>
      <c r="F47" s="9" t="s">
        <v>1138</v>
      </c>
      <c r="G47" s="9" t="s">
        <v>104</v>
      </c>
      <c r="H47" s="9" t="s">
        <v>1026</v>
      </c>
      <c r="I47" s="9" t="s">
        <v>1027</v>
      </c>
      <c r="J47" s="9" t="s">
        <v>1028</v>
      </c>
      <c r="K47" s="9">
        <v>10</v>
      </c>
      <c r="L47" s="9">
        <v>5</v>
      </c>
      <c r="M47" s="11">
        <f t="shared" si="7"/>
        <v>50</v>
      </c>
      <c r="N47" s="9" t="s">
        <v>763</v>
      </c>
      <c r="O47" s="9" t="str">
        <f>IF(AND(N47="-"),IF(P47&lt;25,Hoja1!$B$2,IF(AND(P47&gt;=25,P47&lt;50),Hoja1!$B$3,IF(AND(P47&gt;=50,P47&lt;75),Hoja1!$B$4,IF(AND(P47&gt;75),Hoja1!$B$5)))),Hoja1!$B$6)</f>
        <v>Moderado</v>
      </c>
      <c r="P47" s="11">
        <v>44</v>
      </c>
      <c r="Q47" s="9">
        <v>5</v>
      </c>
      <c r="R47" s="9">
        <v>1</v>
      </c>
      <c r="S47" s="11">
        <f t="shared" si="4"/>
        <v>5</v>
      </c>
      <c r="T47" s="13">
        <f t="shared" si="5"/>
        <v>42.8</v>
      </c>
      <c r="U47" s="58" t="str">
        <f t="shared" si="2"/>
        <v>BAJA SIGNIFICANCIA</v>
      </c>
      <c r="V47" s="9" t="s">
        <v>1139</v>
      </c>
      <c r="W47" s="9"/>
      <c r="X47" s="9"/>
      <c r="Y47" s="9"/>
      <c r="Z47" s="42" t="s">
        <v>427</v>
      </c>
    </row>
    <row r="48" spans="1:26" s="8" customFormat="1" ht="53.45" thickBot="1">
      <c r="A48" s="168"/>
      <c r="B48" s="84" t="s">
        <v>141</v>
      </c>
      <c r="C48" s="16" t="s">
        <v>50</v>
      </c>
      <c r="D48" s="16" t="s">
        <v>142</v>
      </c>
      <c r="E48" s="9" t="s">
        <v>1140</v>
      </c>
      <c r="F48" s="9" t="s">
        <v>1103</v>
      </c>
      <c r="G48" s="9" t="s">
        <v>86</v>
      </c>
      <c r="H48" s="9" t="s">
        <v>479</v>
      </c>
      <c r="I48" s="9" t="s">
        <v>1033</v>
      </c>
      <c r="J48" s="9" t="s">
        <v>1104</v>
      </c>
      <c r="K48" s="9">
        <v>10</v>
      </c>
      <c r="L48" s="9">
        <v>5</v>
      </c>
      <c r="M48" s="11">
        <f t="shared" si="7"/>
        <v>50</v>
      </c>
      <c r="N48" s="9" t="s">
        <v>763</v>
      </c>
      <c r="O48" s="9" t="str">
        <f>IF(AND(N48="-"),IF(P48&lt;25,Hoja1!$B$2,IF(AND(P48&gt;=25,P48&lt;50),Hoja1!$B$3,IF(AND(P48&gt;=50,P48&lt;75),Hoja1!$B$4,IF(AND(P48&gt;75),Hoja1!$B$5)))),Hoja1!$B$6)</f>
        <v>Moderado</v>
      </c>
      <c r="P48" s="11">
        <v>37</v>
      </c>
      <c r="Q48" s="9">
        <v>5</v>
      </c>
      <c r="R48" s="9">
        <v>1</v>
      </c>
      <c r="S48" s="11">
        <f t="shared" si="4"/>
        <v>5</v>
      </c>
      <c r="T48" s="13">
        <f t="shared" si="5"/>
        <v>39.650000000000006</v>
      </c>
      <c r="U48" s="58" t="str">
        <f t="shared" si="2"/>
        <v>BAJA SIGNIFICANCIA</v>
      </c>
      <c r="V48" s="9" t="s">
        <v>1041</v>
      </c>
      <c r="W48" s="9"/>
      <c r="X48" s="9" t="s">
        <v>169</v>
      </c>
      <c r="Y48" s="9"/>
      <c r="Z48" s="42" t="s">
        <v>1042</v>
      </c>
    </row>
    <row r="49" spans="1:26" s="8" customFormat="1" ht="53.45" thickBot="1">
      <c r="A49" s="168"/>
      <c r="B49" s="84" t="s">
        <v>141</v>
      </c>
      <c r="C49" s="16" t="s">
        <v>50</v>
      </c>
      <c r="D49" s="16" t="s">
        <v>142</v>
      </c>
      <c r="E49" s="9" t="s">
        <v>1115</v>
      </c>
      <c r="F49" s="9" t="s">
        <v>1058</v>
      </c>
      <c r="G49" s="9" t="s">
        <v>120</v>
      </c>
      <c r="H49" s="9" t="s">
        <v>1032</v>
      </c>
      <c r="I49" s="9" t="s">
        <v>1033</v>
      </c>
      <c r="J49" s="9" t="s">
        <v>1056</v>
      </c>
      <c r="K49" s="9">
        <v>10</v>
      </c>
      <c r="L49" s="9">
        <v>5</v>
      </c>
      <c r="M49" s="11">
        <f t="shared" si="7"/>
        <v>50</v>
      </c>
      <c r="N49" s="9" t="s">
        <v>763</v>
      </c>
      <c r="O49" s="9" t="str">
        <f>IF(AND(N49="-"),IF(P49&lt;25,Hoja1!$B$2,IF(AND(P49&gt;=25,P49&lt;50),Hoja1!$B$3,IF(AND(P49&gt;=50,P49&lt;75),Hoja1!$B$4,IF(AND(P49&gt;75),Hoja1!$B$5)))),Hoja1!$B$6)</f>
        <v>Irrelevante</v>
      </c>
      <c r="P49" s="11">
        <v>24</v>
      </c>
      <c r="Q49" s="9">
        <v>5</v>
      </c>
      <c r="R49" s="9">
        <v>1</v>
      </c>
      <c r="S49" s="11">
        <f t="shared" si="4"/>
        <v>5</v>
      </c>
      <c r="T49" s="13">
        <f t="shared" si="5"/>
        <v>33.799999999999997</v>
      </c>
      <c r="U49" s="58" t="str">
        <f t="shared" si="2"/>
        <v>NO SIGNIFICATIVO</v>
      </c>
      <c r="V49" s="9" t="s">
        <v>1109</v>
      </c>
      <c r="W49" s="9" t="s">
        <v>1110</v>
      </c>
      <c r="X49" s="9" t="s">
        <v>169</v>
      </c>
      <c r="Y49" s="9"/>
      <c r="Z49" s="42" t="s">
        <v>170</v>
      </c>
    </row>
    <row r="50" spans="1:26" s="8" customFormat="1" ht="40.15" thickBot="1">
      <c r="A50" s="168"/>
      <c r="B50" s="84" t="s">
        <v>141</v>
      </c>
      <c r="C50" s="16" t="s">
        <v>50</v>
      </c>
      <c r="D50" s="16" t="s">
        <v>142</v>
      </c>
      <c r="E50" s="9" t="s">
        <v>1141</v>
      </c>
      <c r="F50" s="9" t="s">
        <v>1071</v>
      </c>
      <c r="G50" s="9" t="s">
        <v>747</v>
      </c>
      <c r="H50" s="16" t="s">
        <v>225</v>
      </c>
      <c r="I50" s="16" t="s">
        <v>1055</v>
      </c>
      <c r="J50" s="16" t="s">
        <v>1072</v>
      </c>
      <c r="K50" s="9">
        <v>10</v>
      </c>
      <c r="L50" s="9">
        <v>5</v>
      </c>
      <c r="M50" s="11">
        <f t="shared" si="7"/>
        <v>50</v>
      </c>
      <c r="N50" s="9" t="s">
        <v>763</v>
      </c>
      <c r="O50" s="9" t="str">
        <f>IF(AND(N50="-"),IF(P50&lt;25,Hoja1!$B$2,IF(AND(P50&gt;=25,P50&lt;50),Hoja1!$B$3,IF(AND(P50&gt;=50,P50&lt;75),Hoja1!$B$4,IF(AND(P50&gt;75),Hoja1!$B$5)))),Hoja1!$B$6)</f>
        <v>Irrelevante</v>
      </c>
      <c r="P50" s="11">
        <v>21</v>
      </c>
      <c r="Q50" s="9">
        <v>5</v>
      </c>
      <c r="R50" s="9">
        <v>1</v>
      </c>
      <c r="S50" s="11">
        <f t="shared" si="4"/>
        <v>5</v>
      </c>
      <c r="T50" s="13">
        <f t="shared" si="5"/>
        <v>32.450000000000003</v>
      </c>
      <c r="U50" s="58" t="str">
        <f t="shared" si="2"/>
        <v>NO SIGNIFICATIVO</v>
      </c>
      <c r="V50" s="9"/>
      <c r="W50" s="9"/>
      <c r="X50" s="9"/>
      <c r="Y50" s="9"/>
      <c r="Z50" s="42"/>
    </row>
    <row r="51" spans="1:26" s="8" customFormat="1" ht="40.15" thickBot="1">
      <c r="A51" s="168"/>
      <c r="B51" s="84" t="s">
        <v>141</v>
      </c>
      <c r="C51" s="16" t="s">
        <v>50</v>
      </c>
      <c r="D51" s="16" t="s">
        <v>142</v>
      </c>
      <c r="E51" s="9" t="s">
        <v>1142</v>
      </c>
      <c r="F51" s="9" t="s">
        <v>1076</v>
      </c>
      <c r="G51" s="9" t="s">
        <v>748</v>
      </c>
      <c r="H51" s="16" t="s">
        <v>1066</v>
      </c>
      <c r="I51" s="16" t="s">
        <v>1055</v>
      </c>
      <c r="J51" s="16" t="s">
        <v>1067</v>
      </c>
      <c r="K51" s="9">
        <v>10</v>
      </c>
      <c r="L51" s="9">
        <v>5</v>
      </c>
      <c r="M51" s="11">
        <f t="shared" si="7"/>
        <v>50</v>
      </c>
      <c r="N51" s="9" t="s">
        <v>763</v>
      </c>
      <c r="O51" s="9" t="str">
        <f>IF(AND(N51="-"),IF(P51&lt;25,Hoja1!$B$2,IF(AND(P51&gt;=25,P51&lt;50),Hoja1!$B$3,IF(AND(P51&gt;=50,P51&lt;75),Hoja1!$B$4,IF(AND(P51&gt;75),Hoja1!$B$5)))),Hoja1!$B$6)</f>
        <v>Irrelevante</v>
      </c>
      <c r="P51" s="11">
        <v>21</v>
      </c>
      <c r="Q51" s="9">
        <v>5</v>
      </c>
      <c r="R51" s="9">
        <v>1</v>
      </c>
      <c r="S51" s="11">
        <f t="shared" si="4"/>
        <v>5</v>
      </c>
      <c r="T51" s="13">
        <f t="shared" si="5"/>
        <v>32.450000000000003</v>
      </c>
      <c r="U51" s="58" t="str">
        <f t="shared" si="2"/>
        <v>NO SIGNIFICATIVO</v>
      </c>
      <c r="V51" s="9"/>
      <c r="W51" s="9"/>
      <c r="X51" s="9"/>
      <c r="Y51" s="9"/>
      <c r="Z51" s="42"/>
    </row>
    <row r="52" spans="1:26" s="8" customFormat="1" ht="40.15" thickBot="1">
      <c r="A52" s="168"/>
      <c r="B52" s="85" t="s">
        <v>141</v>
      </c>
      <c r="C52" s="86" t="s">
        <v>95</v>
      </c>
      <c r="D52" s="16" t="s">
        <v>142</v>
      </c>
      <c r="E52" s="86" t="s">
        <v>1143</v>
      </c>
      <c r="F52" s="86" t="s">
        <v>1144</v>
      </c>
      <c r="G52" s="86" t="s">
        <v>750</v>
      </c>
      <c r="H52" s="16" t="s">
        <v>1098</v>
      </c>
      <c r="I52" s="16" t="s">
        <v>1027</v>
      </c>
      <c r="J52" s="16" t="s">
        <v>1121</v>
      </c>
      <c r="K52" s="9">
        <v>10</v>
      </c>
      <c r="L52" s="9">
        <v>5</v>
      </c>
      <c r="M52" s="11">
        <f t="shared" si="7"/>
        <v>50</v>
      </c>
      <c r="N52" s="9" t="s">
        <v>763</v>
      </c>
      <c r="O52" s="9" t="str">
        <f>IF(AND(N52="-"),IF(P52&lt;25,Hoja1!$B$2,IF(AND(P52&gt;=25,P52&lt;50),Hoja1!$B$3,IF(AND(P52&gt;=50,P52&lt;75),Hoja1!$B$4,IF(AND(P52&gt;75),Hoja1!$B$5)))),Hoja1!$B$6)</f>
        <v>Moderado</v>
      </c>
      <c r="P52" s="11">
        <v>28</v>
      </c>
      <c r="Q52" s="9">
        <v>5</v>
      </c>
      <c r="R52" s="9">
        <v>1</v>
      </c>
      <c r="S52" s="11">
        <f t="shared" si="4"/>
        <v>5</v>
      </c>
      <c r="T52" s="13">
        <f t="shared" si="5"/>
        <v>35.6</v>
      </c>
      <c r="U52" s="58" t="str">
        <f t="shared" si="2"/>
        <v>NO SIGNIFICATIVO</v>
      </c>
      <c r="V52" s="9" t="s">
        <v>59</v>
      </c>
      <c r="W52" s="9"/>
      <c r="X52" s="9" t="s">
        <v>1145</v>
      </c>
      <c r="Y52" s="9"/>
      <c r="Z52" s="42" t="s">
        <v>311</v>
      </c>
    </row>
    <row r="53" spans="1:26" s="8" customFormat="1" ht="40.15" thickBot="1">
      <c r="A53" s="168"/>
      <c r="B53" s="84" t="s">
        <v>141</v>
      </c>
      <c r="C53" s="16" t="s">
        <v>50</v>
      </c>
      <c r="D53" s="16" t="s">
        <v>142</v>
      </c>
      <c r="E53" s="9" t="s">
        <v>1088</v>
      </c>
      <c r="F53" s="9" t="s">
        <v>1078</v>
      </c>
      <c r="G53" s="9" t="s">
        <v>751</v>
      </c>
      <c r="H53" s="9" t="s">
        <v>1089</v>
      </c>
      <c r="I53" s="9" t="s">
        <v>1146</v>
      </c>
      <c r="J53" s="16" t="s">
        <v>1091</v>
      </c>
      <c r="K53" s="9">
        <v>10</v>
      </c>
      <c r="L53" s="9">
        <v>5</v>
      </c>
      <c r="M53" s="11">
        <f t="shared" si="7"/>
        <v>50</v>
      </c>
      <c r="N53" s="9" t="s">
        <v>764</v>
      </c>
      <c r="O53" s="9" t="str">
        <f>IF(AND(N53="-"),IF(P53&lt;25,Hoja1!$B$2,IF(AND(P53&gt;=25,P53&lt;50),Hoja1!$B$3,IF(AND(P53&gt;=50,P53&lt;75),Hoja1!$B$4,IF(AND(P53&gt;75),Hoja1!$B$5)))),Hoja1!$B$6)</f>
        <v xml:space="preserve">Positivo </v>
      </c>
      <c r="P53" s="11">
        <v>30</v>
      </c>
      <c r="Q53" s="9">
        <v>5</v>
      </c>
      <c r="R53" s="9">
        <v>1</v>
      </c>
      <c r="S53" s="11">
        <f t="shared" si="4"/>
        <v>5</v>
      </c>
      <c r="T53" s="13">
        <f t="shared" si="5"/>
        <v>36.5</v>
      </c>
      <c r="U53" s="58" t="str">
        <f t="shared" si="2"/>
        <v>NO SIGNIFICATIVO</v>
      </c>
      <c r="V53" s="9"/>
      <c r="W53" s="9"/>
      <c r="X53" s="9"/>
      <c r="Y53" s="9"/>
      <c r="Z53" s="76" t="s">
        <v>1147</v>
      </c>
    </row>
    <row r="54" spans="1:26" s="8" customFormat="1" ht="40.15" thickBot="1">
      <c r="A54" s="168"/>
      <c r="B54" s="84" t="s">
        <v>141</v>
      </c>
      <c r="C54" s="16" t="s">
        <v>50</v>
      </c>
      <c r="D54" s="16" t="s">
        <v>142</v>
      </c>
      <c r="E54" s="9" t="s">
        <v>1096</v>
      </c>
      <c r="F54" s="9" t="s">
        <v>1097</v>
      </c>
      <c r="G54" s="9" t="s">
        <v>752</v>
      </c>
      <c r="H54" s="16" t="s">
        <v>1098</v>
      </c>
      <c r="I54" s="16" t="s">
        <v>1027</v>
      </c>
      <c r="J54" s="16" t="s">
        <v>1099</v>
      </c>
      <c r="K54" s="9">
        <v>10</v>
      </c>
      <c r="L54" s="9">
        <v>5</v>
      </c>
      <c r="M54" s="11">
        <f t="shared" si="7"/>
        <v>50</v>
      </c>
      <c r="N54" s="9" t="s">
        <v>764</v>
      </c>
      <c r="O54" s="9" t="str">
        <f>IF(AND(N54="-"),IF(P54&lt;25,Hoja1!$B$2,IF(AND(P54&gt;=25,P54&lt;50),Hoja1!$B$3,IF(AND(P54&gt;=50,P54&lt;75),Hoja1!$B$4,IF(AND(P54&gt;75),Hoja1!$B$5)))),Hoja1!$B$6)</f>
        <v xml:space="preserve">Positivo </v>
      </c>
      <c r="P54" s="11">
        <v>26</v>
      </c>
      <c r="Q54" s="9">
        <v>5</v>
      </c>
      <c r="R54" s="9">
        <v>1</v>
      </c>
      <c r="S54" s="11">
        <f t="shared" si="4"/>
        <v>5</v>
      </c>
      <c r="T54" s="13">
        <f t="shared" si="5"/>
        <v>34.700000000000003</v>
      </c>
      <c r="U54" s="58" t="str">
        <f t="shared" si="2"/>
        <v>NO SIGNIFICATIVO</v>
      </c>
      <c r="V54" s="9"/>
      <c r="W54" s="9"/>
      <c r="X54" s="9"/>
      <c r="Y54" s="16" t="s">
        <v>1135</v>
      </c>
      <c r="Z54" s="42" t="s">
        <v>1148</v>
      </c>
    </row>
    <row r="55" spans="1:26" ht="40.15" thickBot="1">
      <c r="A55" s="303" t="s">
        <v>1149</v>
      </c>
      <c r="B55" s="9" t="s">
        <v>1150</v>
      </c>
      <c r="C55" s="87" t="s">
        <v>50</v>
      </c>
      <c r="D55" s="16" t="s">
        <v>153</v>
      </c>
      <c r="E55" s="88" t="s">
        <v>1151</v>
      </c>
      <c r="F55" s="87" t="s">
        <v>1152</v>
      </c>
      <c r="G55" s="87" t="s">
        <v>104</v>
      </c>
      <c r="H55" s="88" t="s">
        <v>1153</v>
      </c>
      <c r="I55" s="88" t="s">
        <v>225</v>
      </c>
      <c r="J55" s="9" t="s">
        <v>1154</v>
      </c>
      <c r="K55" s="25">
        <v>10</v>
      </c>
      <c r="L55" s="25">
        <v>5</v>
      </c>
      <c r="M55" s="65">
        <f t="shared" ref="M55:M70" si="8">+K55*L55</f>
        <v>50</v>
      </c>
      <c r="N55" s="9" t="s">
        <v>763</v>
      </c>
      <c r="O55" s="9" t="str">
        <f>IF(AND(N55="-"),IF(P55&lt;25,Hoja1!$B$2,IF(AND(P55&gt;=25,P55&lt;50),Hoja1!$B$3,IF(AND(P55&gt;=50,P55&lt;75),Hoja1!$B$4,IF(AND(P55&gt;75),Hoja1!$B$5)))),Hoja1!$B$6)</f>
        <v>Irrelevante</v>
      </c>
      <c r="P55" s="11">
        <v>24</v>
      </c>
      <c r="Q55" s="9">
        <v>5</v>
      </c>
      <c r="R55" s="9">
        <v>1</v>
      </c>
      <c r="S55" s="11">
        <f t="shared" si="4"/>
        <v>5</v>
      </c>
      <c r="T55" s="13">
        <f t="shared" si="5"/>
        <v>33.799999999999997</v>
      </c>
      <c r="U55" s="58" t="str">
        <f t="shared" si="2"/>
        <v>NO SIGNIFICATIVO</v>
      </c>
      <c r="V55" s="9" t="s">
        <v>1155</v>
      </c>
      <c r="W55" s="88"/>
      <c r="X55" s="88"/>
      <c r="Y55" s="88"/>
      <c r="Z55" s="42" t="s">
        <v>427</v>
      </c>
    </row>
    <row r="56" spans="1:26" ht="53.45" thickBot="1">
      <c r="A56" s="304"/>
      <c r="B56" s="9" t="s">
        <v>1150</v>
      </c>
      <c r="C56" s="87" t="s">
        <v>50</v>
      </c>
      <c r="D56" s="16" t="s">
        <v>153</v>
      </c>
      <c r="E56" s="88" t="s">
        <v>1156</v>
      </c>
      <c r="F56" s="87" t="s">
        <v>1031</v>
      </c>
      <c r="G56" s="87" t="s">
        <v>104</v>
      </c>
      <c r="H56" s="88" t="s">
        <v>1157</v>
      </c>
      <c r="I56" s="88" t="s">
        <v>225</v>
      </c>
      <c r="J56" s="9" t="s">
        <v>1158</v>
      </c>
      <c r="K56" s="25">
        <v>10</v>
      </c>
      <c r="L56" s="25">
        <v>5</v>
      </c>
      <c r="M56" s="65">
        <f t="shared" si="8"/>
        <v>50</v>
      </c>
      <c r="N56" s="9" t="s">
        <v>763</v>
      </c>
      <c r="O56" s="9" t="str">
        <f>IF(AND(N56="-"),IF(P56&lt;25,Hoja1!$B$2,IF(AND(P56&gt;=25,P56&lt;50),Hoja1!$B$3,IF(AND(P56&gt;=50,P56&lt;75),Hoja1!$B$4,IF(AND(P56&gt;75),Hoja1!$B$5)))),Hoja1!$B$6)</f>
        <v>Irrelevante</v>
      </c>
      <c r="P56" s="11">
        <v>19</v>
      </c>
      <c r="Q56" s="9">
        <v>5</v>
      </c>
      <c r="R56" s="9">
        <v>1</v>
      </c>
      <c r="S56" s="11">
        <f t="shared" si="4"/>
        <v>5</v>
      </c>
      <c r="T56" s="13">
        <f t="shared" si="5"/>
        <v>31.55</v>
      </c>
      <c r="U56" s="58" t="str">
        <f t="shared" si="2"/>
        <v>NO SIGNIFICATIVO</v>
      </c>
      <c r="V56" s="9"/>
      <c r="W56" s="88"/>
      <c r="X56" s="88"/>
      <c r="Y56" s="88"/>
      <c r="Z56" s="42"/>
    </row>
    <row r="57" spans="1:26" ht="40.15" thickBot="1">
      <c r="A57" s="304"/>
      <c r="B57" s="9" t="s">
        <v>1150</v>
      </c>
      <c r="C57" s="87" t="s">
        <v>1159</v>
      </c>
      <c r="D57" s="16" t="s">
        <v>153</v>
      </c>
      <c r="E57" s="88" t="s">
        <v>1151</v>
      </c>
      <c r="F57" s="87" t="s">
        <v>1160</v>
      </c>
      <c r="G57" s="87" t="s">
        <v>104</v>
      </c>
      <c r="H57" s="88" t="s">
        <v>1153</v>
      </c>
      <c r="I57" s="88" t="s">
        <v>225</v>
      </c>
      <c r="J57" s="9" t="s">
        <v>1154</v>
      </c>
      <c r="K57" s="25">
        <v>10</v>
      </c>
      <c r="L57" s="25">
        <v>5</v>
      </c>
      <c r="M57" s="65">
        <f t="shared" si="8"/>
        <v>50</v>
      </c>
      <c r="N57" s="9" t="s">
        <v>763</v>
      </c>
      <c r="O57" s="9" t="str">
        <f>IF(AND(N57="-"),IF(P57&lt;25,Hoja1!$B$2,IF(AND(P57&gt;=25,P57&lt;50),Hoja1!$B$3,IF(AND(P57&gt;=50,P57&lt;75),Hoja1!$B$4,IF(AND(P57&gt;75),Hoja1!$B$5)))),Hoja1!$B$6)</f>
        <v>Moderado</v>
      </c>
      <c r="P57" s="11">
        <v>28</v>
      </c>
      <c r="Q57" s="9">
        <v>5</v>
      </c>
      <c r="R57" s="9">
        <v>1</v>
      </c>
      <c r="S57" s="11">
        <f t="shared" si="4"/>
        <v>5</v>
      </c>
      <c r="T57" s="13">
        <f t="shared" si="5"/>
        <v>35.6</v>
      </c>
      <c r="U57" s="58" t="str">
        <f t="shared" si="2"/>
        <v>NO SIGNIFICATIVO</v>
      </c>
      <c r="V57" s="9" t="s">
        <v>1155</v>
      </c>
      <c r="W57" s="88"/>
      <c r="X57" s="88"/>
      <c r="Y57" s="88"/>
      <c r="Z57" s="42" t="s">
        <v>427</v>
      </c>
    </row>
    <row r="58" spans="1:26" ht="53.45" thickBot="1">
      <c r="A58" s="304"/>
      <c r="B58" s="9" t="s">
        <v>1150</v>
      </c>
      <c r="C58" s="87" t="s">
        <v>50</v>
      </c>
      <c r="D58" s="16" t="s">
        <v>153</v>
      </c>
      <c r="E58" s="88" t="s">
        <v>1161</v>
      </c>
      <c r="F58" s="87" t="s">
        <v>1103</v>
      </c>
      <c r="G58" s="87" t="s">
        <v>86</v>
      </c>
      <c r="H58" s="9" t="s">
        <v>479</v>
      </c>
      <c r="I58" s="9" t="s">
        <v>1033</v>
      </c>
      <c r="J58" s="9" t="s">
        <v>1104</v>
      </c>
      <c r="K58" s="25">
        <v>10</v>
      </c>
      <c r="L58" s="25">
        <v>5</v>
      </c>
      <c r="M58" s="65">
        <f t="shared" si="8"/>
        <v>50</v>
      </c>
      <c r="N58" s="9" t="s">
        <v>763</v>
      </c>
      <c r="O58" s="9" t="str">
        <f>IF(AND(N58="-"),IF(P58&lt;25,Hoja1!$B$2,IF(AND(P58&gt;=25,P58&lt;50),Hoja1!$B$3,IF(AND(P58&gt;=50,P58&lt;75),Hoja1!$B$4,IF(AND(P58&gt;75),Hoja1!$B$5)))),Hoja1!$B$6)</f>
        <v>Moderado</v>
      </c>
      <c r="P58" s="11">
        <v>37</v>
      </c>
      <c r="Q58" s="9">
        <v>5</v>
      </c>
      <c r="R58" s="9">
        <v>1</v>
      </c>
      <c r="S58" s="11">
        <f t="shared" si="4"/>
        <v>5</v>
      </c>
      <c r="T58" s="13">
        <f t="shared" si="5"/>
        <v>39.650000000000006</v>
      </c>
      <c r="U58" s="58" t="str">
        <f t="shared" si="2"/>
        <v>BAJA SIGNIFICANCIA</v>
      </c>
      <c r="V58" s="9" t="s">
        <v>1041</v>
      </c>
      <c r="W58" s="88"/>
      <c r="X58" s="9" t="s">
        <v>169</v>
      </c>
      <c r="Y58" s="88"/>
      <c r="Z58" s="42" t="s">
        <v>1042</v>
      </c>
    </row>
    <row r="59" spans="1:26" ht="79.900000000000006" thickBot="1">
      <c r="A59" s="304"/>
      <c r="B59" s="9" t="s">
        <v>1150</v>
      </c>
      <c r="C59" s="87" t="s">
        <v>50</v>
      </c>
      <c r="D59" s="16" t="s">
        <v>153</v>
      </c>
      <c r="E59" s="88" t="s">
        <v>1162</v>
      </c>
      <c r="F59" s="87" t="s">
        <v>1163</v>
      </c>
      <c r="G59" s="87" t="s">
        <v>120</v>
      </c>
      <c r="H59" s="9" t="s">
        <v>1032</v>
      </c>
      <c r="I59" s="9" t="s">
        <v>1033</v>
      </c>
      <c r="J59" s="9" t="s">
        <v>1056</v>
      </c>
      <c r="K59" s="25">
        <v>10</v>
      </c>
      <c r="L59" s="25">
        <v>5</v>
      </c>
      <c r="M59" s="65">
        <f t="shared" si="8"/>
        <v>50</v>
      </c>
      <c r="N59" s="9" t="s">
        <v>763</v>
      </c>
      <c r="O59" s="9" t="str">
        <f>IF(AND(N59="-"),IF(P59&lt;25,Hoja1!$B$2,IF(AND(P59&gt;=25,P59&lt;50),Hoja1!$B$3,IF(AND(P59&gt;=50,P59&lt;75),Hoja1!$B$4,IF(AND(P59&gt;75),Hoja1!$B$5)))),Hoja1!$B$6)</f>
        <v>Irrelevante</v>
      </c>
      <c r="P59" s="11">
        <v>23</v>
      </c>
      <c r="Q59" s="9">
        <v>5</v>
      </c>
      <c r="R59" s="9">
        <v>1</v>
      </c>
      <c r="S59" s="11">
        <f t="shared" si="4"/>
        <v>5</v>
      </c>
      <c r="T59" s="13">
        <f t="shared" si="5"/>
        <v>33.35</v>
      </c>
      <c r="U59" s="58" t="str">
        <f t="shared" si="2"/>
        <v>NO SIGNIFICATIVO</v>
      </c>
      <c r="V59" s="9" t="s">
        <v>1109</v>
      </c>
      <c r="W59" s="9" t="s">
        <v>1110</v>
      </c>
      <c r="X59" s="9" t="s">
        <v>169</v>
      </c>
      <c r="Y59" s="88"/>
      <c r="Z59" s="42" t="s">
        <v>170</v>
      </c>
    </row>
    <row r="60" spans="1:26" ht="53.45" thickBot="1">
      <c r="A60" s="304"/>
      <c r="B60" s="9" t="s">
        <v>1150</v>
      </c>
      <c r="C60" s="87" t="s">
        <v>1159</v>
      </c>
      <c r="D60" s="16" t="s">
        <v>153</v>
      </c>
      <c r="E60" s="88" t="s">
        <v>1164</v>
      </c>
      <c r="F60" s="87" t="s">
        <v>1165</v>
      </c>
      <c r="G60" s="87" t="s">
        <v>120</v>
      </c>
      <c r="H60" s="9" t="s">
        <v>1032</v>
      </c>
      <c r="I60" s="9" t="s">
        <v>1033</v>
      </c>
      <c r="J60" s="9" t="s">
        <v>1056</v>
      </c>
      <c r="K60" s="25">
        <v>10</v>
      </c>
      <c r="L60" s="25">
        <v>5</v>
      </c>
      <c r="M60" s="65">
        <f t="shared" si="8"/>
        <v>50</v>
      </c>
      <c r="N60" s="9" t="s">
        <v>763</v>
      </c>
      <c r="O60" s="9" t="str">
        <f>IF(AND(N60="-"),IF(P60&lt;25,Hoja1!$B$2,IF(AND(P60&gt;=25,P60&lt;50),Hoja1!$B$3,IF(AND(P60&gt;=50,P60&lt;75),Hoja1!$B$4,IF(AND(P60&gt;75),Hoja1!$B$5)))),Hoja1!$B$6)</f>
        <v>Moderado</v>
      </c>
      <c r="P60" s="11">
        <v>32</v>
      </c>
      <c r="Q60" s="9">
        <v>5</v>
      </c>
      <c r="R60" s="9">
        <v>1</v>
      </c>
      <c r="S60" s="11">
        <f t="shared" si="4"/>
        <v>5</v>
      </c>
      <c r="T60" s="13">
        <f t="shared" si="5"/>
        <v>37.4</v>
      </c>
      <c r="U60" s="58" t="str">
        <f t="shared" si="2"/>
        <v>NO SIGNIFICATIVO</v>
      </c>
      <c r="V60" s="9" t="s">
        <v>1109</v>
      </c>
      <c r="W60" s="9" t="s">
        <v>1110</v>
      </c>
      <c r="X60" s="9" t="s">
        <v>169</v>
      </c>
      <c r="Y60" s="88"/>
      <c r="Z60" s="42" t="s">
        <v>170</v>
      </c>
    </row>
    <row r="61" spans="1:26" ht="66.599999999999994" thickBot="1">
      <c r="A61" s="304"/>
      <c r="B61" s="9" t="s">
        <v>1150</v>
      </c>
      <c r="C61" s="87" t="s">
        <v>50</v>
      </c>
      <c r="D61" s="16" t="s">
        <v>153</v>
      </c>
      <c r="E61" s="88" t="s">
        <v>1166</v>
      </c>
      <c r="F61" s="87" t="s">
        <v>1054</v>
      </c>
      <c r="G61" s="87" t="s">
        <v>1167</v>
      </c>
      <c r="H61" s="9" t="s">
        <v>1032</v>
      </c>
      <c r="I61" s="9" t="s">
        <v>1033</v>
      </c>
      <c r="J61" s="9" t="s">
        <v>1056</v>
      </c>
      <c r="K61" s="25">
        <v>10</v>
      </c>
      <c r="L61" s="25">
        <v>5</v>
      </c>
      <c r="M61" s="65">
        <f t="shared" si="8"/>
        <v>50</v>
      </c>
      <c r="N61" s="9" t="s">
        <v>764</v>
      </c>
      <c r="O61" s="9" t="str">
        <f>IF(AND(N61="-"),IF(P61&lt;25,Hoja1!$B$2,IF(AND(P61&gt;=25,P61&lt;50),Hoja1!$B$3,IF(AND(P61&gt;=50,P61&lt;75),Hoja1!$B$4,IF(AND(P61&gt;75),Hoja1!$B$5)))),Hoja1!$B$6)</f>
        <v xml:space="preserve">Positivo </v>
      </c>
      <c r="P61" s="11">
        <v>31</v>
      </c>
      <c r="Q61" s="9">
        <v>5</v>
      </c>
      <c r="R61" s="9">
        <v>1</v>
      </c>
      <c r="S61" s="11">
        <f t="shared" si="4"/>
        <v>5</v>
      </c>
      <c r="T61" s="13">
        <f t="shared" si="5"/>
        <v>36.950000000000003</v>
      </c>
      <c r="U61" s="58" t="str">
        <f t="shared" si="2"/>
        <v>NO SIGNIFICATIVO</v>
      </c>
      <c r="V61" s="9" t="s">
        <v>1109</v>
      </c>
      <c r="W61" s="9" t="s">
        <v>1110</v>
      </c>
      <c r="X61" s="9" t="s">
        <v>169</v>
      </c>
      <c r="Y61" s="88"/>
      <c r="Z61" s="42" t="s">
        <v>1168</v>
      </c>
    </row>
    <row r="62" spans="1:26" ht="53.45" thickBot="1">
      <c r="A62" s="304"/>
      <c r="B62" s="9" t="s">
        <v>1150</v>
      </c>
      <c r="C62" s="87" t="s">
        <v>50</v>
      </c>
      <c r="D62" s="16" t="s">
        <v>153</v>
      </c>
      <c r="E62" s="88" t="s">
        <v>1169</v>
      </c>
      <c r="F62" s="87" t="s">
        <v>1170</v>
      </c>
      <c r="G62" s="87" t="s">
        <v>746</v>
      </c>
      <c r="H62" s="16" t="s">
        <v>1066</v>
      </c>
      <c r="I62" s="16" t="s">
        <v>1055</v>
      </c>
      <c r="J62" s="16" t="s">
        <v>1067</v>
      </c>
      <c r="K62" s="25">
        <v>10</v>
      </c>
      <c r="L62" s="25">
        <v>5</v>
      </c>
      <c r="M62" s="65">
        <f t="shared" si="8"/>
        <v>50</v>
      </c>
      <c r="N62" s="9" t="s">
        <v>763</v>
      </c>
      <c r="O62" s="9" t="str">
        <f>IF(AND(N62="-"),IF(P62&lt;25,Hoja1!$B$2,IF(AND(P62&gt;=25,P62&lt;50),Hoja1!$B$3,IF(AND(P62&gt;=50,P62&lt;75),Hoja1!$B$4,IF(AND(P62&gt;75),Hoja1!$B$5)))),Hoja1!$B$6)</f>
        <v>Moderado</v>
      </c>
      <c r="P62" s="11">
        <v>27</v>
      </c>
      <c r="Q62" s="9">
        <v>5</v>
      </c>
      <c r="R62" s="9">
        <v>1</v>
      </c>
      <c r="S62" s="11">
        <f t="shared" si="4"/>
        <v>5</v>
      </c>
      <c r="T62" s="13">
        <f t="shared" si="5"/>
        <v>35.15</v>
      </c>
      <c r="U62" s="58" t="str">
        <f t="shared" si="2"/>
        <v>NO SIGNIFICATIVO</v>
      </c>
      <c r="V62" s="88"/>
      <c r="W62" s="88"/>
      <c r="X62" s="88"/>
      <c r="Y62" s="88"/>
      <c r="Z62" s="42" t="s">
        <v>170</v>
      </c>
    </row>
    <row r="63" spans="1:26" ht="40.15" thickBot="1">
      <c r="A63" s="304"/>
      <c r="B63" s="9" t="s">
        <v>1150</v>
      </c>
      <c r="C63" s="87" t="s">
        <v>50</v>
      </c>
      <c r="D63" s="16" t="s">
        <v>153</v>
      </c>
      <c r="E63" s="88" t="s">
        <v>1171</v>
      </c>
      <c r="F63" s="87" t="s">
        <v>1172</v>
      </c>
      <c r="G63" s="87" t="s">
        <v>747</v>
      </c>
      <c r="H63" s="16" t="s">
        <v>225</v>
      </c>
      <c r="I63" s="16" t="s">
        <v>1055</v>
      </c>
      <c r="J63" s="16" t="s">
        <v>1072</v>
      </c>
      <c r="K63" s="25">
        <v>10</v>
      </c>
      <c r="L63" s="25">
        <v>5</v>
      </c>
      <c r="M63" s="65">
        <f t="shared" si="8"/>
        <v>50</v>
      </c>
      <c r="N63" s="9" t="s">
        <v>763</v>
      </c>
      <c r="O63" s="9" t="str">
        <f>IF(AND(N63="-"),IF(P63&lt;25,Hoja1!$B$2,IF(AND(P63&gt;=25,P63&lt;50),Hoja1!$B$3,IF(AND(P63&gt;=50,P63&lt;75),Hoja1!$B$4,IF(AND(P63&gt;75),Hoja1!$B$5)))),Hoja1!$B$6)</f>
        <v>Irrelevante</v>
      </c>
      <c r="P63" s="11">
        <v>21</v>
      </c>
      <c r="Q63" s="9">
        <v>5</v>
      </c>
      <c r="R63" s="9">
        <v>1</v>
      </c>
      <c r="S63" s="11">
        <f t="shared" si="4"/>
        <v>5</v>
      </c>
      <c r="T63" s="13">
        <f t="shared" si="5"/>
        <v>32.450000000000003</v>
      </c>
      <c r="U63" s="58" t="str">
        <f t="shared" si="2"/>
        <v>NO SIGNIFICATIVO</v>
      </c>
      <c r="V63" s="88"/>
      <c r="W63" s="88"/>
      <c r="X63" s="88"/>
      <c r="Y63" s="88"/>
      <c r="Z63" s="42"/>
    </row>
    <row r="64" spans="1:26" ht="53.45" thickBot="1">
      <c r="A64" s="304"/>
      <c r="B64" s="9" t="s">
        <v>1150</v>
      </c>
      <c r="C64" s="87" t="s">
        <v>1159</v>
      </c>
      <c r="D64" s="16" t="s">
        <v>153</v>
      </c>
      <c r="E64" s="88" t="s">
        <v>1173</v>
      </c>
      <c r="F64" s="87" t="s">
        <v>1172</v>
      </c>
      <c r="G64" s="87" t="s">
        <v>747</v>
      </c>
      <c r="H64" s="16" t="s">
        <v>172</v>
      </c>
      <c r="I64" s="16" t="s">
        <v>1055</v>
      </c>
      <c r="J64" s="9" t="s">
        <v>1117</v>
      </c>
      <c r="K64" s="25">
        <v>10</v>
      </c>
      <c r="L64" s="25">
        <v>5</v>
      </c>
      <c r="M64" s="65">
        <f t="shared" si="8"/>
        <v>50</v>
      </c>
      <c r="N64" s="9" t="s">
        <v>763</v>
      </c>
      <c r="O64" s="9" t="str">
        <f>IF(AND(N64="-"),IF(P64&lt;25,Hoja1!$B$2,IF(AND(P64&gt;=25,P64&lt;50),Hoja1!$B$3,IF(AND(P64&gt;=50,P64&lt;75),Hoja1!$B$4,IF(AND(P64&gt;75),Hoja1!$B$5)))),Hoja1!$B$6)</f>
        <v>Moderado</v>
      </c>
      <c r="P64" s="11">
        <v>31</v>
      </c>
      <c r="Q64" s="9">
        <v>5</v>
      </c>
      <c r="R64" s="9">
        <v>1</v>
      </c>
      <c r="S64" s="11">
        <f t="shared" si="4"/>
        <v>5</v>
      </c>
      <c r="T64" s="13">
        <f t="shared" si="5"/>
        <v>36.950000000000003</v>
      </c>
      <c r="U64" s="58" t="str">
        <f t="shared" si="2"/>
        <v>NO SIGNIFICATIVO</v>
      </c>
      <c r="V64" s="88"/>
      <c r="W64" s="88"/>
      <c r="X64" s="88"/>
      <c r="Y64" s="88"/>
      <c r="Z64" s="42" t="s">
        <v>170</v>
      </c>
    </row>
    <row r="65" spans="1:26" ht="40.15" thickBot="1">
      <c r="A65" s="304"/>
      <c r="B65" s="9" t="s">
        <v>1150</v>
      </c>
      <c r="C65" s="87" t="s">
        <v>50</v>
      </c>
      <c r="D65" s="16" t="s">
        <v>153</v>
      </c>
      <c r="E65" s="88" t="s">
        <v>1171</v>
      </c>
      <c r="F65" s="87" t="s">
        <v>1076</v>
      </c>
      <c r="G65" s="87" t="s">
        <v>748</v>
      </c>
      <c r="H65" s="16" t="s">
        <v>1066</v>
      </c>
      <c r="I65" s="16" t="s">
        <v>1055</v>
      </c>
      <c r="J65" s="16" t="s">
        <v>1067</v>
      </c>
      <c r="K65" s="25">
        <v>10</v>
      </c>
      <c r="L65" s="25">
        <v>5</v>
      </c>
      <c r="M65" s="65">
        <f t="shared" si="8"/>
        <v>50</v>
      </c>
      <c r="N65" s="9" t="s">
        <v>763</v>
      </c>
      <c r="O65" s="9" t="str">
        <f>IF(AND(N65="-"),IF(P65&lt;25,Hoja1!$B$2,IF(AND(P65&gt;=25,P65&lt;50),Hoja1!$B$3,IF(AND(P65&gt;=50,P65&lt;75),Hoja1!$B$4,IF(AND(P65&gt;75),Hoja1!$B$5)))),Hoja1!$B$6)</f>
        <v>Irrelevante</v>
      </c>
      <c r="P65" s="11">
        <v>21</v>
      </c>
      <c r="Q65" s="9">
        <v>5</v>
      </c>
      <c r="R65" s="9">
        <v>1</v>
      </c>
      <c r="S65" s="11">
        <f t="shared" si="4"/>
        <v>5</v>
      </c>
      <c r="T65" s="13">
        <f t="shared" si="5"/>
        <v>32.450000000000003</v>
      </c>
      <c r="U65" s="58" t="str">
        <f t="shared" si="2"/>
        <v>NO SIGNIFICATIVO</v>
      </c>
      <c r="V65" s="88"/>
      <c r="W65" s="88"/>
      <c r="X65" s="88"/>
      <c r="Y65" s="88"/>
      <c r="Z65" s="42"/>
    </row>
    <row r="66" spans="1:26" ht="53.45" thickBot="1">
      <c r="A66" s="304"/>
      <c r="B66" s="9" t="s">
        <v>1150</v>
      </c>
      <c r="C66" s="87" t="s">
        <v>50</v>
      </c>
      <c r="D66" s="16" t="s">
        <v>153</v>
      </c>
      <c r="E66" s="88" t="s">
        <v>1173</v>
      </c>
      <c r="F66" s="87" t="s">
        <v>1076</v>
      </c>
      <c r="G66" s="87" t="s">
        <v>748</v>
      </c>
      <c r="H66" s="16" t="s">
        <v>1066</v>
      </c>
      <c r="I66" s="16" t="s">
        <v>1055</v>
      </c>
      <c r="J66" s="16" t="s">
        <v>1067</v>
      </c>
      <c r="K66" s="25">
        <v>10</v>
      </c>
      <c r="L66" s="25">
        <v>5</v>
      </c>
      <c r="M66" s="65">
        <f t="shared" si="8"/>
        <v>50</v>
      </c>
      <c r="N66" s="9" t="s">
        <v>763</v>
      </c>
      <c r="O66" s="9" t="str">
        <f>IF(AND(N66="-"),IF(P66&lt;25,Hoja1!$B$2,IF(AND(P66&gt;=25,P66&lt;50),Hoja1!$B$3,IF(AND(P66&gt;=50,P66&lt;75),Hoja1!$B$4,IF(AND(P66&gt;75),Hoja1!$B$5)))),Hoja1!$B$6)</f>
        <v>Moderado</v>
      </c>
      <c r="P66" s="11">
        <v>31</v>
      </c>
      <c r="Q66" s="9">
        <v>5</v>
      </c>
      <c r="R66" s="9">
        <v>1</v>
      </c>
      <c r="S66" s="11">
        <f t="shared" si="4"/>
        <v>5</v>
      </c>
      <c r="T66" s="13">
        <f t="shared" si="5"/>
        <v>36.950000000000003</v>
      </c>
      <c r="U66" s="58" t="str">
        <f t="shared" si="2"/>
        <v>NO SIGNIFICATIVO</v>
      </c>
      <c r="V66" s="88"/>
      <c r="W66" s="88"/>
      <c r="X66" s="88"/>
      <c r="Y66" s="88"/>
      <c r="Z66" s="42" t="s">
        <v>170</v>
      </c>
    </row>
    <row r="67" spans="1:26" ht="40.15" thickBot="1">
      <c r="A67" s="304"/>
      <c r="B67" s="9" t="s">
        <v>1150</v>
      </c>
      <c r="C67" s="87" t="s">
        <v>50</v>
      </c>
      <c r="D67" s="16" t="s">
        <v>153</v>
      </c>
      <c r="E67" s="88" t="s">
        <v>1174</v>
      </c>
      <c r="F67" s="87" t="s">
        <v>1120</v>
      </c>
      <c r="G67" s="87" t="s">
        <v>750</v>
      </c>
      <c r="H67" s="16" t="s">
        <v>1098</v>
      </c>
      <c r="I67" s="16" t="s">
        <v>1027</v>
      </c>
      <c r="J67" s="16" t="s">
        <v>1121</v>
      </c>
      <c r="K67" s="25">
        <v>10</v>
      </c>
      <c r="L67" s="25">
        <v>5</v>
      </c>
      <c r="M67" s="65">
        <f t="shared" si="8"/>
        <v>50</v>
      </c>
      <c r="N67" s="9" t="s">
        <v>763</v>
      </c>
      <c r="O67" s="9" t="str">
        <f>IF(AND(N67="-"),IF(P67&lt;25,Hoja1!$B$2,IF(AND(P67&gt;=25,P67&lt;50),Hoja1!$B$3,IF(AND(P67&gt;=50,P67&lt;75),Hoja1!$B$4,IF(AND(P67&gt;75),Hoja1!$B$5)))),Hoja1!$B$6)</f>
        <v>Irrelevante</v>
      </c>
      <c r="P67" s="11">
        <v>18</v>
      </c>
      <c r="Q67" s="9">
        <v>5</v>
      </c>
      <c r="R67" s="9">
        <v>1</v>
      </c>
      <c r="S67" s="11">
        <f t="shared" si="4"/>
        <v>5</v>
      </c>
      <c r="T67" s="13">
        <f t="shared" si="5"/>
        <v>31.1</v>
      </c>
      <c r="U67" s="58" t="str">
        <f t="shared" si="2"/>
        <v>NO SIGNIFICATIVO</v>
      </c>
      <c r="V67" s="9"/>
      <c r="W67" s="88"/>
      <c r="X67" s="9"/>
      <c r="Y67" s="88"/>
      <c r="Z67" s="42"/>
    </row>
    <row r="68" spans="1:26" ht="53.45" thickBot="1">
      <c r="A68" s="304"/>
      <c r="B68" s="9" t="s">
        <v>1150</v>
      </c>
      <c r="C68" s="87" t="s">
        <v>50</v>
      </c>
      <c r="D68" s="86" t="s">
        <v>153</v>
      </c>
      <c r="E68" s="90" t="s">
        <v>1175</v>
      </c>
      <c r="F68" s="90" t="s">
        <v>1176</v>
      </c>
      <c r="G68" s="16" t="s">
        <v>751</v>
      </c>
      <c r="H68" s="9" t="s">
        <v>1093</v>
      </c>
      <c r="I68" s="9" t="s">
        <v>1055</v>
      </c>
      <c r="J68" s="9" t="s">
        <v>1177</v>
      </c>
      <c r="K68" s="25">
        <v>10</v>
      </c>
      <c r="L68" s="25">
        <v>5</v>
      </c>
      <c r="M68" s="65">
        <f t="shared" si="8"/>
        <v>50</v>
      </c>
      <c r="N68" s="9" t="s">
        <v>763</v>
      </c>
      <c r="O68" s="9" t="str">
        <f>IF(AND(N68="-"),IF(P68&lt;25,Hoja1!$B$2,IF(AND(P68&gt;=25,P68&lt;50),Hoja1!$B$3,IF(AND(P68&gt;=50,P68&lt;75),Hoja1!$B$4,IF(AND(P68&gt;75),Hoja1!$B$5)))),Hoja1!$B$6)</f>
        <v>Irrelevante</v>
      </c>
      <c r="P68" s="11">
        <v>23</v>
      </c>
      <c r="Q68" s="9">
        <v>5</v>
      </c>
      <c r="R68" s="9">
        <v>1</v>
      </c>
      <c r="S68" s="11">
        <f t="shared" si="4"/>
        <v>5</v>
      </c>
      <c r="T68" s="13">
        <f t="shared" si="5"/>
        <v>33.35</v>
      </c>
      <c r="U68" s="58" t="str">
        <f t="shared" si="2"/>
        <v>NO SIGNIFICATIVO</v>
      </c>
      <c r="V68" s="88"/>
      <c r="W68" s="88"/>
      <c r="X68" s="88"/>
      <c r="Y68" s="88"/>
      <c r="Z68" s="89"/>
    </row>
    <row r="69" spans="1:26" ht="66.599999999999994" thickBot="1">
      <c r="A69" s="304"/>
      <c r="B69" s="9" t="s">
        <v>1150</v>
      </c>
      <c r="C69" s="87" t="s">
        <v>50</v>
      </c>
      <c r="D69" s="16" t="s">
        <v>153</v>
      </c>
      <c r="E69" s="87" t="s">
        <v>1178</v>
      </c>
      <c r="F69" s="87" t="s">
        <v>1179</v>
      </c>
      <c r="G69" s="16" t="s">
        <v>751</v>
      </c>
      <c r="H69" s="9" t="s">
        <v>225</v>
      </c>
      <c r="I69" s="9" t="s">
        <v>1033</v>
      </c>
      <c r="J69" s="9" t="s">
        <v>1028</v>
      </c>
      <c r="K69" s="25">
        <v>10</v>
      </c>
      <c r="L69" s="25">
        <v>5</v>
      </c>
      <c r="M69" s="65">
        <f t="shared" si="8"/>
        <v>50</v>
      </c>
      <c r="N69" s="9" t="s">
        <v>763</v>
      </c>
      <c r="O69" s="9" t="str">
        <f>IF(AND(N69="-"),IF(P69&lt;25,Hoja1!$B$2,IF(AND(P69&gt;=25,P69&lt;50),Hoja1!$B$3,IF(AND(P69&gt;=50,P69&lt;75),Hoja1!$B$4,IF(AND(P69&gt;75),Hoja1!$B$5)))),Hoja1!$B$6)</f>
        <v>Moderado</v>
      </c>
      <c r="P69" s="11">
        <v>28</v>
      </c>
      <c r="Q69" s="9">
        <v>5</v>
      </c>
      <c r="R69" s="9">
        <v>1</v>
      </c>
      <c r="S69" s="11">
        <f t="shared" ref="S69:S131" si="9">+Q69*R69</f>
        <v>5</v>
      </c>
      <c r="T69" s="13">
        <f t="shared" si="5"/>
        <v>35.6</v>
      </c>
      <c r="U69" s="58" t="str">
        <f t="shared" si="2"/>
        <v>NO SIGNIFICATIVO</v>
      </c>
      <c r="V69" s="88"/>
      <c r="W69" s="88"/>
      <c r="X69" s="88"/>
      <c r="Y69" s="88"/>
      <c r="Z69" s="76" t="s">
        <v>1134</v>
      </c>
    </row>
    <row r="70" spans="1:26" ht="40.15" thickBot="1">
      <c r="A70" s="304"/>
      <c r="B70" s="9" t="s">
        <v>1150</v>
      </c>
      <c r="C70" s="87" t="s">
        <v>50</v>
      </c>
      <c r="D70" s="16" t="s">
        <v>153</v>
      </c>
      <c r="E70" s="87" t="s">
        <v>1180</v>
      </c>
      <c r="F70" s="87" t="s">
        <v>1181</v>
      </c>
      <c r="G70" s="87" t="s">
        <v>752</v>
      </c>
      <c r="H70" s="16" t="s">
        <v>1098</v>
      </c>
      <c r="I70" s="16" t="s">
        <v>1027</v>
      </c>
      <c r="J70" s="16" t="s">
        <v>1099</v>
      </c>
      <c r="K70" s="25">
        <v>10</v>
      </c>
      <c r="L70" s="25">
        <v>5</v>
      </c>
      <c r="M70" s="65">
        <f t="shared" si="8"/>
        <v>50</v>
      </c>
      <c r="N70" s="9" t="s">
        <v>764</v>
      </c>
      <c r="O70" s="9" t="str">
        <f>IF(AND(N70="-"),IF(P70&lt;25,Hoja1!$B$2,IF(AND(P70&gt;=25,P70&lt;50),Hoja1!$B$3,IF(AND(P70&gt;=50,P70&lt;75),Hoja1!$B$4,IF(AND(P70&gt;75),Hoja1!$B$5)))),Hoja1!$B$6)</f>
        <v xml:space="preserve">Positivo </v>
      </c>
      <c r="P70" s="11">
        <v>31</v>
      </c>
      <c r="Q70" s="9">
        <v>5</v>
      </c>
      <c r="R70" s="9">
        <v>1</v>
      </c>
      <c r="S70" s="11">
        <f t="shared" si="9"/>
        <v>5</v>
      </c>
      <c r="T70" s="13">
        <f t="shared" si="5"/>
        <v>36.950000000000003</v>
      </c>
      <c r="U70" s="58" t="str">
        <f t="shared" si="2"/>
        <v>NO SIGNIFICATIVO</v>
      </c>
      <c r="V70" s="88"/>
      <c r="W70" s="88"/>
      <c r="X70" s="88"/>
      <c r="Y70" s="16" t="s">
        <v>1135</v>
      </c>
      <c r="Z70" s="42" t="s">
        <v>1182</v>
      </c>
    </row>
    <row r="71" spans="1:26" ht="93" thickBot="1">
      <c r="A71" s="304"/>
      <c r="B71" s="9" t="s">
        <v>1183</v>
      </c>
      <c r="C71" s="58" t="s">
        <v>50</v>
      </c>
      <c r="D71" s="58" t="s">
        <v>153</v>
      </c>
      <c r="E71" s="59" t="s">
        <v>1184</v>
      </c>
      <c r="F71" s="59" t="s">
        <v>1185</v>
      </c>
      <c r="G71" s="59" t="s">
        <v>104</v>
      </c>
      <c r="H71" s="59" t="s">
        <v>1026</v>
      </c>
      <c r="I71" s="58" t="s">
        <v>1186</v>
      </c>
      <c r="J71" s="9" t="s">
        <v>1028</v>
      </c>
      <c r="K71" s="59">
        <v>10</v>
      </c>
      <c r="L71" s="59">
        <v>5</v>
      </c>
      <c r="M71" s="60">
        <f t="shared" ref="M71:M76" si="10">+K71*L71</f>
        <v>50</v>
      </c>
      <c r="N71" s="9" t="s">
        <v>763</v>
      </c>
      <c r="O71" s="9" t="str">
        <f>IF(AND(N71="-"),IF(P71&lt;25,Hoja1!$B$2,IF(AND(P71&gt;=25,P71&lt;50),Hoja1!$B$3,IF(AND(P71&gt;=50,P71&lt;75),Hoja1!$B$4,IF(AND(P71&gt;75),Hoja1!$B$5)))),Hoja1!$B$6)</f>
        <v>Moderado</v>
      </c>
      <c r="P71" s="11">
        <v>27</v>
      </c>
      <c r="Q71" s="9">
        <v>5</v>
      </c>
      <c r="R71" s="9">
        <v>1</v>
      </c>
      <c r="S71" s="11">
        <f t="shared" si="9"/>
        <v>5</v>
      </c>
      <c r="T71" s="13">
        <f t="shared" si="5"/>
        <v>35.15</v>
      </c>
      <c r="U71" s="58" t="str">
        <f t="shared" si="2"/>
        <v>NO SIGNIFICATIVO</v>
      </c>
      <c r="V71" s="9" t="s">
        <v>1139</v>
      </c>
      <c r="W71" s="59" t="s">
        <v>60</v>
      </c>
      <c r="X71" s="59"/>
      <c r="Y71" s="59"/>
      <c r="Z71" s="42" t="s">
        <v>427</v>
      </c>
    </row>
    <row r="72" spans="1:26" ht="53.45" thickBot="1">
      <c r="A72" s="304"/>
      <c r="B72" s="9" t="s">
        <v>1183</v>
      </c>
      <c r="C72" s="16" t="s">
        <v>95</v>
      </c>
      <c r="D72" s="16" t="s">
        <v>153</v>
      </c>
      <c r="E72" s="9" t="s">
        <v>1187</v>
      </c>
      <c r="F72" s="9" t="s">
        <v>1160</v>
      </c>
      <c r="G72" s="9" t="s">
        <v>104</v>
      </c>
      <c r="H72" s="9" t="s">
        <v>1188</v>
      </c>
      <c r="I72" s="16" t="s">
        <v>1033</v>
      </c>
      <c r="J72" s="9" t="s">
        <v>1028</v>
      </c>
      <c r="K72" s="9">
        <v>10</v>
      </c>
      <c r="L72" s="9">
        <v>5</v>
      </c>
      <c r="M72" s="11">
        <f t="shared" si="10"/>
        <v>50</v>
      </c>
      <c r="N72" s="9" t="s">
        <v>763</v>
      </c>
      <c r="O72" s="9" t="str">
        <f>IF(AND(N72="-"),IF(P72&lt;25,Hoja1!$B$2,IF(AND(P72&gt;=25,P72&lt;50),Hoja1!$B$3,IF(AND(P72&gt;=50,P72&lt;75),Hoja1!$B$4,IF(AND(P72&gt;75),Hoja1!$B$5)))),Hoja1!$B$6)</f>
        <v>Moderado</v>
      </c>
      <c r="P72" s="11">
        <v>28</v>
      </c>
      <c r="Q72" s="9">
        <v>5</v>
      </c>
      <c r="R72" s="9">
        <v>1</v>
      </c>
      <c r="S72" s="11">
        <f t="shared" si="9"/>
        <v>5</v>
      </c>
      <c r="T72" s="13">
        <f t="shared" si="5"/>
        <v>35.6</v>
      </c>
      <c r="U72" s="58" t="str">
        <f t="shared" si="2"/>
        <v>NO SIGNIFICATIVO</v>
      </c>
      <c r="V72" s="9" t="s">
        <v>1155</v>
      </c>
      <c r="W72" s="9"/>
      <c r="X72" s="9"/>
      <c r="Y72" s="9"/>
      <c r="Z72" s="42" t="s">
        <v>427</v>
      </c>
    </row>
    <row r="73" spans="1:26" ht="53.45" thickBot="1">
      <c r="A73" s="304"/>
      <c r="B73" s="9" t="s">
        <v>1183</v>
      </c>
      <c r="C73" s="16" t="s">
        <v>50</v>
      </c>
      <c r="D73" s="16" t="s">
        <v>153</v>
      </c>
      <c r="E73" s="9" t="s">
        <v>1189</v>
      </c>
      <c r="F73" s="9" t="s">
        <v>1103</v>
      </c>
      <c r="G73" s="9" t="s">
        <v>86</v>
      </c>
      <c r="H73" s="9" t="s">
        <v>479</v>
      </c>
      <c r="I73" s="9" t="s">
        <v>1033</v>
      </c>
      <c r="J73" s="9" t="s">
        <v>1104</v>
      </c>
      <c r="K73" s="9">
        <v>10</v>
      </c>
      <c r="L73" s="9">
        <v>5</v>
      </c>
      <c r="M73" s="11">
        <f t="shared" si="10"/>
        <v>50</v>
      </c>
      <c r="N73" s="9" t="s">
        <v>763</v>
      </c>
      <c r="O73" s="9" t="str">
        <f>IF(AND(N73="-"),IF(P73&lt;25,Hoja1!$B$2,IF(AND(P73&gt;=25,P73&lt;50),Hoja1!$B$3,IF(AND(P73&gt;=50,P73&lt;75),Hoja1!$B$4,IF(AND(P73&gt;75),Hoja1!$B$5)))),Hoja1!$B$6)</f>
        <v>Moderado</v>
      </c>
      <c r="P73" s="11">
        <v>37</v>
      </c>
      <c r="Q73" s="9">
        <v>5</v>
      </c>
      <c r="R73" s="9">
        <v>1</v>
      </c>
      <c r="S73" s="11">
        <f t="shared" si="9"/>
        <v>5</v>
      </c>
      <c r="T73" s="13">
        <f t="shared" si="5"/>
        <v>39.650000000000006</v>
      </c>
      <c r="U73" s="58" t="str">
        <f t="shared" si="2"/>
        <v>BAJA SIGNIFICANCIA</v>
      </c>
      <c r="V73" s="9" t="s">
        <v>1041</v>
      </c>
      <c r="W73" s="9"/>
      <c r="X73" s="9" t="s">
        <v>169</v>
      </c>
      <c r="Y73" s="9"/>
      <c r="Z73" s="42" t="s">
        <v>1042</v>
      </c>
    </row>
    <row r="74" spans="1:26" ht="53.45" thickBot="1">
      <c r="A74" s="304"/>
      <c r="B74" s="9" t="s">
        <v>1183</v>
      </c>
      <c r="C74" s="16" t="s">
        <v>1159</v>
      </c>
      <c r="D74" s="16" t="s">
        <v>153</v>
      </c>
      <c r="E74" s="9" t="s">
        <v>1190</v>
      </c>
      <c r="F74" s="9" t="s">
        <v>1191</v>
      </c>
      <c r="G74" s="16" t="s">
        <v>120</v>
      </c>
      <c r="H74" s="9" t="s">
        <v>1032</v>
      </c>
      <c r="I74" s="9" t="s">
        <v>1033</v>
      </c>
      <c r="J74" s="9" t="s">
        <v>1056</v>
      </c>
      <c r="K74" s="9">
        <v>10</v>
      </c>
      <c r="L74" s="9">
        <v>5</v>
      </c>
      <c r="M74" s="11">
        <f t="shared" si="10"/>
        <v>50</v>
      </c>
      <c r="N74" s="9" t="s">
        <v>763</v>
      </c>
      <c r="O74" s="9" t="str">
        <f>IF(AND(N74="-"),IF(P74&lt;25,Hoja1!$B$2,IF(AND(P74&gt;=25,P74&lt;50),Hoja1!$B$3,IF(AND(P74&gt;=50,P74&lt;75),Hoja1!$B$4,IF(AND(P74&gt;75),Hoja1!$B$5)))),Hoja1!$B$6)</f>
        <v>Moderado</v>
      </c>
      <c r="P74" s="11">
        <v>27</v>
      </c>
      <c r="Q74" s="9">
        <v>5</v>
      </c>
      <c r="R74" s="9">
        <v>1</v>
      </c>
      <c r="S74" s="11">
        <f t="shared" si="9"/>
        <v>5</v>
      </c>
      <c r="T74" s="13">
        <f t="shared" si="5"/>
        <v>35.15</v>
      </c>
      <c r="U74" s="58" t="str">
        <f t="shared" si="2"/>
        <v>NO SIGNIFICATIVO</v>
      </c>
      <c r="V74" s="9" t="s">
        <v>1109</v>
      </c>
      <c r="W74" s="9" t="s">
        <v>1110</v>
      </c>
      <c r="X74" s="9" t="s">
        <v>169</v>
      </c>
      <c r="Y74" s="9"/>
      <c r="Z74" s="42" t="s">
        <v>170</v>
      </c>
    </row>
    <row r="75" spans="1:26" ht="53.45" thickBot="1">
      <c r="A75" s="304"/>
      <c r="B75" s="9" t="s">
        <v>1183</v>
      </c>
      <c r="C75" s="16" t="s">
        <v>50</v>
      </c>
      <c r="D75" s="16" t="s">
        <v>153</v>
      </c>
      <c r="E75" s="9" t="s">
        <v>1192</v>
      </c>
      <c r="F75" s="9" t="s">
        <v>1065</v>
      </c>
      <c r="G75" s="16" t="s">
        <v>746</v>
      </c>
      <c r="H75" s="16" t="s">
        <v>172</v>
      </c>
      <c r="I75" s="16" t="s">
        <v>1055</v>
      </c>
      <c r="J75" s="9" t="s">
        <v>1117</v>
      </c>
      <c r="K75" s="9">
        <v>10</v>
      </c>
      <c r="L75" s="9">
        <v>5</v>
      </c>
      <c r="M75" s="11">
        <f t="shared" si="10"/>
        <v>50</v>
      </c>
      <c r="N75" s="9" t="s">
        <v>763</v>
      </c>
      <c r="O75" s="9" t="str">
        <f>IF(AND(N75="-"),IF(P75&lt;25,Hoja1!$B$2,IF(AND(P75&gt;=25,P75&lt;50),Hoja1!$B$3,IF(AND(P75&gt;=50,P75&lt;75),Hoja1!$B$4,IF(AND(P75&gt;75),Hoja1!$B$5)))),Hoja1!$B$6)</f>
        <v>Moderado</v>
      </c>
      <c r="P75" s="11">
        <v>29</v>
      </c>
      <c r="Q75" s="9">
        <v>5</v>
      </c>
      <c r="R75" s="9">
        <v>1</v>
      </c>
      <c r="S75" s="11">
        <f t="shared" si="9"/>
        <v>5</v>
      </c>
      <c r="T75" s="13">
        <f t="shared" si="5"/>
        <v>36.049999999999997</v>
      </c>
      <c r="U75" s="58" t="str">
        <f t="shared" si="2"/>
        <v>NO SIGNIFICATIVO</v>
      </c>
      <c r="V75" s="9"/>
      <c r="W75" s="9"/>
      <c r="X75" s="9"/>
      <c r="Y75" s="9"/>
      <c r="Z75" s="42" t="s">
        <v>170</v>
      </c>
    </row>
    <row r="76" spans="1:26" ht="40.15" thickBot="1">
      <c r="A76" s="304"/>
      <c r="B76" s="9" t="s">
        <v>152</v>
      </c>
      <c r="C76" s="9" t="s">
        <v>1159</v>
      </c>
      <c r="D76" s="16" t="s">
        <v>153</v>
      </c>
      <c r="E76" s="9" t="s">
        <v>1193</v>
      </c>
      <c r="F76" s="16" t="s">
        <v>1194</v>
      </c>
      <c r="G76" s="16" t="s">
        <v>746</v>
      </c>
      <c r="H76" s="16" t="s">
        <v>1066</v>
      </c>
      <c r="I76" s="16" t="s">
        <v>1055</v>
      </c>
      <c r="J76" s="16" t="s">
        <v>1067</v>
      </c>
      <c r="K76" s="9">
        <v>10</v>
      </c>
      <c r="L76" s="9">
        <v>5</v>
      </c>
      <c r="M76" s="11">
        <f t="shared" si="10"/>
        <v>50</v>
      </c>
      <c r="N76" s="9" t="s">
        <v>763</v>
      </c>
      <c r="O76" s="9" t="str">
        <f>IF(AND(N76="-"),IF(P76&lt;25,Hoja1!$B$2,IF(AND(P76&gt;=25,P76&lt;50),Hoja1!$B$3,IF(AND(P76&gt;=50,P76&lt;75),Hoja1!$B$4,IF(AND(P76&gt;75),Hoja1!$B$5)))),Hoja1!$B$6)</f>
        <v>Irrelevante</v>
      </c>
      <c r="P76" s="11">
        <v>20</v>
      </c>
      <c r="Q76" s="9">
        <v>5</v>
      </c>
      <c r="R76" s="9">
        <v>1</v>
      </c>
      <c r="S76" s="11">
        <f t="shared" si="9"/>
        <v>5</v>
      </c>
      <c r="T76" s="13">
        <f t="shared" ref="T76:T139" si="11">+M76*0.45+P76*0.45+S76*0.1</f>
        <v>32</v>
      </c>
      <c r="U76" s="58" t="str">
        <f t="shared" si="2"/>
        <v>NO SIGNIFICATIVO</v>
      </c>
      <c r="V76" s="9"/>
      <c r="W76" s="9"/>
      <c r="X76" s="9"/>
      <c r="Y76" s="9"/>
      <c r="Z76" s="42"/>
    </row>
    <row r="77" spans="1:26" ht="53.45" thickBot="1">
      <c r="A77" s="304"/>
      <c r="B77" s="9" t="s">
        <v>1183</v>
      </c>
      <c r="C77" s="16" t="s">
        <v>95</v>
      </c>
      <c r="D77" s="16" t="s">
        <v>153</v>
      </c>
      <c r="E77" s="9" t="s">
        <v>1195</v>
      </c>
      <c r="F77" s="16" t="s">
        <v>1071</v>
      </c>
      <c r="G77" s="16" t="s">
        <v>747</v>
      </c>
      <c r="H77" s="16" t="s">
        <v>172</v>
      </c>
      <c r="I77" s="16" t="s">
        <v>1055</v>
      </c>
      <c r="J77" s="9" t="s">
        <v>1117</v>
      </c>
      <c r="K77" s="9">
        <v>10</v>
      </c>
      <c r="L77" s="9">
        <v>5</v>
      </c>
      <c r="M77" s="11">
        <f t="shared" ref="M77:M78" si="12">+K77*L77</f>
        <v>50</v>
      </c>
      <c r="N77" s="9" t="s">
        <v>763</v>
      </c>
      <c r="O77" s="9" t="str">
        <f>IF(AND(N77="-"),IF(P77&lt;25,Hoja1!$B$2,IF(AND(P77&gt;=25,P77&lt;50),Hoja1!$B$3,IF(AND(P77&gt;=50,P77&lt;75),Hoja1!$B$4,IF(AND(P77&gt;75),Hoja1!$B$5)))),Hoja1!$B$6)</f>
        <v>Moderado</v>
      </c>
      <c r="P77" s="11">
        <v>29</v>
      </c>
      <c r="Q77" s="9">
        <v>5</v>
      </c>
      <c r="R77" s="9">
        <v>1</v>
      </c>
      <c r="S77" s="11">
        <f t="shared" si="9"/>
        <v>5</v>
      </c>
      <c r="T77" s="13">
        <f t="shared" si="11"/>
        <v>36.049999999999997</v>
      </c>
      <c r="U77" s="58" t="str">
        <f t="shared" si="2"/>
        <v>NO SIGNIFICATIVO</v>
      </c>
      <c r="V77" s="9"/>
      <c r="W77" s="9"/>
      <c r="X77" s="9"/>
      <c r="Y77" s="9"/>
      <c r="Z77" s="42" t="s">
        <v>170</v>
      </c>
    </row>
    <row r="78" spans="1:26" ht="53.45" thickBot="1">
      <c r="A78" s="304"/>
      <c r="B78" s="9" t="s">
        <v>1183</v>
      </c>
      <c r="C78" s="16" t="s">
        <v>95</v>
      </c>
      <c r="D78" s="16" t="s">
        <v>153</v>
      </c>
      <c r="E78" s="9" t="s">
        <v>1196</v>
      </c>
      <c r="F78" s="16" t="s">
        <v>1197</v>
      </c>
      <c r="G78" s="16" t="s">
        <v>747</v>
      </c>
      <c r="H78" s="16" t="s">
        <v>1066</v>
      </c>
      <c r="I78" s="16" t="s">
        <v>1055</v>
      </c>
      <c r="J78" s="16" t="s">
        <v>1067</v>
      </c>
      <c r="K78" s="9">
        <v>10</v>
      </c>
      <c r="L78" s="9">
        <v>5</v>
      </c>
      <c r="M78" s="11">
        <f t="shared" si="12"/>
        <v>50</v>
      </c>
      <c r="N78" s="9" t="s">
        <v>763</v>
      </c>
      <c r="O78" s="9" t="str">
        <f>IF(AND(N78="-"),IF(P78&lt;25,Hoja1!$B$2,IF(AND(P78&gt;=25,P78&lt;50),Hoja1!$B$3,IF(AND(P78&gt;=50,P78&lt;75),Hoja1!$B$4,IF(AND(P78&gt;75),Hoja1!$B$5)))),Hoja1!$B$6)</f>
        <v>Irrelevante</v>
      </c>
      <c r="P78" s="11">
        <v>20</v>
      </c>
      <c r="Q78" s="9">
        <v>5</v>
      </c>
      <c r="R78" s="9">
        <v>1</v>
      </c>
      <c r="S78" s="11">
        <f t="shared" si="9"/>
        <v>5</v>
      </c>
      <c r="T78" s="13">
        <f t="shared" si="11"/>
        <v>32</v>
      </c>
      <c r="U78" s="58" t="str">
        <f t="shared" si="2"/>
        <v>NO SIGNIFICATIVO</v>
      </c>
      <c r="V78" s="9"/>
      <c r="W78" s="9"/>
      <c r="X78" s="9"/>
      <c r="Y78" s="9"/>
      <c r="Z78" s="42"/>
    </row>
    <row r="79" spans="1:26" ht="53.45" thickBot="1">
      <c r="A79" s="304"/>
      <c r="B79" s="9" t="s">
        <v>152</v>
      </c>
      <c r="C79" s="16" t="s">
        <v>95</v>
      </c>
      <c r="D79" s="16" t="s">
        <v>153</v>
      </c>
      <c r="E79" s="9" t="s">
        <v>1195</v>
      </c>
      <c r="F79" s="16" t="s">
        <v>1076</v>
      </c>
      <c r="G79" s="16" t="s">
        <v>748</v>
      </c>
      <c r="H79" s="16" t="s">
        <v>172</v>
      </c>
      <c r="I79" s="16" t="s">
        <v>1055</v>
      </c>
      <c r="J79" s="9" t="s">
        <v>1117</v>
      </c>
      <c r="K79" s="9">
        <v>10</v>
      </c>
      <c r="L79" s="9">
        <v>5</v>
      </c>
      <c r="M79" s="11">
        <f>+K79*L79</f>
        <v>50</v>
      </c>
      <c r="N79" s="9" t="s">
        <v>763</v>
      </c>
      <c r="O79" s="9" t="str">
        <f>IF(AND(N79="-"),IF(P79&lt;25,Hoja1!$B$2,IF(AND(P79&gt;=25,P79&lt;50),Hoja1!$B$3,IF(AND(P79&gt;=50,P79&lt;75),Hoja1!$B$4,IF(AND(P79&gt;75),Hoja1!$B$5)))),Hoja1!$B$6)</f>
        <v>Moderado</v>
      </c>
      <c r="P79" s="11">
        <v>29</v>
      </c>
      <c r="Q79" s="9">
        <v>5</v>
      </c>
      <c r="R79" s="9">
        <v>1</v>
      </c>
      <c r="S79" s="11">
        <f t="shared" si="9"/>
        <v>5</v>
      </c>
      <c r="T79" s="13">
        <f t="shared" si="11"/>
        <v>36.049999999999997</v>
      </c>
      <c r="U79" s="58" t="str">
        <f t="shared" si="2"/>
        <v>NO SIGNIFICATIVO</v>
      </c>
      <c r="V79" s="9"/>
      <c r="W79" s="9"/>
      <c r="X79" s="9"/>
      <c r="Y79" s="9"/>
      <c r="Z79" s="42" t="s">
        <v>170</v>
      </c>
    </row>
    <row r="80" spans="1:26" ht="40.15" thickBot="1">
      <c r="A80" s="304"/>
      <c r="B80" s="9" t="s">
        <v>152</v>
      </c>
      <c r="C80" s="16" t="s">
        <v>95</v>
      </c>
      <c r="D80" s="16" t="s">
        <v>153</v>
      </c>
      <c r="E80" s="9" t="s">
        <v>1196</v>
      </c>
      <c r="F80" s="9" t="s">
        <v>1198</v>
      </c>
      <c r="G80" s="16" t="s">
        <v>748</v>
      </c>
      <c r="H80" s="16" t="s">
        <v>172</v>
      </c>
      <c r="I80" s="16" t="s">
        <v>1055</v>
      </c>
      <c r="J80" s="16" t="s">
        <v>1067</v>
      </c>
      <c r="K80" s="9">
        <v>10</v>
      </c>
      <c r="L80" s="9">
        <v>5</v>
      </c>
      <c r="M80" s="11">
        <f>+K80*L80</f>
        <v>50</v>
      </c>
      <c r="N80" s="9" t="s">
        <v>763</v>
      </c>
      <c r="O80" s="9" t="str">
        <f>IF(AND(N80="-"),IF(P80&lt;25,Hoja1!$B$2,IF(AND(P80&gt;=25,P80&lt;50),Hoja1!$B$3,IF(AND(P80&gt;=50,P80&lt;75),Hoja1!$B$4,IF(AND(P80&gt;75),Hoja1!$B$5)))),Hoja1!$B$6)</f>
        <v>Irrelevante</v>
      </c>
      <c r="P80" s="11">
        <v>20</v>
      </c>
      <c r="Q80" s="9">
        <v>5</v>
      </c>
      <c r="R80" s="9">
        <v>1</v>
      </c>
      <c r="S80" s="11">
        <f t="shared" si="9"/>
        <v>5</v>
      </c>
      <c r="T80" s="13">
        <f t="shared" si="11"/>
        <v>32</v>
      </c>
      <c r="U80" s="58" t="str">
        <f t="shared" si="2"/>
        <v>NO SIGNIFICATIVO</v>
      </c>
      <c r="V80" s="9"/>
      <c r="W80" s="9"/>
      <c r="X80" s="9"/>
      <c r="Y80" s="9"/>
      <c r="Z80" s="42"/>
    </row>
    <row r="81" spans="1:26" ht="40.15" thickBot="1">
      <c r="A81" s="304"/>
      <c r="B81" s="9" t="s">
        <v>152</v>
      </c>
      <c r="C81" s="16" t="s">
        <v>50</v>
      </c>
      <c r="D81" s="16" t="s">
        <v>153</v>
      </c>
      <c r="E81" s="16" t="s">
        <v>1199</v>
      </c>
      <c r="F81" s="16" t="s">
        <v>1200</v>
      </c>
      <c r="G81" s="16" t="s">
        <v>750</v>
      </c>
      <c r="H81" s="16" t="s">
        <v>1098</v>
      </c>
      <c r="I81" s="16" t="s">
        <v>1027</v>
      </c>
      <c r="J81" s="16" t="s">
        <v>1121</v>
      </c>
      <c r="K81" s="9">
        <v>10</v>
      </c>
      <c r="L81" s="9">
        <v>5</v>
      </c>
      <c r="M81" s="11">
        <f>+K81*L81</f>
        <v>50</v>
      </c>
      <c r="N81" s="9" t="s">
        <v>763</v>
      </c>
      <c r="O81" s="9" t="str">
        <f>IF(AND(N81="-"),IF(P81&lt;25,Hoja1!$B$2,IF(AND(P81&gt;=25,P81&lt;50),Hoja1!$B$3,IF(AND(P81&gt;=50,P81&lt;75),Hoja1!$B$4,IF(AND(P81&gt;75),Hoja1!$B$5)))),Hoja1!$B$6)</f>
        <v>Moderado</v>
      </c>
      <c r="P81" s="11">
        <v>29</v>
      </c>
      <c r="Q81" s="9">
        <v>5</v>
      </c>
      <c r="R81" s="9">
        <v>1</v>
      </c>
      <c r="S81" s="11">
        <f t="shared" si="9"/>
        <v>5</v>
      </c>
      <c r="T81" s="13">
        <f t="shared" si="11"/>
        <v>36.049999999999997</v>
      </c>
      <c r="U81" s="58" t="str">
        <f t="shared" si="2"/>
        <v>NO SIGNIFICATIVO</v>
      </c>
      <c r="V81" s="9" t="s">
        <v>59</v>
      </c>
      <c r="W81" s="9"/>
      <c r="X81" s="9" t="s">
        <v>1145</v>
      </c>
      <c r="Y81" s="9"/>
      <c r="Z81" s="42" t="s">
        <v>311</v>
      </c>
    </row>
    <row r="82" spans="1:26" ht="40.15" thickBot="1">
      <c r="A82" s="304"/>
      <c r="B82" s="9" t="s">
        <v>152</v>
      </c>
      <c r="C82" s="16" t="s">
        <v>50</v>
      </c>
      <c r="D82" s="16" t="s">
        <v>153</v>
      </c>
      <c r="E82" s="52" t="s">
        <v>1180</v>
      </c>
      <c r="F82" s="9" t="s">
        <v>1078</v>
      </c>
      <c r="G82" s="52" t="s">
        <v>751</v>
      </c>
      <c r="H82" s="88" t="s">
        <v>1093</v>
      </c>
      <c r="I82" s="88" t="s">
        <v>1055</v>
      </c>
      <c r="J82" s="88" t="s">
        <v>1028</v>
      </c>
      <c r="K82" s="9">
        <v>10</v>
      </c>
      <c r="L82" s="9">
        <v>5</v>
      </c>
      <c r="M82" s="11">
        <f t="shared" ref="M82:M99" si="13">+K82*L82</f>
        <v>50</v>
      </c>
      <c r="N82" s="9" t="s">
        <v>764</v>
      </c>
      <c r="O82" s="9" t="str">
        <f>IF(AND(N82="-"),IF(P82&lt;25,Hoja1!$B$2,IF(AND(P82&gt;=25,P82&lt;50),Hoja1!$B$3,IF(AND(P82&gt;=50,P82&lt;75),Hoja1!$B$4,IF(AND(P82&gt;75),Hoja1!$B$5)))),Hoja1!$B$6)</f>
        <v xml:space="preserve">Positivo </v>
      </c>
      <c r="P82" s="74">
        <v>20</v>
      </c>
      <c r="Q82" s="9">
        <v>5</v>
      </c>
      <c r="R82" s="9">
        <v>1</v>
      </c>
      <c r="S82" s="11">
        <f t="shared" si="9"/>
        <v>5</v>
      </c>
      <c r="T82" s="13">
        <f t="shared" si="11"/>
        <v>32</v>
      </c>
      <c r="U82" s="58" t="str">
        <f t="shared" si="2"/>
        <v>NO SIGNIFICATIVO</v>
      </c>
      <c r="V82" s="18"/>
      <c r="W82" s="18"/>
      <c r="X82" s="18"/>
      <c r="Y82" s="18"/>
      <c r="Z82" s="76"/>
    </row>
    <row r="83" spans="1:26" ht="40.15" thickBot="1">
      <c r="A83" s="304"/>
      <c r="B83" s="9" t="s">
        <v>152</v>
      </c>
      <c r="C83" s="16" t="s">
        <v>50</v>
      </c>
      <c r="D83" s="16" t="s">
        <v>153</v>
      </c>
      <c r="E83" s="52" t="s">
        <v>1201</v>
      </c>
      <c r="F83" s="52" t="s">
        <v>431</v>
      </c>
      <c r="G83" s="52" t="s">
        <v>752</v>
      </c>
      <c r="H83" s="16" t="s">
        <v>1098</v>
      </c>
      <c r="I83" s="16" t="s">
        <v>1027</v>
      </c>
      <c r="J83" s="16" t="s">
        <v>1099</v>
      </c>
      <c r="K83" s="9">
        <v>10</v>
      </c>
      <c r="L83" s="9">
        <v>5</v>
      </c>
      <c r="M83" s="11">
        <f t="shared" si="13"/>
        <v>50</v>
      </c>
      <c r="N83" s="9" t="s">
        <v>764</v>
      </c>
      <c r="O83" s="9" t="str">
        <f>IF(AND(N83="-"),IF(P83&lt;25,Hoja1!$B$2,IF(AND(P83&gt;=25,P83&lt;50),Hoja1!$B$3,IF(AND(P83&gt;=50,P83&lt;75),Hoja1!$B$4,IF(AND(P83&gt;75),Hoja1!$B$5)))),Hoja1!$B$6)</f>
        <v xml:space="preserve">Positivo </v>
      </c>
      <c r="P83" s="74">
        <v>22</v>
      </c>
      <c r="Q83" s="9">
        <v>5</v>
      </c>
      <c r="R83" s="9">
        <v>1</v>
      </c>
      <c r="S83" s="11">
        <f t="shared" si="9"/>
        <v>5</v>
      </c>
      <c r="T83" s="13">
        <f t="shared" si="11"/>
        <v>32.9</v>
      </c>
      <c r="U83" s="58" t="str">
        <f t="shared" si="2"/>
        <v>NO SIGNIFICATIVO</v>
      </c>
      <c r="V83" s="18"/>
      <c r="W83" s="18"/>
      <c r="X83" s="18"/>
      <c r="Y83" s="16" t="s">
        <v>1135</v>
      </c>
      <c r="Z83" s="42" t="s">
        <v>1202</v>
      </c>
    </row>
    <row r="84" spans="1:26" ht="66.599999999999994" thickBot="1">
      <c r="A84" s="304"/>
      <c r="B84" s="9" t="s">
        <v>1203</v>
      </c>
      <c r="C84" s="16" t="s">
        <v>50</v>
      </c>
      <c r="D84" s="16" t="s">
        <v>153</v>
      </c>
      <c r="E84" s="52" t="s">
        <v>1204</v>
      </c>
      <c r="F84" s="52" t="s">
        <v>1031</v>
      </c>
      <c r="G84" s="52" t="s">
        <v>104</v>
      </c>
      <c r="H84" s="9" t="s">
        <v>1205</v>
      </c>
      <c r="I84" s="16" t="s">
        <v>1033</v>
      </c>
      <c r="J84" s="9" t="s">
        <v>1028</v>
      </c>
      <c r="K84" s="9">
        <v>10</v>
      </c>
      <c r="L84" s="9">
        <v>5</v>
      </c>
      <c r="M84" s="11">
        <f t="shared" si="13"/>
        <v>50</v>
      </c>
      <c r="N84" s="9" t="s">
        <v>763</v>
      </c>
      <c r="O84" s="9" t="str">
        <f>IF(AND(N84="-"),IF(P84&lt;25,Hoja1!$B$2,IF(AND(P84&gt;=25,P84&lt;50),Hoja1!$B$3,IF(AND(P84&gt;=50,P84&lt;75),Hoja1!$B$4,IF(AND(P84&gt;75),Hoja1!$B$5)))),Hoja1!$B$6)</f>
        <v>Moderado</v>
      </c>
      <c r="P84" s="74">
        <v>31</v>
      </c>
      <c r="Q84" s="9">
        <v>10</v>
      </c>
      <c r="R84" s="9">
        <v>5</v>
      </c>
      <c r="S84" s="11">
        <f t="shared" si="9"/>
        <v>50</v>
      </c>
      <c r="T84" s="13">
        <f t="shared" si="11"/>
        <v>41.45</v>
      </c>
      <c r="U84" s="58" t="str">
        <f t="shared" si="2"/>
        <v>BAJA SIGNIFICANCIA</v>
      </c>
      <c r="V84" s="18" t="s">
        <v>391</v>
      </c>
      <c r="W84" s="18"/>
      <c r="X84" s="18"/>
      <c r="Y84" s="18"/>
      <c r="Z84" s="42" t="s">
        <v>427</v>
      </c>
    </row>
    <row r="85" spans="1:26" ht="66.599999999999994" thickBot="1">
      <c r="A85" s="304"/>
      <c r="B85" s="9" t="s">
        <v>1203</v>
      </c>
      <c r="C85" s="16" t="s">
        <v>50</v>
      </c>
      <c r="D85" s="16" t="s">
        <v>153</v>
      </c>
      <c r="E85" s="52" t="s">
        <v>1206</v>
      </c>
      <c r="F85" s="52" t="s">
        <v>1207</v>
      </c>
      <c r="G85" s="52" t="s">
        <v>86</v>
      </c>
      <c r="H85" s="9" t="s">
        <v>479</v>
      </c>
      <c r="I85" s="9" t="s">
        <v>1033</v>
      </c>
      <c r="J85" s="9" t="s">
        <v>1104</v>
      </c>
      <c r="K85" s="9">
        <v>10</v>
      </c>
      <c r="L85" s="9">
        <v>5</v>
      </c>
      <c r="M85" s="11">
        <f t="shared" si="13"/>
        <v>50</v>
      </c>
      <c r="N85" s="9" t="s">
        <v>763</v>
      </c>
      <c r="O85" s="9" t="str">
        <f>IF(AND(N85="-"),IF(P85&lt;25,Hoja1!$B$2,IF(AND(P85&gt;=25,P85&lt;50),Hoja1!$B$3,IF(AND(P85&gt;=50,P85&lt;75),Hoja1!$B$4,IF(AND(P85&gt;75),Hoja1!$B$5)))),Hoja1!$B$6)</f>
        <v>Irrelevante</v>
      </c>
      <c r="P85" s="74">
        <v>23</v>
      </c>
      <c r="Q85" s="9">
        <v>5</v>
      </c>
      <c r="R85" s="9">
        <v>1</v>
      </c>
      <c r="S85" s="11">
        <f t="shared" si="9"/>
        <v>5</v>
      </c>
      <c r="T85" s="13">
        <f t="shared" si="11"/>
        <v>33.35</v>
      </c>
      <c r="U85" s="58" t="str">
        <f t="shared" si="2"/>
        <v>NO SIGNIFICATIVO</v>
      </c>
      <c r="V85" s="9" t="s">
        <v>1041</v>
      </c>
      <c r="W85" s="18"/>
      <c r="X85" s="9" t="s">
        <v>169</v>
      </c>
      <c r="Y85" s="18"/>
      <c r="Z85" s="42" t="s">
        <v>1042</v>
      </c>
    </row>
    <row r="86" spans="1:26" ht="66.599999999999994" thickBot="1">
      <c r="A86" s="304"/>
      <c r="B86" s="9" t="s">
        <v>1203</v>
      </c>
      <c r="C86" s="16" t="s">
        <v>95</v>
      </c>
      <c r="D86" s="16" t="s">
        <v>153</v>
      </c>
      <c r="E86" s="52" t="s">
        <v>1208</v>
      </c>
      <c r="F86" s="52" t="s">
        <v>1209</v>
      </c>
      <c r="G86" s="52" t="s">
        <v>86</v>
      </c>
      <c r="H86" s="9" t="s">
        <v>479</v>
      </c>
      <c r="I86" s="9" t="s">
        <v>1033</v>
      </c>
      <c r="J86" s="9" t="s">
        <v>1104</v>
      </c>
      <c r="K86" s="9">
        <v>10</v>
      </c>
      <c r="L86" s="9">
        <v>5</v>
      </c>
      <c r="M86" s="11">
        <f t="shared" si="13"/>
        <v>50</v>
      </c>
      <c r="N86" s="9" t="s">
        <v>763</v>
      </c>
      <c r="O86" s="9" t="str">
        <f>IF(AND(N86="-"),IF(P86&lt;25,Hoja1!$B$2,IF(AND(P86&gt;=25,P86&lt;50),Hoja1!$B$3,IF(AND(P86&gt;=50,P86&lt;75),Hoja1!$B$4,IF(AND(P86&gt;75),Hoja1!$B$5)))),Hoja1!$B$6)</f>
        <v>Moderado</v>
      </c>
      <c r="P86" s="74">
        <v>32</v>
      </c>
      <c r="Q86" s="9">
        <v>5</v>
      </c>
      <c r="R86" s="9">
        <v>1</v>
      </c>
      <c r="S86" s="11">
        <f t="shared" si="9"/>
        <v>5</v>
      </c>
      <c r="T86" s="13">
        <f t="shared" si="11"/>
        <v>37.4</v>
      </c>
      <c r="U86" s="58" t="str">
        <f t="shared" si="2"/>
        <v>NO SIGNIFICATIVO</v>
      </c>
      <c r="V86" s="9" t="s">
        <v>1041</v>
      </c>
      <c r="W86" s="18"/>
      <c r="X86" s="9" t="s">
        <v>169</v>
      </c>
      <c r="Y86" s="18"/>
      <c r="Z86" s="42" t="s">
        <v>1042</v>
      </c>
    </row>
    <row r="87" spans="1:26" ht="66.599999999999994" thickBot="1">
      <c r="A87" s="304"/>
      <c r="B87" s="9" t="s">
        <v>1203</v>
      </c>
      <c r="C87" s="16" t="s">
        <v>50</v>
      </c>
      <c r="D87" s="16" t="s">
        <v>153</v>
      </c>
      <c r="E87" s="52" t="s">
        <v>1210</v>
      </c>
      <c r="F87" s="52" t="s">
        <v>1211</v>
      </c>
      <c r="G87" s="52" t="s">
        <v>120</v>
      </c>
      <c r="H87" s="9" t="s">
        <v>1032</v>
      </c>
      <c r="I87" s="9" t="s">
        <v>1033</v>
      </c>
      <c r="J87" s="9" t="s">
        <v>1056</v>
      </c>
      <c r="K87" s="9">
        <v>10</v>
      </c>
      <c r="L87" s="9">
        <v>5</v>
      </c>
      <c r="M87" s="11">
        <f t="shared" si="13"/>
        <v>50</v>
      </c>
      <c r="N87" s="9" t="s">
        <v>763</v>
      </c>
      <c r="O87" s="9" t="str">
        <f>IF(AND(N87="-"),IF(P87&lt;25,Hoja1!$B$2,IF(AND(P87&gt;=25,P87&lt;50),Hoja1!$B$3,IF(AND(P87&gt;=50,P87&lt;75),Hoja1!$B$4,IF(AND(P87&gt;75),Hoja1!$B$5)))),Hoja1!$B$6)</f>
        <v>Moderado</v>
      </c>
      <c r="P87" s="74">
        <v>36</v>
      </c>
      <c r="Q87" s="9">
        <v>5</v>
      </c>
      <c r="R87" s="9">
        <v>1</v>
      </c>
      <c r="S87" s="11">
        <f t="shared" si="9"/>
        <v>5</v>
      </c>
      <c r="T87" s="13">
        <f t="shared" si="11"/>
        <v>39.200000000000003</v>
      </c>
      <c r="U87" s="58" t="str">
        <f t="shared" si="2"/>
        <v>BAJA SIGNIFICANCIA</v>
      </c>
      <c r="V87" s="9" t="s">
        <v>1109</v>
      </c>
      <c r="W87" s="9" t="s">
        <v>1110</v>
      </c>
      <c r="X87" s="9" t="s">
        <v>169</v>
      </c>
      <c r="Y87" s="18"/>
      <c r="Z87" s="42" t="s">
        <v>170</v>
      </c>
    </row>
    <row r="88" spans="1:26" ht="79.900000000000006" thickBot="1">
      <c r="A88" s="304"/>
      <c r="B88" s="9" t="s">
        <v>1203</v>
      </c>
      <c r="C88" s="16" t="s">
        <v>50</v>
      </c>
      <c r="D88" s="16" t="s">
        <v>153</v>
      </c>
      <c r="E88" s="52" t="s">
        <v>1212</v>
      </c>
      <c r="F88" s="52" t="s">
        <v>1047</v>
      </c>
      <c r="G88" s="52" t="s">
        <v>120</v>
      </c>
      <c r="H88" s="9" t="s">
        <v>1032</v>
      </c>
      <c r="I88" s="9" t="s">
        <v>1033</v>
      </c>
      <c r="J88" s="9" t="s">
        <v>1056</v>
      </c>
      <c r="K88" s="9">
        <v>10</v>
      </c>
      <c r="L88" s="9">
        <v>5</v>
      </c>
      <c r="M88" s="11">
        <f t="shared" si="13"/>
        <v>50</v>
      </c>
      <c r="N88" s="9" t="s">
        <v>763</v>
      </c>
      <c r="O88" s="9" t="str">
        <f>IF(AND(N88="-"),IF(P88&lt;25,Hoja1!$B$2,IF(AND(P88&gt;=25,P88&lt;50),Hoja1!$B$3,IF(AND(P88&gt;=50,P88&lt;75),Hoja1!$B$4,IF(AND(P88&gt;75),Hoja1!$B$5)))),Hoja1!$B$6)</f>
        <v>Irrelevante</v>
      </c>
      <c r="P88" s="74">
        <v>23</v>
      </c>
      <c r="Q88" s="9">
        <v>5</v>
      </c>
      <c r="R88" s="9">
        <v>1</v>
      </c>
      <c r="S88" s="11">
        <f t="shared" si="9"/>
        <v>5</v>
      </c>
      <c r="T88" s="13">
        <f t="shared" si="11"/>
        <v>33.35</v>
      </c>
      <c r="U88" s="58" t="str">
        <f t="shared" si="2"/>
        <v>NO SIGNIFICATIVO</v>
      </c>
      <c r="V88" s="9" t="s">
        <v>1109</v>
      </c>
      <c r="W88" s="9" t="s">
        <v>1110</v>
      </c>
      <c r="X88" s="9" t="s">
        <v>169</v>
      </c>
      <c r="Y88" s="18"/>
      <c r="Z88" s="42" t="s">
        <v>170</v>
      </c>
    </row>
    <row r="89" spans="1:26" ht="66.599999999999994" thickBot="1">
      <c r="A89" s="304"/>
      <c r="B89" s="9" t="s">
        <v>1203</v>
      </c>
      <c r="C89" s="16" t="s">
        <v>95</v>
      </c>
      <c r="D89" s="16" t="s">
        <v>153</v>
      </c>
      <c r="E89" s="52" t="s">
        <v>1213</v>
      </c>
      <c r="F89" s="52" t="s">
        <v>1214</v>
      </c>
      <c r="G89" s="52" t="s">
        <v>746</v>
      </c>
      <c r="H89" s="16" t="s">
        <v>172</v>
      </c>
      <c r="I89" s="16" t="s">
        <v>1055</v>
      </c>
      <c r="J89" s="9" t="s">
        <v>1117</v>
      </c>
      <c r="K89" s="9">
        <v>10</v>
      </c>
      <c r="L89" s="9">
        <v>5</v>
      </c>
      <c r="M89" s="11">
        <f t="shared" si="13"/>
        <v>50</v>
      </c>
      <c r="N89" s="9" t="s">
        <v>763</v>
      </c>
      <c r="O89" s="9" t="str">
        <f>IF(AND(N89="-"),IF(P89&lt;25,Hoja1!$B$2,IF(AND(P89&gt;=25,P89&lt;50),Hoja1!$B$3,IF(AND(P89&gt;=50,P89&lt;75),Hoja1!$B$4,IF(AND(P89&gt;75),Hoja1!$B$5)))),Hoja1!$B$6)</f>
        <v>Moderado</v>
      </c>
      <c r="P89" s="74">
        <v>33</v>
      </c>
      <c r="Q89" s="9">
        <v>5</v>
      </c>
      <c r="R89" s="9">
        <v>1</v>
      </c>
      <c r="S89" s="11">
        <f t="shared" si="9"/>
        <v>5</v>
      </c>
      <c r="T89" s="13">
        <f t="shared" si="11"/>
        <v>37.85</v>
      </c>
      <c r="U89" s="58" t="str">
        <f t="shared" si="2"/>
        <v>NO SIGNIFICATIVO</v>
      </c>
      <c r="V89" s="18"/>
      <c r="W89" s="18"/>
      <c r="X89" s="18"/>
      <c r="Y89" s="18"/>
      <c r="Z89" s="42" t="s">
        <v>170</v>
      </c>
    </row>
    <row r="90" spans="1:26" ht="66.599999999999994" thickBot="1">
      <c r="A90" s="304"/>
      <c r="B90" s="9" t="s">
        <v>1203</v>
      </c>
      <c r="C90" s="16" t="s">
        <v>1215</v>
      </c>
      <c r="D90" s="16" t="s">
        <v>153</v>
      </c>
      <c r="E90" s="52" t="s">
        <v>1216</v>
      </c>
      <c r="F90" s="52" t="s">
        <v>1214</v>
      </c>
      <c r="G90" s="52" t="s">
        <v>746</v>
      </c>
      <c r="H90" s="16" t="s">
        <v>172</v>
      </c>
      <c r="I90" s="16" t="s">
        <v>1055</v>
      </c>
      <c r="J90" s="16" t="s">
        <v>1067</v>
      </c>
      <c r="K90" s="9">
        <v>10</v>
      </c>
      <c r="L90" s="9">
        <v>5</v>
      </c>
      <c r="M90" s="11">
        <f t="shared" si="13"/>
        <v>50</v>
      </c>
      <c r="N90" s="9" t="s">
        <v>763</v>
      </c>
      <c r="O90" s="9" t="str">
        <f>IF(AND(N90="-"),IF(P90&lt;25,Hoja1!$B$2,IF(AND(P90&gt;=25,P90&lt;50),Hoja1!$B$3,IF(AND(P90&gt;=50,P90&lt;75),Hoja1!$B$4,IF(AND(P90&gt;75),Hoja1!$B$5)))),Hoja1!$B$6)</f>
        <v>Moderado</v>
      </c>
      <c r="P90" s="74">
        <v>36</v>
      </c>
      <c r="Q90" s="9">
        <v>5</v>
      </c>
      <c r="R90" s="9">
        <v>1</v>
      </c>
      <c r="S90" s="11">
        <f t="shared" si="9"/>
        <v>5</v>
      </c>
      <c r="T90" s="13">
        <f t="shared" si="11"/>
        <v>39.200000000000003</v>
      </c>
      <c r="U90" s="58" t="str">
        <f t="shared" si="2"/>
        <v>BAJA SIGNIFICANCIA</v>
      </c>
      <c r="V90" s="18"/>
      <c r="W90" s="18"/>
      <c r="X90" s="18"/>
      <c r="Y90" s="18"/>
      <c r="Z90" s="42" t="s">
        <v>170</v>
      </c>
    </row>
    <row r="91" spans="1:26" ht="66.599999999999994" thickBot="1">
      <c r="A91" s="304"/>
      <c r="B91" s="9" t="s">
        <v>1203</v>
      </c>
      <c r="C91" s="16" t="s">
        <v>95</v>
      </c>
      <c r="D91" s="16" t="s">
        <v>153</v>
      </c>
      <c r="E91" s="52" t="s">
        <v>1217</v>
      </c>
      <c r="F91" s="52" t="s">
        <v>1071</v>
      </c>
      <c r="G91" s="52" t="s">
        <v>747</v>
      </c>
      <c r="H91" s="16" t="s">
        <v>172</v>
      </c>
      <c r="I91" s="16" t="s">
        <v>1055</v>
      </c>
      <c r="J91" s="16" t="s">
        <v>1066</v>
      </c>
      <c r="K91" s="9">
        <v>10</v>
      </c>
      <c r="L91" s="9">
        <v>5</v>
      </c>
      <c r="M91" s="11">
        <f t="shared" si="13"/>
        <v>50</v>
      </c>
      <c r="N91" s="9" t="s">
        <v>763</v>
      </c>
      <c r="O91" s="9" t="str">
        <f>IF(AND(N91="-"),IF(P91&lt;25,Hoja1!$B$2,IF(AND(P91&gt;=25,P91&lt;50),Hoja1!$B$3,IF(AND(P91&gt;=50,P91&lt;75),Hoja1!$B$4,IF(AND(P91&gt;75),Hoja1!$B$5)))),Hoja1!$B$6)</f>
        <v>Moderado</v>
      </c>
      <c r="P91" s="74">
        <v>33</v>
      </c>
      <c r="Q91" s="9">
        <v>5</v>
      </c>
      <c r="R91" s="9">
        <v>1</v>
      </c>
      <c r="S91" s="11">
        <f t="shared" si="9"/>
        <v>5</v>
      </c>
      <c r="T91" s="13">
        <f t="shared" si="11"/>
        <v>37.85</v>
      </c>
      <c r="U91" s="58" t="str">
        <f t="shared" si="2"/>
        <v>NO SIGNIFICATIVO</v>
      </c>
      <c r="V91" s="18"/>
      <c r="W91" s="18"/>
      <c r="X91" s="18"/>
      <c r="Y91" s="18"/>
      <c r="Z91" s="42" t="s">
        <v>170</v>
      </c>
    </row>
    <row r="92" spans="1:26" ht="66.599999999999994" thickBot="1">
      <c r="A92" s="304"/>
      <c r="B92" s="9" t="s">
        <v>1203</v>
      </c>
      <c r="C92" s="16" t="s">
        <v>50</v>
      </c>
      <c r="D92" s="16" t="s">
        <v>153</v>
      </c>
      <c r="E92" s="52" t="s">
        <v>1216</v>
      </c>
      <c r="F92" s="52" t="s">
        <v>1218</v>
      </c>
      <c r="G92" s="52" t="s">
        <v>747</v>
      </c>
      <c r="H92" s="16" t="s">
        <v>1066</v>
      </c>
      <c r="I92" s="16" t="s">
        <v>1055</v>
      </c>
      <c r="J92" s="16" t="s">
        <v>1067</v>
      </c>
      <c r="K92" s="9">
        <v>10</v>
      </c>
      <c r="L92" s="9">
        <v>5</v>
      </c>
      <c r="M92" s="11">
        <f t="shared" si="13"/>
        <v>50</v>
      </c>
      <c r="N92" s="9" t="s">
        <v>763</v>
      </c>
      <c r="O92" s="9" t="str">
        <f>IF(AND(N92="-"),IF(P92&lt;25,Hoja1!$B$2,IF(AND(P92&gt;=25,P92&lt;50),Hoja1!$B$3,IF(AND(P92&gt;=50,P92&lt;75),Hoja1!$B$4,IF(AND(P92&gt;75),Hoja1!$B$5)))),Hoja1!$B$6)</f>
        <v>Moderado</v>
      </c>
      <c r="P92" s="74">
        <v>36</v>
      </c>
      <c r="Q92" s="9">
        <v>5</v>
      </c>
      <c r="R92" s="9">
        <v>1</v>
      </c>
      <c r="S92" s="11">
        <f t="shared" si="9"/>
        <v>5</v>
      </c>
      <c r="T92" s="13">
        <f t="shared" si="11"/>
        <v>39.200000000000003</v>
      </c>
      <c r="U92" s="58" t="str">
        <f t="shared" si="2"/>
        <v>BAJA SIGNIFICANCIA</v>
      </c>
      <c r="V92" s="18"/>
      <c r="W92" s="18"/>
      <c r="X92" s="18"/>
      <c r="Y92" s="18"/>
      <c r="Z92" s="42" t="s">
        <v>170</v>
      </c>
    </row>
    <row r="93" spans="1:26" ht="66.599999999999994" thickBot="1">
      <c r="A93" s="304"/>
      <c r="B93" s="9" t="s">
        <v>1203</v>
      </c>
      <c r="C93" s="16" t="s">
        <v>95</v>
      </c>
      <c r="D93" s="16" t="s">
        <v>153</v>
      </c>
      <c r="E93" s="52" t="s">
        <v>1217</v>
      </c>
      <c r="F93" s="52" t="s">
        <v>1076</v>
      </c>
      <c r="G93" s="52" t="s">
        <v>748</v>
      </c>
      <c r="H93" s="16" t="s">
        <v>1066</v>
      </c>
      <c r="I93" s="16" t="s">
        <v>1055</v>
      </c>
      <c r="J93" s="16" t="s">
        <v>1067</v>
      </c>
      <c r="K93" s="9">
        <v>10</v>
      </c>
      <c r="L93" s="9">
        <v>5</v>
      </c>
      <c r="M93" s="11">
        <f t="shared" si="13"/>
        <v>50</v>
      </c>
      <c r="N93" s="9" t="s">
        <v>763</v>
      </c>
      <c r="O93" s="9" t="str">
        <f>IF(AND(N93="-"),IF(P93&lt;25,Hoja1!$B$2,IF(AND(P93&gt;=25,P93&lt;50),Hoja1!$B$3,IF(AND(P93&gt;=50,P93&lt;75),Hoja1!$B$4,IF(AND(P93&gt;75),Hoja1!$B$5)))),Hoja1!$B$6)</f>
        <v>Moderado</v>
      </c>
      <c r="P93" s="74">
        <v>33</v>
      </c>
      <c r="Q93" s="9">
        <v>5</v>
      </c>
      <c r="R93" s="9">
        <v>1</v>
      </c>
      <c r="S93" s="11">
        <f t="shared" si="9"/>
        <v>5</v>
      </c>
      <c r="T93" s="13">
        <f t="shared" si="11"/>
        <v>37.85</v>
      </c>
      <c r="U93" s="58" t="str">
        <f t="shared" si="2"/>
        <v>NO SIGNIFICATIVO</v>
      </c>
      <c r="V93" s="18"/>
      <c r="W93" s="18"/>
      <c r="X93" s="18"/>
      <c r="Y93" s="18"/>
      <c r="Z93" s="42" t="s">
        <v>170</v>
      </c>
    </row>
    <row r="94" spans="1:26" ht="66.599999999999994" thickBot="1">
      <c r="A94" s="304"/>
      <c r="B94" s="9" t="s">
        <v>1203</v>
      </c>
      <c r="C94" s="16" t="s">
        <v>50</v>
      </c>
      <c r="D94" s="16" t="s">
        <v>153</v>
      </c>
      <c r="E94" s="52" t="s">
        <v>1216</v>
      </c>
      <c r="F94" s="52" t="s">
        <v>1219</v>
      </c>
      <c r="G94" s="52" t="s">
        <v>748</v>
      </c>
      <c r="H94" s="16" t="s">
        <v>1066</v>
      </c>
      <c r="I94" s="16" t="s">
        <v>1055</v>
      </c>
      <c r="J94" s="16" t="s">
        <v>1067</v>
      </c>
      <c r="K94" s="9">
        <v>10</v>
      </c>
      <c r="L94" s="9">
        <v>5</v>
      </c>
      <c r="M94" s="11">
        <f t="shared" si="13"/>
        <v>50</v>
      </c>
      <c r="N94" s="9" t="s">
        <v>763</v>
      </c>
      <c r="O94" s="9" t="str">
        <f>IF(AND(N94="-"),IF(P94&lt;25,Hoja1!$B$2,IF(AND(P94&gt;=25,P94&lt;50),Hoja1!$B$3,IF(AND(P94&gt;=50,P94&lt;75),Hoja1!$B$4,IF(AND(P94&gt;75),Hoja1!$B$5)))),Hoja1!$B$6)</f>
        <v>Moderado</v>
      </c>
      <c r="P94" s="74">
        <v>36</v>
      </c>
      <c r="Q94" s="9">
        <v>5</v>
      </c>
      <c r="R94" s="9">
        <v>1</v>
      </c>
      <c r="S94" s="11">
        <f t="shared" si="9"/>
        <v>5</v>
      </c>
      <c r="T94" s="13">
        <f t="shared" si="11"/>
        <v>39.200000000000003</v>
      </c>
      <c r="U94" s="58" t="str">
        <f t="shared" si="2"/>
        <v>BAJA SIGNIFICANCIA</v>
      </c>
      <c r="V94" s="18"/>
      <c r="W94" s="18"/>
      <c r="X94" s="18"/>
      <c r="Y94" s="18"/>
      <c r="Z94" s="42" t="s">
        <v>170</v>
      </c>
    </row>
    <row r="95" spans="1:26" ht="66.599999999999994" thickBot="1">
      <c r="A95" s="304"/>
      <c r="B95" s="9" t="s">
        <v>1203</v>
      </c>
      <c r="C95" s="16" t="s">
        <v>50</v>
      </c>
      <c r="D95" s="16" t="s">
        <v>153</v>
      </c>
      <c r="E95" s="52" t="s">
        <v>1220</v>
      </c>
      <c r="F95" s="52" t="s">
        <v>1221</v>
      </c>
      <c r="G95" s="52" t="s">
        <v>749</v>
      </c>
      <c r="H95" s="18" t="s">
        <v>1222</v>
      </c>
      <c r="I95" s="18" t="s">
        <v>225</v>
      </c>
      <c r="J95" s="16" t="s">
        <v>1223</v>
      </c>
      <c r="K95" s="9">
        <v>10</v>
      </c>
      <c r="L95" s="9">
        <v>5</v>
      </c>
      <c r="M95" s="11">
        <f t="shared" si="13"/>
        <v>50</v>
      </c>
      <c r="N95" s="9" t="s">
        <v>763</v>
      </c>
      <c r="O95" s="9" t="str">
        <f>IF(AND(N95="-"),IF(P95&lt;25,Hoja1!$B$2,IF(AND(P95&gt;=25,P95&lt;50),Hoja1!$B$3,IF(AND(P95&gt;=50,P95&lt;75),Hoja1!$B$4,IF(AND(P95&gt;75),Hoja1!$B$5)))),Hoja1!$B$6)</f>
        <v>Irrelevante</v>
      </c>
      <c r="P95" s="74">
        <v>22</v>
      </c>
      <c r="Q95" s="9">
        <v>5</v>
      </c>
      <c r="R95" s="9">
        <v>1</v>
      </c>
      <c r="S95" s="11">
        <f t="shared" si="9"/>
        <v>5</v>
      </c>
      <c r="T95" s="13">
        <f t="shared" si="11"/>
        <v>32.9</v>
      </c>
      <c r="U95" s="58" t="str">
        <f t="shared" si="2"/>
        <v>NO SIGNIFICATIVO</v>
      </c>
      <c r="V95" s="18"/>
      <c r="W95" s="18"/>
      <c r="X95" s="18" t="s">
        <v>1224</v>
      </c>
      <c r="Y95" s="18" t="s">
        <v>1225</v>
      </c>
      <c r="Z95" s="76" t="s">
        <v>1226</v>
      </c>
    </row>
    <row r="96" spans="1:26" ht="66.599999999999994" thickBot="1">
      <c r="A96" s="304"/>
      <c r="B96" s="9" t="s">
        <v>1203</v>
      </c>
      <c r="C96" s="16" t="s">
        <v>50</v>
      </c>
      <c r="D96" s="16" t="s">
        <v>153</v>
      </c>
      <c r="E96" s="52" t="s">
        <v>1227</v>
      </c>
      <c r="F96" s="52" t="s">
        <v>1200</v>
      </c>
      <c r="G96" s="52" t="s">
        <v>750</v>
      </c>
      <c r="H96" s="16" t="s">
        <v>1098</v>
      </c>
      <c r="I96" s="16" t="s">
        <v>1027</v>
      </c>
      <c r="J96" s="16" t="s">
        <v>1121</v>
      </c>
      <c r="K96" s="9">
        <v>10</v>
      </c>
      <c r="L96" s="9">
        <v>5</v>
      </c>
      <c r="M96" s="11">
        <f t="shared" si="13"/>
        <v>50</v>
      </c>
      <c r="N96" s="9" t="s">
        <v>763</v>
      </c>
      <c r="O96" s="9" t="str">
        <f>IF(AND(N96="-"),IF(P96&lt;25,Hoja1!$B$2,IF(AND(P96&gt;=25,P96&lt;50),Hoja1!$B$3,IF(AND(P96&gt;=50,P96&lt;75),Hoja1!$B$4,IF(AND(P96&gt;75),Hoja1!$B$5)))),Hoja1!$B$6)</f>
        <v>Irrelevante</v>
      </c>
      <c r="P96" s="74">
        <v>20</v>
      </c>
      <c r="Q96" s="9">
        <v>5</v>
      </c>
      <c r="R96" s="9">
        <v>1</v>
      </c>
      <c r="S96" s="11">
        <f t="shared" si="9"/>
        <v>5</v>
      </c>
      <c r="T96" s="13">
        <f t="shared" si="11"/>
        <v>32</v>
      </c>
      <c r="U96" s="58" t="str">
        <f t="shared" si="2"/>
        <v>NO SIGNIFICATIVO</v>
      </c>
      <c r="V96" s="9"/>
      <c r="W96" s="18"/>
      <c r="X96" s="9"/>
      <c r="Y96" s="18"/>
      <c r="Z96" s="42"/>
    </row>
    <row r="97" spans="1:26" ht="66.599999999999994" thickBot="1">
      <c r="A97" s="304"/>
      <c r="B97" s="9" t="s">
        <v>1203</v>
      </c>
      <c r="C97" s="16" t="s">
        <v>50</v>
      </c>
      <c r="D97" s="16" t="s">
        <v>153</v>
      </c>
      <c r="E97" s="52" t="s">
        <v>1228</v>
      </c>
      <c r="F97" s="52" t="s">
        <v>1078</v>
      </c>
      <c r="G97" s="52" t="s">
        <v>751</v>
      </c>
      <c r="H97" s="9" t="s">
        <v>1089</v>
      </c>
      <c r="I97" s="9" t="s">
        <v>1146</v>
      </c>
      <c r="J97" s="16" t="s">
        <v>1091</v>
      </c>
      <c r="K97" s="9">
        <v>10</v>
      </c>
      <c r="L97" s="9">
        <v>5</v>
      </c>
      <c r="M97" s="11">
        <f t="shared" si="13"/>
        <v>50</v>
      </c>
      <c r="N97" s="9" t="s">
        <v>764</v>
      </c>
      <c r="O97" s="9" t="str">
        <f>IF(AND(N97="-"),IF(P97&lt;25,Hoja1!$B$2,IF(AND(P97&gt;=25,P97&lt;50),Hoja1!$B$3,IF(AND(P97&gt;=50,P97&lt;75),Hoja1!$B$4,IF(AND(P97&gt;75),Hoja1!$B$5)))),Hoja1!$B$6)</f>
        <v xml:space="preserve">Positivo </v>
      </c>
      <c r="P97" s="74">
        <v>24</v>
      </c>
      <c r="Q97" s="9">
        <v>5</v>
      </c>
      <c r="R97" s="9">
        <v>1</v>
      </c>
      <c r="S97" s="11">
        <f t="shared" si="9"/>
        <v>5</v>
      </c>
      <c r="T97" s="13">
        <f t="shared" si="11"/>
        <v>33.799999999999997</v>
      </c>
      <c r="U97" s="58" t="str">
        <f t="shared" si="2"/>
        <v>NO SIGNIFICATIVO</v>
      </c>
      <c r="V97" s="18" t="s">
        <v>1229</v>
      </c>
      <c r="W97" s="18"/>
      <c r="X97" s="18"/>
      <c r="Y97" s="18"/>
      <c r="Z97" s="76" t="s">
        <v>1230</v>
      </c>
    </row>
    <row r="98" spans="1:26" ht="66.599999999999994" thickBot="1">
      <c r="A98" s="304"/>
      <c r="B98" s="9" t="s">
        <v>1203</v>
      </c>
      <c r="C98" s="16" t="s">
        <v>50</v>
      </c>
      <c r="D98" s="16" t="s">
        <v>153</v>
      </c>
      <c r="E98" s="52" t="s">
        <v>1231</v>
      </c>
      <c r="F98" s="52" t="s">
        <v>1078</v>
      </c>
      <c r="G98" s="52" t="s">
        <v>751</v>
      </c>
      <c r="H98" s="18" t="s">
        <v>479</v>
      </c>
      <c r="I98" s="18" t="s">
        <v>1033</v>
      </c>
      <c r="J98" s="18" t="s">
        <v>1232</v>
      </c>
      <c r="K98" s="9">
        <v>10</v>
      </c>
      <c r="L98" s="9">
        <v>5</v>
      </c>
      <c r="M98" s="11">
        <f t="shared" si="13"/>
        <v>50</v>
      </c>
      <c r="N98" s="9" t="s">
        <v>764</v>
      </c>
      <c r="O98" s="9" t="str">
        <f>IF(AND(N98="-"),IF(P98&lt;25,Hoja1!$B$2,IF(AND(P98&gt;=25,P98&lt;50),Hoja1!$B$3,IF(AND(P98&gt;=50,P98&lt;75),Hoja1!$B$4,IF(AND(P98&gt;75),Hoja1!$B$5)))),Hoja1!$B$6)</f>
        <v xml:space="preserve">Positivo </v>
      </c>
      <c r="P98" s="74">
        <v>24</v>
      </c>
      <c r="Q98" s="9">
        <v>5</v>
      </c>
      <c r="R98" s="9">
        <v>1</v>
      </c>
      <c r="S98" s="11">
        <f t="shared" si="9"/>
        <v>5</v>
      </c>
      <c r="T98" s="13">
        <f t="shared" si="11"/>
        <v>33.799999999999997</v>
      </c>
      <c r="U98" s="58" t="str">
        <f t="shared" si="2"/>
        <v>NO SIGNIFICATIVO</v>
      </c>
      <c r="V98" s="18"/>
      <c r="W98" s="18"/>
      <c r="X98" s="18"/>
      <c r="Y98" s="18"/>
      <c r="Z98" s="76" t="s">
        <v>1230</v>
      </c>
    </row>
    <row r="99" spans="1:26" ht="66.599999999999994" thickBot="1">
      <c r="A99" s="304"/>
      <c r="B99" s="9" t="s">
        <v>1203</v>
      </c>
      <c r="C99" s="16" t="s">
        <v>50</v>
      </c>
      <c r="D99" s="16" t="s">
        <v>153</v>
      </c>
      <c r="E99" s="52" t="s">
        <v>1233</v>
      </c>
      <c r="F99" s="52" t="s">
        <v>1181</v>
      </c>
      <c r="G99" s="52" t="s">
        <v>752</v>
      </c>
      <c r="H99" s="16" t="s">
        <v>1098</v>
      </c>
      <c r="I99" s="16" t="s">
        <v>1027</v>
      </c>
      <c r="J99" s="16" t="s">
        <v>1099</v>
      </c>
      <c r="K99" s="9">
        <v>10</v>
      </c>
      <c r="L99" s="9">
        <v>5</v>
      </c>
      <c r="M99" s="11">
        <f t="shared" si="13"/>
        <v>50</v>
      </c>
      <c r="N99" s="9" t="s">
        <v>764</v>
      </c>
      <c r="O99" s="9" t="str">
        <f>IF(AND(N99="-"),IF(P99&lt;25,Hoja1!$B$2,IF(AND(P99&gt;=25,P99&lt;50),Hoja1!$B$3,IF(AND(P99&gt;=50,P99&lt;75),Hoja1!$B$4,IF(AND(P99&gt;75),Hoja1!$B$5)))),Hoja1!$B$6)</f>
        <v xml:space="preserve">Positivo </v>
      </c>
      <c r="P99" s="74">
        <v>24</v>
      </c>
      <c r="Q99" s="9">
        <v>5</v>
      </c>
      <c r="R99" s="9">
        <v>1</v>
      </c>
      <c r="S99" s="11">
        <f t="shared" si="9"/>
        <v>5</v>
      </c>
      <c r="T99" s="13">
        <f t="shared" si="11"/>
        <v>33.799999999999997</v>
      </c>
      <c r="U99" s="58" t="str">
        <f t="shared" si="2"/>
        <v>NO SIGNIFICATIVO</v>
      </c>
      <c r="V99" s="18"/>
      <c r="W99" s="18"/>
      <c r="X99" s="18"/>
      <c r="Y99" s="16" t="s">
        <v>1135</v>
      </c>
      <c r="Z99" s="42" t="s">
        <v>1182</v>
      </c>
    </row>
    <row r="100" spans="1:26" ht="66.599999999999994" thickBot="1">
      <c r="A100" s="305"/>
      <c r="B100" s="9" t="s">
        <v>1203</v>
      </c>
      <c r="C100" s="16" t="s">
        <v>50</v>
      </c>
      <c r="D100" s="16" t="s">
        <v>153</v>
      </c>
      <c r="E100" s="25" t="s">
        <v>1234</v>
      </c>
      <c r="F100" s="53" t="s">
        <v>431</v>
      </c>
      <c r="G100" s="53" t="s">
        <v>752</v>
      </c>
      <c r="H100" s="16" t="s">
        <v>1098</v>
      </c>
      <c r="I100" s="16" t="s">
        <v>1027</v>
      </c>
      <c r="J100" s="16" t="s">
        <v>1099</v>
      </c>
      <c r="K100" s="25">
        <v>10</v>
      </c>
      <c r="L100" s="25">
        <v>5</v>
      </c>
      <c r="M100" s="65">
        <f t="shared" ref="M100:M139" si="14">+K100*L100</f>
        <v>50</v>
      </c>
      <c r="N100" s="9" t="s">
        <v>764</v>
      </c>
      <c r="O100" s="9" t="str">
        <f>IF(AND(N100="-"),IF(P100&lt;25,Hoja1!$B$2,IF(AND(P100&gt;=25,P100&lt;50),Hoja1!$B$3,IF(AND(P100&gt;=50,P100&lt;75),Hoja1!$B$4,IF(AND(P100&gt;75),Hoja1!$B$5)))),Hoja1!$B$6)</f>
        <v xml:space="preserve">Positivo </v>
      </c>
      <c r="P100" s="65">
        <v>24</v>
      </c>
      <c r="Q100" s="9">
        <v>5</v>
      </c>
      <c r="R100" s="9">
        <v>1</v>
      </c>
      <c r="S100" s="11">
        <f t="shared" si="9"/>
        <v>5</v>
      </c>
      <c r="T100" s="13">
        <f t="shared" si="11"/>
        <v>33.799999999999997</v>
      </c>
      <c r="U100" s="58" t="str">
        <f t="shared" si="2"/>
        <v>NO SIGNIFICATIVO</v>
      </c>
      <c r="V100" s="25"/>
      <c r="W100" s="25"/>
      <c r="X100" s="25"/>
      <c r="Y100" s="16" t="s">
        <v>1135</v>
      </c>
      <c r="Z100" s="42" t="s">
        <v>1182</v>
      </c>
    </row>
    <row r="101" spans="1:26" ht="93" thickBot="1">
      <c r="A101" s="306" t="s">
        <v>1235</v>
      </c>
      <c r="B101" s="91" t="s">
        <v>1236</v>
      </c>
      <c r="C101" s="58" t="s">
        <v>50</v>
      </c>
      <c r="D101" s="16" t="s">
        <v>1237</v>
      </c>
      <c r="E101" s="58" t="s">
        <v>1238</v>
      </c>
      <c r="F101" s="58" t="s">
        <v>1031</v>
      </c>
      <c r="G101" s="58" t="s">
        <v>104</v>
      </c>
      <c r="H101" s="59" t="s">
        <v>1239</v>
      </c>
      <c r="I101" s="59" t="s">
        <v>1055</v>
      </c>
      <c r="J101" s="9" t="s">
        <v>1028</v>
      </c>
      <c r="K101" s="59">
        <v>10</v>
      </c>
      <c r="L101" s="59">
        <v>5</v>
      </c>
      <c r="M101" s="60">
        <f t="shared" si="14"/>
        <v>50</v>
      </c>
      <c r="N101" s="9" t="s">
        <v>763</v>
      </c>
      <c r="O101" s="9" t="str">
        <f>IF(AND(N101="-"),IF(P101&lt;25,Hoja1!$B$2,IF(AND(P101&gt;=25,P101&lt;50),Hoja1!$B$3,IF(AND(P101&gt;=50,P101&lt;75),Hoja1!$B$4,IF(AND(P101&gt;75),Hoja1!$B$5)))),Hoja1!$B$6)</f>
        <v>Irrelevante</v>
      </c>
      <c r="P101" s="60">
        <v>24</v>
      </c>
      <c r="Q101" s="9">
        <v>5</v>
      </c>
      <c r="R101" s="9">
        <v>1</v>
      </c>
      <c r="S101" s="11">
        <f t="shared" si="9"/>
        <v>5</v>
      </c>
      <c r="T101" s="13">
        <f t="shared" si="11"/>
        <v>33.799999999999997</v>
      </c>
      <c r="U101" s="58" t="str">
        <f t="shared" si="2"/>
        <v>NO SIGNIFICATIVO</v>
      </c>
      <c r="V101" s="9" t="s">
        <v>1139</v>
      </c>
      <c r="W101" s="59" t="s">
        <v>60</v>
      </c>
      <c r="X101" s="59"/>
      <c r="Y101" s="59"/>
      <c r="Z101" s="42" t="s">
        <v>427</v>
      </c>
    </row>
    <row r="102" spans="1:26" ht="93" thickBot="1">
      <c r="A102" s="307"/>
      <c r="B102" s="91" t="s">
        <v>1236</v>
      </c>
      <c r="C102" s="16" t="s">
        <v>50</v>
      </c>
      <c r="D102" s="16" t="s">
        <v>213</v>
      </c>
      <c r="E102" s="9" t="s">
        <v>1240</v>
      </c>
      <c r="F102" s="16" t="s">
        <v>1241</v>
      </c>
      <c r="G102" s="16" t="s">
        <v>104</v>
      </c>
      <c r="H102" s="9" t="s">
        <v>1205</v>
      </c>
      <c r="I102" s="9" t="s">
        <v>1242</v>
      </c>
      <c r="J102" s="9" t="s">
        <v>1028</v>
      </c>
      <c r="K102" s="9">
        <v>10</v>
      </c>
      <c r="L102" s="9">
        <v>5</v>
      </c>
      <c r="M102" s="11">
        <f t="shared" si="14"/>
        <v>50</v>
      </c>
      <c r="N102" s="9" t="s">
        <v>763</v>
      </c>
      <c r="O102" s="9" t="str">
        <f>IF(AND(N102="-"),IF(P102&lt;25,Hoja1!$B$2,IF(AND(P102&gt;=25,P102&lt;50),Hoja1!$B$3,IF(AND(P102&gt;=50,P102&lt;75),Hoja1!$B$4,IF(AND(P102&gt;75),Hoja1!$B$5)))),Hoja1!$B$6)</f>
        <v>Moderado</v>
      </c>
      <c r="P102" s="11">
        <v>33</v>
      </c>
      <c r="Q102" s="9">
        <v>5</v>
      </c>
      <c r="R102" s="9">
        <v>1</v>
      </c>
      <c r="S102" s="11">
        <f t="shared" si="9"/>
        <v>5</v>
      </c>
      <c r="T102" s="13">
        <f t="shared" si="11"/>
        <v>37.85</v>
      </c>
      <c r="U102" s="58" t="str">
        <f t="shared" si="2"/>
        <v>NO SIGNIFICATIVO</v>
      </c>
      <c r="V102" s="9" t="s">
        <v>1139</v>
      </c>
      <c r="W102" s="59" t="s">
        <v>60</v>
      </c>
      <c r="X102" s="9"/>
      <c r="Y102" s="9"/>
      <c r="Z102" s="42" t="s">
        <v>427</v>
      </c>
    </row>
    <row r="103" spans="1:26" ht="79.900000000000006" thickBot="1">
      <c r="A103" s="307"/>
      <c r="B103" s="16" t="s">
        <v>1236</v>
      </c>
      <c r="C103" s="16" t="s">
        <v>50</v>
      </c>
      <c r="D103" s="16" t="s">
        <v>213</v>
      </c>
      <c r="E103" s="9" t="s">
        <v>1243</v>
      </c>
      <c r="F103" s="9" t="s">
        <v>1244</v>
      </c>
      <c r="G103" s="9" t="s">
        <v>86</v>
      </c>
      <c r="H103" s="9" t="s">
        <v>479</v>
      </c>
      <c r="I103" s="9" t="s">
        <v>1033</v>
      </c>
      <c r="J103" s="9" t="s">
        <v>1104</v>
      </c>
      <c r="K103" s="9">
        <v>10</v>
      </c>
      <c r="L103" s="9">
        <v>5</v>
      </c>
      <c r="M103" s="11">
        <f t="shared" si="14"/>
        <v>50</v>
      </c>
      <c r="N103" s="9" t="s">
        <v>763</v>
      </c>
      <c r="O103" s="9" t="str">
        <f>IF(AND(N103="-"),IF(P103&lt;25,Hoja1!$B$2,IF(AND(P103&gt;=25,P103&lt;50),Hoja1!$B$3,IF(AND(P103&gt;=50,P103&lt;75),Hoja1!$B$4,IF(AND(P103&gt;75),Hoja1!$B$5)))),Hoja1!$B$6)</f>
        <v>Moderado</v>
      </c>
      <c r="P103" s="11">
        <v>32</v>
      </c>
      <c r="Q103" s="9">
        <v>5</v>
      </c>
      <c r="R103" s="9">
        <v>1</v>
      </c>
      <c r="S103" s="11">
        <f t="shared" si="9"/>
        <v>5</v>
      </c>
      <c r="T103" s="13">
        <f t="shared" si="11"/>
        <v>37.4</v>
      </c>
      <c r="U103" s="58" t="str">
        <f t="shared" si="2"/>
        <v>NO SIGNIFICATIVO</v>
      </c>
      <c r="V103" s="9" t="s">
        <v>1041</v>
      </c>
      <c r="W103" s="9"/>
      <c r="X103" s="9" t="s">
        <v>169</v>
      </c>
      <c r="Y103" s="9"/>
      <c r="Z103" s="42" t="s">
        <v>1042</v>
      </c>
    </row>
    <row r="104" spans="1:26" ht="40.15" thickBot="1">
      <c r="A104" s="307"/>
      <c r="B104" s="16" t="s">
        <v>1236</v>
      </c>
      <c r="C104" s="16" t="s">
        <v>50</v>
      </c>
      <c r="D104" s="16" t="s">
        <v>213</v>
      </c>
      <c r="E104" s="9" t="s">
        <v>1245</v>
      </c>
      <c r="F104" s="9" t="s">
        <v>1246</v>
      </c>
      <c r="G104" s="16" t="s">
        <v>86</v>
      </c>
      <c r="H104" s="16" t="s">
        <v>479</v>
      </c>
      <c r="I104" s="9" t="s">
        <v>1033</v>
      </c>
      <c r="J104" s="16" t="s">
        <v>1247</v>
      </c>
      <c r="K104" s="9">
        <v>10</v>
      </c>
      <c r="L104" s="9">
        <v>5</v>
      </c>
      <c r="M104" s="11">
        <f t="shared" si="14"/>
        <v>50</v>
      </c>
      <c r="N104" s="9" t="s">
        <v>763</v>
      </c>
      <c r="O104" s="9" t="str">
        <f>IF(AND(N104="-"),IF(P104&lt;25,Hoja1!$B$2,IF(AND(P104&gt;=25,P104&lt;50),Hoja1!$B$3,IF(AND(P104&gt;=50,P104&lt;75),Hoja1!$B$4,IF(AND(P104&gt;75),Hoja1!$B$5)))),Hoja1!$B$6)</f>
        <v>Moderado</v>
      </c>
      <c r="P104" s="11">
        <v>25</v>
      </c>
      <c r="Q104" s="9">
        <v>5</v>
      </c>
      <c r="R104" s="9">
        <v>1</v>
      </c>
      <c r="S104" s="11">
        <f t="shared" si="9"/>
        <v>5</v>
      </c>
      <c r="T104" s="13">
        <f t="shared" si="11"/>
        <v>34.25</v>
      </c>
      <c r="U104" s="58" t="str">
        <f t="shared" si="2"/>
        <v>NO SIGNIFICATIVO</v>
      </c>
      <c r="V104" s="9"/>
      <c r="W104" s="9"/>
      <c r="X104" s="9"/>
      <c r="Y104" s="9"/>
      <c r="Z104" s="42" t="s">
        <v>1042</v>
      </c>
    </row>
    <row r="105" spans="1:26" ht="93" thickBot="1">
      <c r="A105" s="307"/>
      <c r="B105" s="16" t="s">
        <v>1236</v>
      </c>
      <c r="C105" s="16" t="s">
        <v>50</v>
      </c>
      <c r="D105" s="16" t="s">
        <v>213</v>
      </c>
      <c r="E105" s="9" t="s">
        <v>1248</v>
      </c>
      <c r="F105" s="9" t="s">
        <v>1246</v>
      </c>
      <c r="G105" s="16" t="s">
        <v>86</v>
      </c>
      <c r="H105" s="16" t="s">
        <v>479</v>
      </c>
      <c r="I105" s="9" t="s">
        <v>1033</v>
      </c>
      <c r="J105" s="16" t="s">
        <v>414</v>
      </c>
      <c r="K105" s="9">
        <v>10</v>
      </c>
      <c r="L105" s="9">
        <v>5</v>
      </c>
      <c r="M105" s="11">
        <f t="shared" ref="M105" si="15">+K105*L105</f>
        <v>50</v>
      </c>
      <c r="N105" s="9" t="s">
        <v>763</v>
      </c>
      <c r="O105" s="9" t="str">
        <f>IF(AND(N105="-"),IF(P105&lt;25,Hoja1!$B$2,IF(AND(P105&gt;=25,P105&lt;50),Hoja1!$B$3,IF(AND(P105&gt;=50,P105&lt;75),Hoja1!$B$4,IF(AND(P105&gt;75),Hoja1!$B$5)))),Hoja1!$B$6)</f>
        <v>Moderado</v>
      </c>
      <c r="P105" s="11">
        <v>33</v>
      </c>
      <c r="Q105" s="9">
        <v>5</v>
      </c>
      <c r="R105" s="9">
        <v>1</v>
      </c>
      <c r="S105" s="11">
        <f t="shared" si="9"/>
        <v>5</v>
      </c>
      <c r="T105" s="13">
        <f t="shared" si="11"/>
        <v>37.85</v>
      </c>
      <c r="U105" s="58" t="str">
        <f t="shared" si="2"/>
        <v>NO SIGNIFICATIVO</v>
      </c>
      <c r="V105" s="9"/>
      <c r="W105" s="9"/>
      <c r="X105" s="9"/>
      <c r="Y105" s="9"/>
      <c r="Z105" s="42" t="s">
        <v>1042</v>
      </c>
    </row>
    <row r="106" spans="1:26" ht="106.15" thickBot="1">
      <c r="A106" s="307"/>
      <c r="B106" s="16" t="s">
        <v>1236</v>
      </c>
      <c r="C106" s="16" t="s">
        <v>50</v>
      </c>
      <c r="D106" s="16" t="s">
        <v>213</v>
      </c>
      <c r="E106" s="9" t="s">
        <v>1249</v>
      </c>
      <c r="F106" s="9" t="s">
        <v>1250</v>
      </c>
      <c r="G106" s="9" t="s">
        <v>120</v>
      </c>
      <c r="H106" s="9" t="s">
        <v>1032</v>
      </c>
      <c r="I106" s="9" t="s">
        <v>1033</v>
      </c>
      <c r="J106" s="9" t="s">
        <v>1056</v>
      </c>
      <c r="K106" s="9">
        <v>10</v>
      </c>
      <c r="L106" s="9">
        <v>5</v>
      </c>
      <c r="M106" s="11">
        <f t="shared" si="14"/>
        <v>50</v>
      </c>
      <c r="N106" s="9" t="s">
        <v>763</v>
      </c>
      <c r="O106" s="9" t="str">
        <f>IF(AND(N106="-"),IF(P106&lt;25,Hoja1!$B$2,IF(AND(P106&gt;=25,P106&lt;50),Hoja1!$B$3,IF(AND(P106&gt;=50,P106&lt;75),Hoja1!$B$4,IF(AND(P106&gt;75),Hoja1!$B$5)))),Hoja1!$B$6)</f>
        <v>Moderado</v>
      </c>
      <c r="P106" s="11">
        <v>30</v>
      </c>
      <c r="Q106" s="9">
        <v>5</v>
      </c>
      <c r="R106" s="9">
        <v>1</v>
      </c>
      <c r="S106" s="11">
        <f t="shared" si="9"/>
        <v>5</v>
      </c>
      <c r="T106" s="13">
        <f t="shared" si="11"/>
        <v>36.5</v>
      </c>
      <c r="U106" s="58" t="str">
        <f t="shared" si="2"/>
        <v>NO SIGNIFICATIVO</v>
      </c>
      <c r="V106" s="9" t="s">
        <v>1109</v>
      </c>
      <c r="W106" s="9" t="s">
        <v>1110</v>
      </c>
      <c r="X106" s="9" t="s">
        <v>169</v>
      </c>
      <c r="Y106" s="9"/>
      <c r="Z106" s="42" t="s">
        <v>170</v>
      </c>
    </row>
    <row r="107" spans="1:26" ht="53.45" thickBot="1">
      <c r="A107" s="307"/>
      <c r="B107" s="16" t="s">
        <v>1236</v>
      </c>
      <c r="C107" s="16" t="s">
        <v>50</v>
      </c>
      <c r="D107" s="16" t="s">
        <v>213</v>
      </c>
      <c r="E107" s="9" t="s">
        <v>1251</v>
      </c>
      <c r="F107" s="9" t="s">
        <v>1194</v>
      </c>
      <c r="G107" s="9" t="s">
        <v>746</v>
      </c>
      <c r="H107" s="16" t="s">
        <v>1066</v>
      </c>
      <c r="I107" s="16" t="s">
        <v>1055</v>
      </c>
      <c r="J107" s="16" t="s">
        <v>1067</v>
      </c>
      <c r="K107" s="9">
        <v>10</v>
      </c>
      <c r="L107" s="9">
        <v>5</v>
      </c>
      <c r="M107" s="11">
        <f t="shared" ref="M107:M110" si="16">+K107*L107</f>
        <v>50</v>
      </c>
      <c r="N107" s="9" t="s">
        <v>763</v>
      </c>
      <c r="O107" s="9" t="str">
        <f>IF(AND(N107="-"),IF(P107&lt;25,Hoja1!$B$2,IF(AND(P107&gt;=25,P107&lt;50),Hoja1!$B$3,IF(AND(P107&gt;=50,P107&lt;75),Hoja1!$B$4,IF(AND(P107&gt;75),Hoja1!$B$5)))),Hoja1!$B$6)</f>
        <v>Irrelevante</v>
      </c>
      <c r="P107" s="11">
        <v>24</v>
      </c>
      <c r="Q107" s="9">
        <v>5</v>
      </c>
      <c r="R107" s="9">
        <v>1</v>
      </c>
      <c r="S107" s="11">
        <f t="shared" si="9"/>
        <v>5</v>
      </c>
      <c r="T107" s="13">
        <f t="shared" si="11"/>
        <v>33.799999999999997</v>
      </c>
      <c r="U107" s="58" t="str">
        <f t="shared" si="2"/>
        <v>NO SIGNIFICATIVO</v>
      </c>
      <c r="V107" s="9"/>
      <c r="W107" s="9"/>
      <c r="X107" s="9"/>
      <c r="Y107" s="9"/>
      <c r="Z107" s="42" t="s">
        <v>170</v>
      </c>
    </row>
    <row r="108" spans="1:26" ht="53.45" thickBot="1">
      <c r="A108" s="307"/>
      <c r="B108" s="16" t="s">
        <v>1236</v>
      </c>
      <c r="C108" s="16" t="s">
        <v>50</v>
      </c>
      <c r="D108" s="16" t="s">
        <v>213</v>
      </c>
      <c r="E108" s="9" t="s">
        <v>1251</v>
      </c>
      <c r="F108" s="9" t="s">
        <v>1071</v>
      </c>
      <c r="G108" s="9" t="s">
        <v>747</v>
      </c>
      <c r="H108" s="16" t="s">
        <v>1066</v>
      </c>
      <c r="I108" s="16" t="s">
        <v>1055</v>
      </c>
      <c r="J108" s="16" t="s">
        <v>1067</v>
      </c>
      <c r="K108" s="9">
        <v>10</v>
      </c>
      <c r="L108" s="9">
        <v>5</v>
      </c>
      <c r="M108" s="11">
        <f t="shared" si="16"/>
        <v>50</v>
      </c>
      <c r="N108" s="9" t="s">
        <v>763</v>
      </c>
      <c r="O108" s="9" t="str">
        <f>IF(AND(N108="-"),IF(P108&lt;25,Hoja1!$B$2,IF(AND(P108&gt;=25,P108&lt;50),Hoja1!$B$3,IF(AND(P108&gt;=50,P108&lt;75),Hoja1!$B$4,IF(AND(P108&gt;75),Hoja1!$B$5)))),Hoja1!$B$6)</f>
        <v>Irrelevante</v>
      </c>
      <c r="P108" s="11">
        <v>23</v>
      </c>
      <c r="Q108" s="9">
        <v>5</v>
      </c>
      <c r="R108" s="9">
        <v>1</v>
      </c>
      <c r="S108" s="11">
        <f t="shared" si="9"/>
        <v>5</v>
      </c>
      <c r="T108" s="13">
        <f t="shared" si="11"/>
        <v>33.35</v>
      </c>
      <c r="U108" s="58" t="str">
        <f t="shared" si="2"/>
        <v>NO SIGNIFICATIVO</v>
      </c>
      <c r="V108" s="9"/>
      <c r="W108" s="9"/>
      <c r="X108" s="9"/>
      <c r="Y108" s="9"/>
      <c r="Z108" s="42" t="s">
        <v>170</v>
      </c>
    </row>
    <row r="109" spans="1:26" ht="53.45" thickBot="1">
      <c r="A109" s="307"/>
      <c r="B109" s="16" t="s">
        <v>1236</v>
      </c>
      <c r="C109" s="16" t="s">
        <v>50</v>
      </c>
      <c r="D109" s="16" t="s">
        <v>213</v>
      </c>
      <c r="E109" s="9" t="s">
        <v>1252</v>
      </c>
      <c r="F109" s="9" t="s">
        <v>1076</v>
      </c>
      <c r="G109" s="9" t="s">
        <v>748</v>
      </c>
      <c r="H109" s="16" t="s">
        <v>1066</v>
      </c>
      <c r="I109" s="16" t="s">
        <v>1055</v>
      </c>
      <c r="J109" s="16" t="s">
        <v>1067</v>
      </c>
      <c r="K109" s="9">
        <v>10</v>
      </c>
      <c r="L109" s="9">
        <v>5</v>
      </c>
      <c r="M109" s="11">
        <f t="shared" si="16"/>
        <v>50</v>
      </c>
      <c r="N109" s="9" t="s">
        <v>763</v>
      </c>
      <c r="O109" s="9" t="str">
        <f>IF(AND(N109="-"),IF(P109&lt;25,Hoja1!$B$2,IF(AND(P109&gt;=25,P109&lt;50),Hoja1!$B$3,IF(AND(P109&gt;=50,P109&lt;75),Hoja1!$B$4,IF(AND(P109&gt;75),Hoja1!$B$5)))),Hoja1!$B$6)</f>
        <v>Irrelevante</v>
      </c>
      <c r="P109" s="11">
        <v>23</v>
      </c>
      <c r="Q109" s="9">
        <v>5</v>
      </c>
      <c r="R109" s="9">
        <v>1</v>
      </c>
      <c r="S109" s="11">
        <f t="shared" si="9"/>
        <v>5</v>
      </c>
      <c r="T109" s="13">
        <f t="shared" si="11"/>
        <v>33.35</v>
      </c>
      <c r="U109" s="58" t="str">
        <f t="shared" si="2"/>
        <v>NO SIGNIFICATIVO</v>
      </c>
      <c r="V109" s="9"/>
      <c r="W109" s="9"/>
      <c r="X109" s="9"/>
      <c r="Y109" s="9"/>
      <c r="Z109" s="42" t="s">
        <v>170</v>
      </c>
    </row>
    <row r="110" spans="1:26" ht="40.15" thickBot="1">
      <c r="A110" s="307"/>
      <c r="B110" s="16" t="s">
        <v>1236</v>
      </c>
      <c r="C110" s="16" t="s">
        <v>50</v>
      </c>
      <c r="D110" s="16" t="s">
        <v>213</v>
      </c>
      <c r="E110" s="9" t="s">
        <v>1253</v>
      </c>
      <c r="F110" s="9" t="s">
        <v>1254</v>
      </c>
      <c r="G110" s="9" t="s">
        <v>749</v>
      </c>
      <c r="H110" s="18" t="s">
        <v>1222</v>
      </c>
      <c r="I110" s="18" t="s">
        <v>225</v>
      </c>
      <c r="J110" s="16" t="s">
        <v>1223</v>
      </c>
      <c r="K110" s="9">
        <v>10</v>
      </c>
      <c r="L110" s="9">
        <v>5</v>
      </c>
      <c r="M110" s="11">
        <f t="shared" si="16"/>
        <v>50</v>
      </c>
      <c r="N110" s="9" t="s">
        <v>763</v>
      </c>
      <c r="O110" s="9" t="str">
        <f>IF(AND(N110="-"),IF(P110&lt;25,Hoja1!$B$2,IF(AND(P110&gt;=25,P110&lt;50),Hoja1!$B$3,IF(AND(P110&gt;=50,P110&lt;75),Hoja1!$B$4,IF(AND(P110&gt;75),Hoja1!$B$5)))),Hoja1!$B$6)</f>
        <v>Irrelevante</v>
      </c>
      <c r="P110" s="11">
        <v>20</v>
      </c>
      <c r="Q110" s="9">
        <v>5</v>
      </c>
      <c r="R110" s="9">
        <v>1</v>
      </c>
      <c r="S110" s="11">
        <f t="shared" si="9"/>
        <v>5</v>
      </c>
      <c r="T110" s="13">
        <f t="shared" si="11"/>
        <v>32</v>
      </c>
      <c r="U110" s="58" t="str">
        <f t="shared" si="2"/>
        <v>NO SIGNIFICATIVO</v>
      </c>
      <c r="V110" s="9"/>
      <c r="W110" s="9"/>
      <c r="X110" s="18"/>
      <c r="Y110" s="18"/>
      <c r="Z110" s="76"/>
    </row>
    <row r="111" spans="1:26" ht="66.599999999999994" thickBot="1">
      <c r="A111" s="307"/>
      <c r="B111" s="16" t="s">
        <v>1236</v>
      </c>
      <c r="C111" s="16" t="s">
        <v>50</v>
      </c>
      <c r="D111" s="16" t="s">
        <v>213</v>
      </c>
      <c r="E111" s="9" t="s">
        <v>1255</v>
      </c>
      <c r="F111" s="16" t="s">
        <v>1256</v>
      </c>
      <c r="G111" s="16" t="s">
        <v>750</v>
      </c>
      <c r="H111" s="16" t="s">
        <v>1098</v>
      </c>
      <c r="I111" s="16" t="s">
        <v>1027</v>
      </c>
      <c r="J111" s="16" t="s">
        <v>1121</v>
      </c>
      <c r="K111" s="9">
        <v>10</v>
      </c>
      <c r="L111" s="9">
        <v>5</v>
      </c>
      <c r="M111" s="11">
        <f t="shared" si="14"/>
        <v>50</v>
      </c>
      <c r="N111" s="9" t="s">
        <v>763</v>
      </c>
      <c r="O111" s="9" t="str">
        <f>IF(AND(N111="-"),IF(P111&lt;25,Hoja1!$B$2,IF(AND(P111&gt;=25,P111&lt;50),Hoja1!$B$3,IF(AND(P111&gt;=50,P111&lt;75),Hoja1!$B$4,IF(AND(P111&gt;75),Hoja1!$B$5)))),Hoja1!$B$6)</f>
        <v>Moderado</v>
      </c>
      <c r="P111" s="11">
        <v>26</v>
      </c>
      <c r="Q111" s="9">
        <v>5</v>
      </c>
      <c r="R111" s="9">
        <v>1</v>
      </c>
      <c r="S111" s="11">
        <f t="shared" si="9"/>
        <v>5</v>
      </c>
      <c r="T111" s="13">
        <f t="shared" si="11"/>
        <v>34.700000000000003</v>
      </c>
      <c r="U111" s="58" t="str">
        <f t="shared" si="2"/>
        <v>NO SIGNIFICATIVO</v>
      </c>
      <c r="V111" s="9" t="s">
        <v>59</v>
      </c>
      <c r="W111" s="9"/>
      <c r="X111" s="9" t="s">
        <v>1145</v>
      </c>
      <c r="Y111" s="9"/>
      <c r="Z111" s="42" t="s">
        <v>311</v>
      </c>
    </row>
    <row r="112" spans="1:26" ht="40.15" thickBot="1">
      <c r="A112" s="307"/>
      <c r="B112" s="16" t="s">
        <v>1236</v>
      </c>
      <c r="C112" s="16" t="s">
        <v>50</v>
      </c>
      <c r="D112" s="16" t="s">
        <v>213</v>
      </c>
      <c r="E112" s="9" t="s">
        <v>1257</v>
      </c>
      <c r="F112" s="9" t="s">
        <v>1258</v>
      </c>
      <c r="G112" s="9" t="s">
        <v>750</v>
      </c>
      <c r="H112" s="16" t="s">
        <v>1098</v>
      </c>
      <c r="I112" s="16" t="s">
        <v>1027</v>
      </c>
      <c r="J112" s="16" t="s">
        <v>1121</v>
      </c>
      <c r="K112" s="9">
        <v>10</v>
      </c>
      <c r="L112" s="9">
        <v>5</v>
      </c>
      <c r="M112" s="11">
        <f t="shared" si="14"/>
        <v>50</v>
      </c>
      <c r="N112" s="9" t="s">
        <v>763</v>
      </c>
      <c r="O112" s="9" t="str">
        <f>IF(AND(N112="-"),IF(P112&lt;25,Hoja1!$B$2,IF(AND(P112&gt;=25,P112&lt;50),Hoja1!$B$3,IF(AND(P112&gt;=50,P112&lt;75),Hoja1!$B$4,IF(AND(P112&gt;75),Hoja1!$B$5)))),Hoja1!$B$6)</f>
        <v>Irrelevante</v>
      </c>
      <c r="P112" s="11">
        <v>24</v>
      </c>
      <c r="Q112" s="9">
        <v>5</v>
      </c>
      <c r="R112" s="9">
        <v>1</v>
      </c>
      <c r="S112" s="11">
        <f t="shared" si="9"/>
        <v>5</v>
      </c>
      <c r="T112" s="13">
        <f t="shared" si="11"/>
        <v>33.799999999999997</v>
      </c>
      <c r="U112" s="58" t="str">
        <f t="shared" si="2"/>
        <v>NO SIGNIFICATIVO</v>
      </c>
      <c r="V112" s="9" t="s">
        <v>59</v>
      </c>
      <c r="W112" s="16"/>
      <c r="X112" s="9" t="s">
        <v>1145</v>
      </c>
      <c r="Y112" s="16"/>
      <c r="Z112" s="42" t="s">
        <v>311</v>
      </c>
    </row>
    <row r="113" spans="1:26" ht="40.15" thickBot="1">
      <c r="A113" s="307"/>
      <c r="B113" s="16" t="s">
        <v>1236</v>
      </c>
      <c r="C113" s="16" t="s">
        <v>50</v>
      </c>
      <c r="D113" s="16" t="s">
        <v>213</v>
      </c>
      <c r="E113" s="9" t="s">
        <v>1259</v>
      </c>
      <c r="F113" s="9" t="s">
        <v>1078</v>
      </c>
      <c r="G113" s="9" t="s">
        <v>751</v>
      </c>
      <c r="H113" s="9" t="s">
        <v>1089</v>
      </c>
      <c r="I113" s="9" t="s">
        <v>1146</v>
      </c>
      <c r="J113" s="16" t="s">
        <v>1091</v>
      </c>
      <c r="K113" s="9">
        <v>10</v>
      </c>
      <c r="L113" s="9">
        <v>5</v>
      </c>
      <c r="M113" s="11">
        <f t="shared" ref="M113:M114" si="17">+K113*L113</f>
        <v>50</v>
      </c>
      <c r="N113" s="9" t="s">
        <v>764</v>
      </c>
      <c r="O113" s="9" t="str">
        <f>IF(AND(N113="-"),IF(P113&lt;25,Hoja1!$B$2,IF(AND(P113&gt;=25,P113&lt;50),Hoja1!$B$3,IF(AND(P113&gt;=50,P113&lt;75),Hoja1!$B$4,IF(AND(P113&gt;75),Hoja1!$B$5)))),Hoja1!$B$6)</f>
        <v xml:space="preserve">Positivo </v>
      </c>
      <c r="P113" s="11">
        <v>24</v>
      </c>
      <c r="Q113" s="9">
        <v>5</v>
      </c>
      <c r="R113" s="9">
        <v>1</v>
      </c>
      <c r="S113" s="11">
        <f t="shared" si="9"/>
        <v>5</v>
      </c>
      <c r="T113" s="13">
        <f t="shared" si="11"/>
        <v>33.799999999999997</v>
      </c>
      <c r="U113" s="58" t="str">
        <f t="shared" si="2"/>
        <v>NO SIGNIFICATIVO</v>
      </c>
      <c r="V113" s="9"/>
      <c r="W113" s="16"/>
      <c r="X113" s="16"/>
      <c r="Y113" s="16"/>
      <c r="Z113" s="76" t="s">
        <v>1260</v>
      </c>
    </row>
    <row r="114" spans="1:26" ht="66.599999999999994" thickBot="1">
      <c r="A114" s="307"/>
      <c r="B114" s="16" t="s">
        <v>1236</v>
      </c>
      <c r="C114" s="16" t="s">
        <v>50</v>
      </c>
      <c r="D114" s="16" t="s">
        <v>213</v>
      </c>
      <c r="E114" s="9" t="s">
        <v>1261</v>
      </c>
      <c r="F114" s="9" t="s">
        <v>1078</v>
      </c>
      <c r="G114" s="9" t="s">
        <v>751</v>
      </c>
      <c r="H114" s="16" t="s">
        <v>1239</v>
      </c>
      <c r="I114" s="9" t="s">
        <v>1055</v>
      </c>
      <c r="J114" s="16" t="s">
        <v>1262</v>
      </c>
      <c r="K114" s="9">
        <v>10</v>
      </c>
      <c r="L114" s="9">
        <v>5</v>
      </c>
      <c r="M114" s="11">
        <f t="shared" si="17"/>
        <v>50</v>
      </c>
      <c r="N114" s="9" t="s">
        <v>764</v>
      </c>
      <c r="O114" s="9" t="str">
        <f>IF(AND(N114="-"),IF(P114&lt;25,Hoja1!$B$2,IF(AND(P114&gt;=25,P114&lt;50),Hoja1!$B$3,IF(AND(P114&gt;=50,P114&lt;75),Hoja1!$B$4,IF(AND(P114&gt;75),Hoja1!$B$5)))),Hoja1!$B$6)</f>
        <v xml:space="preserve">Positivo </v>
      </c>
      <c r="P114" s="11">
        <v>22</v>
      </c>
      <c r="Q114" s="9">
        <v>5</v>
      </c>
      <c r="R114" s="9">
        <v>1</v>
      </c>
      <c r="S114" s="11">
        <f t="shared" si="9"/>
        <v>5</v>
      </c>
      <c r="T114" s="13">
        <f t="shared" si="11"/>
        <v>32.9</v>
      </c>
      <c r="U114" s="58" t="str">
        <f t="shared" si="2"/>
        <v>NO SIGNIFICATIVO</v>
      </c>
      <c r="V114" s="9"/>
      <c r="W114" s="16"/>
      <c r="X114" s="16"/>
      <c r="Y114" s="16"/>
      <c r="Z114" s="76" t="s">
        <v>1263</v>
      </c>
    </row>
    <row r="115" spans="1:26" ht="40.15" thickBot="1">
      <c r="A115" s="307"/>
      <c r="B115" s="16" t="s">
        <v>1236</v>
      </c>
      <c r="C115" s="16" t="s">
        <v>50</v>
      </c>
      <c r="D115" s="16" t="s">
        <v>213</v>
      </c>
      <c r="E115" s="9" t="s">
        <v>1264</v>
      </c>
      <c r="F115" s="9" t="s">
        <v>1265</v>
      </c>
      <c r="G115" s="16" t="s">
        <v>752</v>
      </c>
      <c r="H115" s="16" t="s">
        <v>1098</v>
      </c>
      <c r="I115" s="16" t="s">
        <v>1027</v>
      </c>
      <c r="J115" s="16" t="s">
        <v>1099</v>
      </c>
      <c r="K115" s="9">
        <v>10</v>
      </c>
      <c r="L115" s="9">
        <v>5</v>
      </c>
      <c r="M115" s="11">
        <f t="shared" si="14"/>
        <v>50</v>
      </c>
      <c r="N115" s="9" t="s">
        <v>764</v>
      </c>
      <c r="O115" s="9" t="str">
        <f>IF(AND(N115="-"),IF(P115&lt;25,Hoja1!$B$2,IF(AND(P115&gt;=25,P115&lt;50),Hoja1!$B$3,IF(AND(P115&gt;=50,P115&lt;75),Hoja1!$B$4,IF(AND(P115&gt;75),Hoja1!$B$5)))),Hoja1!$B$6)</f>
        <v xml:space="preserve">Positivo </v>
      </c>
      <c r="P115" s="11">
        <v>22</v>
      </c>
      <c r="Q115" s="9">
        <v>5</v>
      </c>
      <c r="R115" s="9">
        <v>1</v>
      </c>
      <c r="S115" s="11">
        <f t="shared" si="9"/>
        <v>5</v>
      </c>
      <c r="T115" s="13">
        <f t="shared" si="11"/>
        <v>32.9</v>
      </c>
      <c r="U115" s="58" t="str">
        <f t="shared" si="2"/>
        <v>NO SIGNIFICATIVO</v>
      </c>
      <c r="V115" s="9"/>
      <c r="W115" s="9"/>
      <c r="X115" s="9"/>
      <c r="Y115" s="16" t="s">
        <v>1135</v>
      </c>
      <c r="Z115" s="42" t="s">
        <v>1182</v>
      </c>
    </row>
    <row r="116" spans="1:26" ht="40.15" thickBot="1">
      <c r="A116" s="307"/>
      <c r="B116" s="16" t="s">
        <v>1236</v>
      </c>
      <c r="C116" s="16" t="s">
        <v>50</v>
      </c>
      <c r="D116" s="16" t="s">
        <v>213</v>
      </c>
      <c r="E116" s="25" t="s">
        <v>1266</v>
      </c>
      <c r="F116" s="25" t="s">
        <v>1181</v>
      </c>
      <c r="G116" s="53" t="s">
        <v>752</v>
      </c>
      <c r="H116" s="16" t="s">
        <v>1098</v>
      </c>
      <c r="I116" s="16" t="s">
        <v>1027</v>
      </c>
      <c r="J116" s="16" t="s">
        <v>1099</v>
      </c>
      <c r="K116" s="25">
        <v>10</v>
      </c>
      <c r="L116" s="25">
        <v>5</v>
      </c>
      <c r="M116" s="65">
        <f t="shared" si="14"/>
        <v>50</v>
      </c>
      <c r="N116" s="9" t="s">
        <v>764</v>
      </c>
      <c r="O116" s="9" t="str">
        <f>IF(AND(N116="-"),IF(P116&lt;25,Hoja1!$B$2,IF(AND(P116&gt;=25,P116&lt;50),Hoja1!$B$3,IF(AND(P116&gt;=50,P116&lt;75),Hoja1!$B$4,IF(AND(P116&gt;75),Hoja1!$B$5)))),Hoja1!$B$6)</f>
        <v xml:space="preserve">Positivo </v>
      </c>
      <c r="P116" s="65">
        <v>22</v>
      </c>
      <c r="Q116" s="9">
        <v>5</v>
      </c>
      <c r="R116" s="9">
        <v>1</v>
      </c>
      <c r="S116" s="11">
        <f t="shared" si="9"/>
        <v>5</v>
      </c>
      <c r="T116" s="13">
        <f t="shared" si="11"/>
        <v>32.9</v>
      </c>
      <c r="U116" s="58" t="str">
        <f t="shared" si="2"/>
        <v>NO SIGNIFICATIVO</v>
      </c>
      <c r="V116" s="25"/>
      <c r="W116" s="25"/>
      <c r="X116" s="25"/>
      <c r="Y116" s="16" t="s">
        <v>1135</v>
      </c>
      <c r="Z116" s="42" t="s">
        <v>1202</v>
      </c>
    </row>
    <row r="117" spans="1:26" ht="93" thickBot="1">
      <c r="A117" s="307"/>
      <c r="B117" s="58" t="s">
        <v>1267</v>
      </c>
      <c r="C117" s="58" t="s">
        <v>50</v>
      </c>
      <c r="D117" s="16" t="s">
        <v>469</v>
      </c>
      <c r="E117" s="59" t="s">
        <v>1268</v>
      </c>
      <c r="F117" s="59" t="s">
        <v>1031</v>
      </c>
      <c r="G117" s="59" t="s">
        <v>104</v>
      </c>
      <c r="H117" s="59" t="s">
        <v>1239</v>
      </c>
      <c r="I117" s="58" t="s">
        <v>1055</v>
      </c>
      <c r="J117" s="9" t="s">
        <v>1028</v>
      </c>
      <c r="K117" s="59">
        <v>10</v>
      </c>
      <c r="L117" s="59">
        <v>5</v>
      </c>
      <c r="M117" s="60">
        <f t="shared" si="14"/>
        <v>50</v>
      </c>
      <c r="N117" s="9" t="s">
        <v>763</v>
      </c>
      <c r="O117" s="9" t="str">
        <f>IF(AND(N117="-"),IF(P117&lt;25,Hoja1!$B$2,IF(AND(P117&gt;=25,P117&lt;50),Hoja1!$B$3,IF(AND(P117&gt;=50,P117&lt;75),Hoja1!$B$4,IF(AND(P117&gt;75),Hoja1!$B$5)))),Hoja1!$B$6)</f>
        <v>Irrelevante</v>
      </c>
      <c r="P117" s="60">
        <v>23</v>
      </c>
      <c r="Q117" s="9">
        <v>5</v>
      </c>
      <c r="R117" s="9">
        <v>1</v>
      </c>
      <c r="S117" s="11">
        <f t="shared" si="9"/>
        <v>5</v>
      </c>
      <c r="T117" s="13">
        <f t="shared" si="11"/>
        <v>33.35</v>
      </c>
      <c r="U117" s="58" t="str">
        <f t="shared" si="2"/>
        <v>NO SIGNIFICATIVO</v>
      </c>
      <c r="V117" s="9" t="s">
        <v>1139</v>
      </c>
      <c r="W117" s="59" t="s">
        <v>60</v>
      </c>
      <c r="X117" s="59"/>
      <c r="Y117" s="59"/>
      <c r="Z117" s="42" t="s">
        <v>427</v>
      </c>
    </row>
    <row r="118" spans="1:26" ht="66.599999999999994" thickBot="1">
      <c r="A118" s="307"/>
      <c r="B118" s="16" t="s">
        <v>1267</v>
      </c>
      <c r="C118" s="16" t="s">
        <v>50</v>
      </c>
      <c r="D118" s="16" t="s">
        <v>469</v>
      </c>
      <c r="E118" s="16" t="s">
        <v>1269</v>
      </c>
      <c r="F118" s="16" t="s">
        <v>1106</v>
      </c>
      <c r="G118" s="16" t="s">
        <v>86</v>
      </c>
      <c r="H118" s="9" t="s">
        <v>479</v>
      </c>
      <c r="I118" s="9" t="s">
        <v>1033</v>
      </c>
      <c r="J118" s="9" t="s">
        <v>1104</v>
      </c>
      <c r="K118" s="9">
        <v>10</v>
      </c>
      <c r="L118" s="9">
        <v>5</v>
      </c>
      <c r="M118" s="11">
        <f t="shared" si="14"/>
        <v>50</v>
      </c>
      <c r="N118" s="9" t="s">
        <v>763</v>
      </c>
      <c r="O118" s="9" t="str">
        <f>IF(AND(N118="-"),IF(P118&lt;25,Hoja1!$B$2,IF(AND(P118&gt;=25,P118&lt;50),Hoja1!$B$3,IF(AND(P118&gt;=50,P118&lt;75),Hoja1!$B$4,IF(AND(P118&gt;75),Hoja1!$B$5)))),Hoja1!$B$6)</f>
        <v>Moderado</v>
      </c>
      <c r="P118" s="11">
        <v>32</v>
      </c>
      <c r="Q118" s="9">
        <v>5</v>
      </c>
      <c r="R118" s="9">
        <v>1</v>
      </c>
      <c r="S118" s="11">
        <f t="shared" si="9"/>
        <v>5</v>
      </c>
      <c r="T118" s="13">
        <f t="shared" si="11"/>
        <v>37.4</v>
      </c>
      <c r="U118" s="58" t="str">
        <f t="shared" si="2"/>
        <v>NO SIGNIFICATIVO</v>
      </c>
      <c r="V118" s="9" t="s">
        <v>1041</v>
      </c>
      <c r="W118" s="9"/>
      <c r="X118" s="9" t="s">
        <v>169</v>
      </c>
      <c r="Y118" s="9"/>
      <c r="Z118" s="42" t="s">
        <v>1042</v>
      </c>
    </row>
    <row r="119" spans="1:26" ht="66.599999999999994" thickBot="1">
      <c r="A119" s="307"/>
      <c r="B119" s="16" t="s">
        <v>1267</v>
      </c>
      <c r="C119" s="16" t="s">
        <v>95</v>
      </c>
      <c r="D119" s="16" t="s">
        <v>469</v>
      </c>
      <c r="E119" s="9" t="s">
        <v>1270</v>
      </c>
      <c r="F119" s="16" t="s">
        <v>1271</v>
      </c>
      <c r="G119" s="16" t="s">
        <v>120</v>
      </c>
      <c r="H119" s="9" t="s">
        <v>1032</v>
      </c>
      <c r="I119" s="9" t="s">
        <v>1033</v>
      </c>
      <c r="J119" s="9" t="s">
        <v>1056</v>
      </c>
      <c r="K119" s="9">
        <v>10</v>
      </c>
      <c r="L119" s="9">
        <v>5</v>
      </c>
      <c r="M119" s="11">
        <f t="shared" si="14"/>
        <v>50</v>
      </c>
      <c r="N119" s="9" t="s">
        <v>763</v>
      </c>
      <c r="O119" s="9" t="str">
        <f>IF(AND(N119="-"),IF(P119&lt;25,Hoja1!$B$2,IF(AND(P119&gt;=25,P119&lt;50),Hoja1!$B$3,IF(AND(P119&gt;=50,P119&lt;75),Hoja1!$B$4,IF(AND(P119&gt;75),Hoja1!$B$5)))),Hoja1!$B$6)</f>
        <v>Moderado</v>
      </c>
      <c r="P119" s="11">
        <v>33</v>
      </c>
      <c r="Q119" s="9">
        <v>5</v>
      </c>
      <c r="R119" s="9">
        <v>1</v>
      </c>
      <c r="S119" s="11">
        <f t="shared" si="9"/>
        <v>5</v>
      </c>
      <c r="T119" s="13">
        <f t="shared" si="11"/>
        <v>37.85</v>
      </c>
      <c r="U119" s="58" t="str">
        <f t="shared" si="2"/>
        <v>NO SIGNIFICATIVO</v>
      </c>
      <c r="V119" s="9" t="s">
        <v>1109</v>
      </c>
      <c r="W119" s="9" t="s">
        <v>1110</v>
      </c>
      <c r="X119" s="9" t="s">
        <v>169</v>
      </c>
      <c r="Y119" s="9"/>
      <c r="Z119" s="42" t="s">
        <v>170</v>
      </c>
    </row>
    <row r="120" spans="1:26" ht="66.599999999999994" thickBot="1">
      <c r="A120" s="307"/>
      <c r="B120" s="16" t="s">
        <v>1267</v>
      </c>
      <c r="C120" s="9" t="s">
        <v>50</v>
      </c>
      <c r="D120" s="16" t="s">
        <v>469</v>
      </c>
      <c r="E120" s="9" t="s">
        <v>1272</v>
      </c>
      <c r="F120" s="9" t="s">
        <v>1273</v>
      </c>
      <c r="G120" s="9" t="s">
        <v>120</v>
      </c>
      <c r="H120" s="9" t="s">
        <v>1032</v>
      </c>
      <c r="I120" s="9" t="s">
        <v>1033</v>
      </c>
      <c r="J120" s="9" t="s">
        <v>1056</v>
      </c>
      <c r="K120" s="9">
        <v>10</v>
      </c>
      <c r="L120" s="9">
        <v>5</v>
      </c>
      <c r="M120" s="11">
        <f t="shared" si="14"/>
        <v>50</v>
      </c>
      <c r="N120" s="9" t="s">
        <v>763</v>
      </c>
      <c r="O120" s="9" t="str">
        <f>IF(AND(N120="-"),IF(P120&lt;25,Hoja1!$B$2,IF(AND(P120&gt;=25,P120&lt;50),Hoja1!$B$3,IF(AND(P120&gt;=50,P120&lt;75),Hoja1!$B$4,IF(AND(P120&gt;75),Hoja1!$B$5)))),Hoja1!$B$6)</f>
        <v>Irrelevante</v>
      </c>
      <c r="P120" s="11">
        <v>24</v>
      </c>
      <c r="Q120" s="9">
        <v>5</v>
      </c>
      <c r="R120" s="9">
        <v>1</v>
      </c>
      <c r="S120" s="11">
        <f t="shared" si="9"/>
        <v>5</v>
      </c>
      <c r="T120" s="13">
        <f t="shared" si="11"/>
        <v>33.799999999999997</v>
      </c>
      <c r="U120" s="58" t="str">
        <f t="shared" si="2"/>
        <v>NO SIGNIFICATIVO</v>
      </c>
      <c r="V120" s="9" t="s">
        <v>1109</v>
      </c>
      <c r="W120" s="9" t="s">
        <v>1110</v>
      </c>
      <c r="X120" s="9" t="s">
        <v>169</v>
      </c>
      <c r="Y120" s="9"/>
      <c r="Z120" s="42" t="s">
        <v>170</v>
      </c>
    </row>
    <row r="121" spans="1:26" ht="66.599999999999994" thickBot="1">
      <c r="A121" s="307"/>
      <c r="B121" s="16" t="s">
        <v>1267</v>
      </c>
      <c r="C121" s="16" t="s">
        <v>50</v>
      </c>
      <c r="D121" s="16" t="s">
        <v>469</v>
      </c>
      <c r="E121" s="9" t="s">
        <v>1274</v>
      </c>
      <c r="F121" s="9" t="s">
        <v>1275</v>
      </c>
      <c r="G121" s="9" t="s">
        <v>746</v>
      </c>
      <c r="H121" s="16" t="s">
        <v>1066</v>
      </c>
      <c r="I121" s="16" t="s">
        <v>1055</v>
      </c>
      <c r="J121" s="16" t="s">
        <v>1067</v>
      </c>
      <c r="K121" s="9">
        <v>10</v>
      </c>
      <c r="L121" s="9">
        <v>5</v>
      </c>
      <c r="M121" s="11">
        <f t="shared" si="14"/>
        <v>50</v>
      </c>
      <c r="N121" s="9" t="s">
        <v>763</v>
      </c>
      <c r="O121" s="9" t="str">
        <f>IF(AND(N121="-"),IF(P121&lt;25,Hoja1!$B$2,IF(AND(P121&gt;=25,P121&lt;50),Hoja1!$B$3,IF(AND(P121&gt;=50,P121&lt;75),Hoja1!$B$4,IF(AND(P121&gt;75),Hoja1!$B$5)))),Hoja1!$B$6)</f>
        <v>Irrelevante</v>
      </c>
      <c r="P121" s="11">
        <v>24</v>
      </c>
      <c r="Q121" s="9">
        <v>5</v>
      </c>
      <c r="R121" s="9">
        <v>1</v>
      </c>
      <c r="S121" s="11">
        <f t="shared" si="9"/>
        <v>5</v>
      </c>
      <c r="T121" s="13">
        <f t="shared" si="11"/>
        <v>33.799999999999997</v>
      </c>
      <c r="U121" s="58" t="str">
        <f t="shared" si="2"/>
        <v>NO SIGNIFICATIVO</v>
      </c>
      <c r="V121" s="9"/>
      <c r="W121" s="9"/>
      <c r="X121" s="9"/>
      <c r="Y121" s="9"/>
      <c r="Z121" s="42" t="s">
        <v>170</v>
      </c>
    </row>
    <row r="122" spans="1:26" ht="66.599999999999994" thickBot="1">
      <c r="A122" s="307"/>
      <c r="B122" s="16" t="s">
        <v>1267</v>
      </c>
      <c r="C122" s="16" t="s">
        <v>50</v>
      </c>
      <c r="D122" s="16" t="s">
        <v>469</v>
      </c>
      <c r="E122" s="9" t="s">
        <v>1276</v>
      </c>
      <c r="F122" s="16" t="s">
        <v>1277</v>
      </c>
      <c r="G122" s="16" t="s">
        <v>747</v>
      </c>
      <c r="H122" s="16" t="s">
        <v>172</v>
      </c>
      <c r="I122" s="16" t="s">
        <v>1055</v>
      </c>
      <c r="J122" s="16" t="s">
        <v>1066</v>
      </c>
      <c r="K122" s="9">
        <v>10</v>
      </c>
      <c r="L122" s="9">
        <v>5</v>
      </c>
      <c r="M122" s="11">
        <f t="shared" si="14"/>
        <v>50</v>
      </c>
      <c r="N122" s="9" t="s">
        <v>763</v>
      </c>
      <c r="O122" s="9" t="str">
        <f>IF(AND(N122="-"),IF(P122&lt;25,Hoja1!$B$2,IF(AND(P122&gt;=25,P122&lt;50),Hoja1!$B$3,IF(AND(P122&gt;=50,P122&lt;75),Hoja1!$B$4,IF(AND(P122&gt;75),Hoja1!$B$5)))),Hoja1!$B$6)</f>
        <v>Irrelevante</v>
      </c>
      <c r="P122" s="11">
        <v>24</v>
      </c>
      <c r="Q122" s="9">
        <v>5</v>
      </c>
      <c r="R122" s="9">
        <v>1</v>
      </c>
      <c r="S122" s="11">
        <f t="shared" si="9"/>
        <v>5</v>
      </c>
      <c r="T122" s="13">
        <f t="shared" si="11"/>
        <v>33.799999999999997</v>
      </c>
      <c r="U122" s="58" t="str">
        <f t="shared" si="2"/>
        <v>NO SIGNIFICATIVO</v>
      </c>
      <c r="V122" s="9"/>
      <c r="W122" s="9"/>
      <c r="X122" s="9"/>
      <c r="Y122" s="9"/>
      <c r="Z122" s="42" t="s">
        <v>170</v>
      </c>
    </row>
    <row r="123" spans="1:26" ht="66.599999999999994" thickBot="1">
      <c r="A123" s="307"/>
      <c r="B123" s="16" t="s">
        <v>1267</v>
      </c>
      <c r="C123" s="16" t="s">
        <v>50</v>
      </c>
      <c r="D123" s="16" t="s">
        <v>469</v>
      </c>
      <c r="E123" s="18" t="s">
        <v>1278</v>
      </c>
      <c r="F123" s="52" t="s">
        <v>1279</v>
      </c>
      <c r="G123" s="52" t="s">
        <v>748</v>
      </c>
      <c r="H123" s="16" t="s">
        <v>1066</v>
      </c>
      <c r="I123" s="16" t="s">
        <v>1055</v>
      </c>
      <c r="J123" s="16" t="s">
        <v>1066</v>
      </c>
      <c r="K123" s="9">
        <v>10</v>
      </c>
      <c r="L123" s="9">
        <v>5</v>
      </c>
      <c r="M123" s="11">
        <f t="shared" ref="M123:M132" si="18">+K123*L123</f>
        <v>50</v>
      </c>
      <c r="N123" s="9" t="s">
        <v>763</v>
      </c>
      <c r="O123" s="9" t="str">
        <f>IF(AND(N123="-"),IF(P123&lt;25,Hoja1!$B$2,IF(AND(P123&gt;=25,P123&lt;50),Hoja1!$B$3,IF(AND(P123&gt;=50,P123&lt;75),Hoja1!$B$4,IF(AND(P123&gt;75),Hoja1!$B$5)))),Hoja1!$B$6)</f>
        <v>Irrelevante</v>
      </c>
      <c r="P123" s="74">
        <v>24</v>
      </c>
      <c r="Q123" s="9">
        <v>5</v>
      </c>
      <c r="R123" s="9">
        <v>1</v>
      </c>
      <c r="S123" s="11">
        <f t="shared" si="9"/>
        <v>5</v>
      </c>
      <c r="T123" s="13">
        <f t="shared" si="11"/>
        <v>33.799999999999997</v>
      </c>
      <c r="U123" s="58" t="str">
        <f t="shared" si="2"/>
        <v>NO SIGNIFICATIVO</v>
      </c>
      <c r="V123" s="18"/>
      <c r="W123" s="18"/>
      <c r="X123" s="18"/>
      <c r="Y123" s="18"/>
      <c r="Z123" s="42" t="s">
        <v>170</v>
      </c>
    </row>
    <row r="124" spans="1:26" ht="66.599999999999994" thickBot="1">
      <c r="A124" s="307"/>
      <c r="B124" s="16" t="s">
        <v>1267</v>
      </c>
      <c r="C124" s="16" t="s">
        <v>95</v>
      </c>
      <c r="D124" s="16" t="s">
        <v>469</v>
      </c>
      <c r="E124" s="18" t="s">
        <v>1280</v>
      </c>
      <c r="F124" s="52" t="s">
        <v>1281</v>
      </c>
      <c r="G124" s="52" t="s">
        <v>750</v>
      </c>
      <c r="H124" s="16" t="s">
        <v>1098</v>
      </c>
      <c r="I124" s="16" t="s">
        <v>1027</v>
      </c>
      <c r="J124" s="16" t="s">
        <v>1121</v>
      </c>
      <c r="K124" s="9">
        <v>10</v>
      </c>
      <c r="L124" s="9">
        <v>5</v>
      </c>
      <c r="M124" s="11">
        <f t="shared" si="18"/>
        <v>50</v>
      </c>
      <c r="N124" s="9" t="s">
        <v>763</v>
      </c>
      <c r="O124" s="9" t="str">
        <f>IF(AND(N124="-"),IF(P124&lt;25,Hoja1!$B$2,IF(AND(P124&gt;=25,P124&lt;50),Hoja1!$B$3,IF(AND(P124&gt;=50,P124&lt;75),Hoja1!$B$4,IF(AND(P124&gt;75),Hoja1!$B$5)))),Hoja1!$B$6)</f>
        <v>Moderado</v>
      </c>
      <c r="P124" s="74">
        <v>38</v>
      </c>
      <c r="Q124" s="9">
        <v>5</v>
      </c>
      <c r="R124" s="9">
        <v>1</v>
      </c>
      <c r="S124" s="11">
        <f t="shared" si="9"/>
        <v>5</v>
      </c>
      <c r="T124" s="13">
        <f t="shared" si="11"/>
        <v>40.1</v>
      </c>
      <c r="U124" s="58" t="str">
        <f t="shared" si="2"/>
        <v>BAJA SIGNIFICANCIA</v>
      </c>
      <c r="V124" s="9" t="s">
        <v>59</v>
      </c>
      <c r="W124" s="18"/>
      <c r="X124" s="9" t="s">
        <v>1145</v>
      </c>
      <c r="Y124" s="18"/>
      <c r="Z124" s="42" t="s">
        <v>311</v>
      </c>
    </row>
    <row r="125" spans="1:26" ht="66.599999999999994" thickBot="1">
      <c r="A125" s="307"/>
      <c r="B125" s="16" t="s">
        <v>1267</v>
      </c>
      <c r="C125" s="16" t="s">
        <v>50</v>
      </c>
      <c r="D125" s="16" t="s">
        <v>469</v>
      </c>
      <c r="E125" s="18" t="s">
        <v>987</v>
      </c>
      <c r="F125" s="9" t="s">
        <v>1078</v>
      </c>
      <c r="G125" s="52" t="s">
        <v>751</v>
      </c>
      <c r="H125" s="16" t="s">
        <v>1098</v>
      </c>
      <c r="I125" s="16" t="s">
        <v>1027</v>
      </c>
      <c r="J125" s="16" t="s">
        <v>1099</v>
      </c>
      <c r="K125" s="9">
        <v>10</v>
      </c>
      <c r="L125" s="9">
        <v>5</v>
      </c>
      <c r="M125" s="11">
        <f t="shared" si="18"/>
        <v>50</v>
      </c>
      <c r="N125" s="9" t="s">
        <v>764</v>
      </c>
      <c r="O125" s="9" t="str">
        <f>IF(AND(N125="-"),IF(P125&lt;25,Hoja1!$B$2,IF(AND(P125&gt;=25,P125&lt;50),Hoja1!$B$3,IF(AND(P125&gt;=50,P125&lt;75),Hoja1!$B$4,IF(AND(P125&gt;75),Hoja1!$B$5)))),Hoja1!$B$6)</f>
        <v xml:space="preserve">Positivo </v>
      </c>
      <c r="P125" s="74">
        <v>24</v>
      </c>
      <c r="Q125" s="9">
        <v>5</v>
      </c>
      <c r="R125" s="9">
        <v>1</v>
      </c>
      <c r="S125" s="11">
        <f t="shared" si="9"/>
        <v>5</v>
      </c>
      <c r="T125" s="13">
        <f t="shared" si="11"/>
        <v>33.799999999999997</v>
      </c>
      <c r="U125" s="58" t="str">
        <f t="shared" si="2"/>
        <v>NO SIGNIFICATIVO</v>
      </c>
      <c r="V125" s="18"/>
      <c r="W125" s="18"/>
      <c r="X125" s="18"/>
      <c r="Y125" s="18"/>
      <c r="Z125" s="76"/>
    </row>
    <row r="126" spans="1:26" ht="66.599999999999994" thickBot="1">
      <c r="A126" s="307"/>
      <c r="B126" s="16" t="s">
        <v>1267</v>
      </c>
      <c r="C126" s="16" t="s">
        <v>50</v>
      </c>
      <c r="D126" s="16" t="s">
        <v>469</v>
      </c>
      <c r="E126" s="18" t="s">
        <v>978</v>
      </c>
      <c r="F126" s="9" t="s">
        <v>1265</v>
      </c>
      <c r="G126" s="52" t="s">
        <v>752</v>
      </c>
      <c r="H126" s="16" t="s">
        <v>1098</v>
      </c>
      <c r="I126" s="16" t="s">
        <v>1027</v>
      </c>
      <c r="J126" s="16" t="s">
        <v>1099</v>
      </c>
      <c r="K126" s="9">
        <v>10</v>
      </c>
      <c r="L126" s="9">
        <v>5</v>
      </c>
      <c r="M126" s="11">
        <f t="shared" si="18"/>
        <v>50</v>
      </c>
      <c r="N126" s="9" t="s">
        <v>764</v>
      </c>
      <c r="O126" s="9" t="str">
        <f>IF(AND(N126="-"),IF(P126&lt;25,Hoja1!$B$2,IF(AND(P126&gt;=25,P126&lt;50),Hoja1!$B$3,IF(AND(P126&gt;=50,P126&lt;75),Hoja1!$B$4,IF(AND(P126&gt;75),Hoja1!$B$5)))),Hoja1!$B$6)</f>
        <v xml:space="preserve">Positivo </v>
      </c>
      <c r="P126" s="74">
        <v>22</v>
      </c>
      <c r="Q126" s="9">
        <v>5</v>
      </c>
      <c r="R126" s="9">
        <v>1</v>
      </c>
      <c r="S126" s="11">
        <f t="shared" si="9"/>
        <v>5</v>
      </c>
      <c r="T126" s="13">
        <f t="shared" si="11"/>
        <v>32.9</v>
      </c>
      <c r="U126" s="58" t="str">
        <f t="shared" si="2"/>
        <v>NO SIGNIFICATIVO</v>
      </c>
      <c r="V126" s="18"/>
      <c r="W126" s="18"/>
      <c r="X126" s="18"/>
      <c r="Y126" s="16"/>
      <c r="Z126" s="42"/>
    </row>
    <row r="127" spans="1:26" ht="53.45" thickBot="1">
      <c r="A127" s="307"/>
      <c r="B127" s="16" t="s">
        <v>1282</v>
      </c>
      <c r="C127" s="16" t="s">
        <v>50</v>
      </c>
      <c r="D127" s="16" t="s">
        <v>469</v>
      </c>
      <c r="E127" s="52" t="s">
        <v>1283</v>
      </c>
      <c r="F127" s="52" t="s">
        <v>1031</v>
      </c>
      <c r="G127" s="52" t="s">
        <v>104</v>
      </c>
      <c r="H127" s="18" t="s">
        <v>1239</v>
      </c>
      <c r="I127" s="52" t="s">
        <v>1055</v>
      </c>
      <c r="J127" s="9" t="s">
        <v>1028</v>
      </c>
      <c r="K127" s="9">
        <v>10</v>
      </c>
      <c r="L127" s="9">
        <v>5</v>
      </c>
      <c r="M127" s="11">
        <f t="shared" si="18"/>
        <v>50</v>
      </c>
      <c r="N127" s="9" t="s">
        <v>763</v>
      </c>
      <c r="O127" s="9" t="str">
        <f>IF(AND(N127="-"),IF(P127&lt;25,Hoja1!$B$2,IF(AND(P127&gt;=25,P127&lt;50),Hoja1!$B$3,IF(AND(P127&gt;=50,P127&lt;75),Hoja1!$B$4,IF(AND(P127&gt;75),Hoja1!$B$5)))),Hoja1!$B$6)</f>
        <v>Irrelevante</v>
      </c>
      <c r="P127" s="74">
        <v>24</v>
      </c>
      <c r="Q127" s="9">
        <v>5</v>
      </c>
      <c r="R127" s="9">
        <v>1</v>
      </c>
      <c r="S127" s="11">
        <f t="shared" si="9"/>
        <v>5</v>
      </c>
      <c r="T127" s="13">
        <f t="shared" si="11"/>
        <v>33.799999999999997</v>
      </c>
      <c r="U127" s="58" t="str">
        <f t="shared" si="2"/>
        <v>NO SIGNIFICATIVO</v>
      </c>
      <c r="V127" s="9"/>
      <c r="W127" s="59"/>
      <c r="X127" s="18"/>
      <c r="Y127" s="18"/>
      <c r="Z127" s="42"/>
    </row>
    <row r="128" spans="1:26" ht="40.15" thickBot="1">
      <c r="A128" s="307"/>
      <c r="B128" s="16" t="s">
        <v>1282</v>
      </c>
      <c r="C128" s="16" t="s">
        <v>50</v>
      </c>
      <c r="D128" s="16" t="s">
        <v>469</v>
      </c>
      <c r="E128" s="18" t="s">
        <v>1284</v>
      </c>
      <c r="F128" s="52" t="s">
        <v>1285</v>
      </c>
      <c r="G128" s="52" t="s">
        <v>746</v>
      </c>
      <c r="H128" s="16" t="s">
        <v>1066</v>
      </c>
      <c r="I128" s="16" t="s">
        <v>1055</v>
      </c>
      <c r="J128" s="16" t="s">
        <v>1066</v>
      </c>
      <c r="K128" s="9">
        <v>10</v>
      </c>
      <c r="L128" s="9">
        <v>5</v>
      </c>
      <c r="M128" s="11">
        <f t="shared" si="18"/>
        <v>50</v>
      </c>
      <c r="N128" s="9" t="s">
        <v>763</v>
      </c>
      <c r="O128" s="9" t="str">
        <f>IF(AND(N128="-"),IF(P128&lt;25,Hoja1!$B$2,IF(AND(P128&gt;=25,P128&lt;50),Hoja1!$B$3,IF(AND(P128&gt;=50,P128&lt;75),Hoja1!$B$4,IF(AND(P128&gt;75),Hoja1!$B$5)))),Hoja1!$B$6)</f>
        <v>Irrelevante</v>
      </c>
      <c r="P128" s="74">
        <v>24</v>
      </c>
      <c r="Q128" s="9">
        <v>5</v>
      </c>
      <c r="R128" s="9">
        <v>1</v>
      </c>
      <c r="S128" s="11">
        <f t="shared" si="9"/>
        <v>5</v>
      </c>
      <c r="T128" s="13">
        <f t="shared" si="11"/>
        <v>33.799999999999997</v>
      </c>
      <c r="U128" s="58" t="str">
        <f t="shared" si="2"/>
        <v>NO SIGNIFICATIVO</v>
      </c>
      <c r="V128" s="18"/>
      <c r="W128" s="18"/>
      <c r="X128" s="18"/>
      <c r="Y128" s="18"/>
      <c r="Z128" s="42"/>
    </row>
    <row r="129" spans="1:26" ht="53.45" thickBot="1">
      <c r="A129" s="307"/>
      <c r="B129" s="52" t="s">
        <v>1282</v>
      </c>
      <c r="C129" s="52" t="s">
        <v>50</v>
      </c>
      <c r="D129" s="52" t="s">
        <v>469</v>
      </c>
      <c r="E129" s="18" t="s">
        <v>1286</v>
      </c>
      <c r="F129" s="52" t="s">
        <v>1287</v>
      </c>
      <c r="G129" s="52" t="s">
        <v>748</v>
      </c>
      <c r="H129" s="16" t="s">
        <v>1066</v>
      </c>
      <c r="I129" s="16" t="s">
        <v>1055</v>
      </c>
      <c r="J129" s="16" t="s">
        <v>1067</v>
      </c>
      <c r="K129" s="9">
        <v>10</v>
      </c>
      <c r="L129" s="9">
        <v>5</v>
      </c>
      <c r="M129" s="11">
        <f t="shared" si="18"/>
        <v>50</v>
      </c>
      <c r="N129" s="9" t="s">
        <v>763</v>
      </c>
      <c r="O129" s="9" t="str">
        <f>IF(AND(N129="-"),IF(P129&lt;25,Hoja1!$B$2,IF(AND(P129&gt;=25,P129&lt;50),Hoja1!$B$3,IF(AND(P129&gt;=50,P129&lt;75),Hoja1!$B$4,IF(AND(P129&gt;75),Hoja1!$B$5)))),Hoja1!$B$6)</f>
        <v>Irrelevante</v>
      </c>
      <c r="P129" s="74">
        <v>24</v>
      </c>
      <c r="Q129" s="9">
        <v>5</v>
      </c>
      <c r="R129" s="9">
        <v>1</v>
      </c>
      <c r="S129" s="11">
        <f t="shared" si="9"/>
        <v>5</v>
      </c>
      <c r="T129" s="13">
        <f t="shared" si="11"/>
        <v>33.799999999999997</v>
      </c>
      <c r="U129" s="58" t="str">
        <f t="shared" si="2"/>
        <v>NO SIGNIFICATIVO</v>
      </c>
      <c r="V129" s="18"/>
      <c r="W129" s="18"/>
      <c r="X129" s="18"/>
      <c r="Y129" s="18"/>
      <c r="Z129" s="42"/>
    </row>
    <row r="130" spans="1:26" ht="40.15" thickBot="1">
      <c r="A130" s="307"/>
      <c r="B130" s="52" t="s">
        <v>1282</v>
      </c>
      <c r="C130" s="52" t="s">
        <v>50</v>
      </c>
      <c r="D130" s="52" t="s">
        <v>469</v>
      </c>
      <c r="E130" s="18" t="s">
        <v>1288</v>
      </c>
      <c r="F130" s="52" t="s">
        <v>1289</v>
      </c>
      <c r="G130" s="52" t="s">
        <v>749</v>
      </c>
      <c r="H130" s="18" t="s">
        <v>1222</v>
      </c>
      <c r="I130" s="18" t="s">
        <v>225</v>
      </c>
      <c r="J130" s="16" t="s">
        <v>1223</v>
      </c>
      <c r="K130" s="9">
        <v>10</v>
      </c>
      <c r="L130" s="9">
        <v>5</v>
      </c>
      <c r="M130" s="11">
        <f t="shared" si="18"/>
        <v>50</v>
      </c>
      <c r="N130" s="9" t="s">
        <v>763</v>
      </c>
      <c r="O130" s="9" t="str">
        <f>IF(AND(N130="-"),IF(P130&lt;25,Hoja1!$B$2,IF(AND(P130&gt;=25,P130&lt;50),Hoja1!$B$3,IF(AND(P130&gt;=50,P130&lt;75),Hoja1!$B$4,IF(AND(P130&gt;75),Hoja1!$B$5)))),Hoja1!$B$6)</f>
        <v>Irrelevante</v>
      </c>
      <c r="P130" s="74">
        <v>24</v>
      </c>
      <c r="Q130" s="9">
        <v>5</v>
      </c>
      <c r="R130" s="9">
        <v>1</v>
      </c>
      <c r="S130" s="11">
        <f t="shared" si="9"/>
        <v>5</v>
      </c>
      <c r="T130" s="13">
        <f t="shared" si="11"/>
        <v>33.799999999999997</v>
      </c>
      <c r="U130" s="58" t="str">
        <f t="shared" si="2"/>
        <v>NO SIGNIFICATIVO</v>
      </c>
      <c r="V130" s="18"/>
      <c r="W130" s="18"/>
      <c r="X130" s="18"/>
      <c r="Y130" s="18"/>
      <c r="Z130" s="76"/>
    </row>
    <row r="131" spans="1:26" ht="40.15" thickBot="1">
      <c r="A131" s="307"/>
      <c r="B131" s="52" t="s">
        <v>1282</v>
      </c>
      <c r="C131" s="52" t="s">
        <v>50</v>
      </c>
      <c r="D131" s="52" t="s">
        <v>469</v>
      </c>
      <c r="E131" s="18" t="s">
        <v>1290</v>
      </c>
      <c r="F131" s="52" t="s">
        <v>1291</v>
      </c>
      <c r="G131" s="52" t="s">
        <v>750</v>
      </c>
      <c r="H131" s="16" t="s">
        <v>1098</v>
      </c>
      <c r="I131" s="16" t="s">
        <v>1027</v>
      </c>
      <c r="J131" s="16" t="s">
        <v>1121</v>
      </c>
      <c r="K131" s="9">
        <v>10</v>
      </c>
      <c r="L131" s="9">
        <v>5</v>
      </c>
      <c r="M131" s="11">
        <f t="shared" si="18"/>
        <v>50</v>
      </c>
      <c r="N131" s="9" t="s">
        <v>763</v>
      </c>
      <c r="O131" s="9" t="str">
        <f>IF(AND(N131="-"),IF(P131&lt;25,Hoja1!$B$2,IF(AND(P131&gt;=25,P131&lt;50),Hoja1!$B$3,IF(AND(P131&gt;=50,P131&lt;75),Hoja1!$B$4,IF(AND(P131&gt;75),Hoja1!$B$5)))),Hoja1!$B$6)</f>
        <v>Moderado</v>
      </c>
      <c r="P131" s="74">
        <v>25</v>
      </c>
      <c r="Q131" s="9">
        <v>5</v>
      </c>
      <c r="R131" s="9">
        <v>1</v>
      </c>
      <c r="S131" s="11">
        <f t="shared" si="9"/>
        <v>5</v>
      </c>
      <c r="T131" s="13">
        <f t="shared" si="11"/>
        <v>34.25</v>
      </c>
      <c r="U131" s="58" t="str">
        <f t="shared" si="2"/>
        <v>NO SIGNIFICATIVO</v>
      </c>
      <c r="V131" s="9"/>
      <c r="W131" s="18"/>
      <c r="X131" s="9"/>
      <c r="Y131" s="18"/>
      <c r="Z131" s="42"/>
    </row>
    <row r="132" spans="1:26" ht="40.15" thickBot="1">
      <c r="A132" s="307"/>
      <c r="B132" s="52" t="s">
        <v>1282</v>
      </c>
      <c r="C132" s="52" t="s">
        <v>50</v>
      </c>
      <c r="D132" s="52" t="s">
        <v>469</v>
      </c>
      <c r="E132" s="18" t="s">
        <v>1292</v>
      </c>
      <c r="F132" s="9" t="s">
        <v>1078</v>
      </c>
      <c r="G132" s="52" t="s">
        <v>751</v>
      </c>
      <c r="H132" s="9" t="s">
        <v>1089</v>
      </c>
      <c r="I132" s="9" t="s">
        <v>1146</v>
      </c>
      <c r="J132" s="16" t="s">
        <v>1091</v>
      </c>
      <c r="K132" s="9">
        <v>10</v>
      </c>
      <c r="L132" s="9">
        <v>5</v>
      </c>
      <c r="M132" s="11">
        <f t="shared" si="18"/>
        <v>50</v>
      </c>
      <c r="N132" s="9" t="s">
        <v>764</v>
      </c>
      <c r="O132" s="9" t="str">
        <f>IF(AND(N132="-"),IF(P132&lt;25,Hoja1!$B$2,IF(AND(P132&gt;=25,P132&lt;50),Hoja1!$B$3,IF(AND(P132&gt;=50,P132&lt;75),Hoja1!$B$4,IF(AND(P132&gt;75),Hoja1!$B$5)))),Hoja1!$B$6)</f>
        <v xml:space="preserve">Positivo </v>
      </c>
      <c r="P132" s="74">
        <v>24</v>
      </c>
      <c r="Q132" s="9">
        <v>5</v>
      </c>
      <c r="R132" s="9">
        <v>1</v>
      </c>
      <c r="S132" s="11">
        <f t="shared" ref="S132:S195" si="19">+Q132*R132</f>
        <v>5</v>
      </c>
      <c r="T132" s="13">
        <f t="shared" si="11"/>
        <v>33.799999999999997</v>
      </c>
      <c r="U132" s="58" t="str">
        <f t="shared" si="2"/>
        <v>NO SIGNIFICATIVO</v>
      </c>
      <c r="V132" s="18"/>
      <c r="W132" s="18"/>
      <c r="X132" s="18"/>
      <c r="Y132" s="18"/>
      <c r="Z132" s="76"/>
    </row>
    <row r="133" spans="1:26" ht="40.15" thickBot="1">
      <c r="A133" s="307"/>
      <c r="B133" s="53" t="s">
        <v>1282</v>
      </c>
      <c r="C133" s="53" t="s">
        <v>50</v>
      </c>
      <c r="D133" s="53" t="s">
        <v>469</v>
      </c>
      <c r="E133" s="25" t="s">
        <v>978</v>
      </c>
      <c r="F133" s="9" t="s">
        <v>1265</v>
      </c>
      <c r="G133" s="25" t="s">
        <v>752</v>
      </c>
      <c r="H133" s="16" t="s">
        <v>1098</v>
      </c>
      <c r="I133" s="16" t="s">
        <v>1027</v>
      </c>
      <c r="J133" s="16" t="s">
        <v>1099</v>
      </c>
      <c r="K133" s="25">
        <v>10</v>
      </c>
      <c r="L133" s="25">
        <v>5</v>
      </c>
      <c r="M133" s="65">
        <f t="shared" si="14"/>
        <v>50</v>
      </c>
      <c r="N133" s="9" t="s">
        <v>764</v>
      </c>
      <c r="O133" s="9" t="str">
        <f>IF(AND(N133="-"),IF(P133&lt;25,Hoja1!$B$2,IF(AND(P133&gt;=25,P133&lt;50),Hoja1!$B$3,IF(AND(P133&gt;=50,P133&lt;75),Hoja1!$B$4,IF(AND(P133&gt;75),Hoja1!$B$5)))),Hoja1!$B$6)</f>
        <v xml:space="preserve">Positivo </v>
      </c>
      <c r="P133" s="74">
        <v>22</v>
      </c>
      <c r="Q133" s="9">
        <v>5</v>
      </c>
      <c r="R133" s="9">
        <v>1</v>
      </c>
      <c r="S133" s="11">
        <f t="shared" si="19"/>
        <v>5</v>
      </c>
      <c r="T133" s="13">
        <f t="shared" si="11"/>
        <v>32.9</v>
      </c>
      <c r="U133" s="58" t="str">
        <f t="shared" si="2"/>
        <v>NO SIGNIFICATIVO</v>
      </c>
      <c r="V133" s="25"/>
      <c r="W133" s="25"/>
      <c r="X133" s="25"/>
      <c r="Y133" s="16"/>
      <c r="Z133" s="42"/>
    </row>
    <row r="134" spans="1:26" ht="93" thickBot="1">
      <c r="A134" s="307"/>
      <c r="B134" s="58" t="s">
        <v>1293</v>
      </c>
      <c r="C134" s="58" t="s">
        <v>50</v>
      </c>
      <c r="D134" s="58" t="s">
        <v>469</v>
      </c>
      <c r="E134" s="58" t="s">
        <v>1294</v>
      </c>
      <c r="F134" s="59" t="s">
        <v>1031</v>
      </c>
      <c r="G134" s="59" t="s">
        <v>104</v>
      </c>
      <c r="H134" s="59" t="s">
        <v>1026</v>
      </c>
      <c r="I134" s="58" t="s">
        <v>1186</v>
      </c>
      <c r="J134" s="9" t="s">
        <v>1028</v>
      </c>
      <c r="K134" s="58">
        <v>10</v>
      </c>
      <c r="L134" s="58">
        <v>5</v>
      </c>
      <c r="M134" s="67">
        <f t="shared" si="14"/>
        <v>50</v>
      </c>
      <c r="N134" s="9" t="s">
        <v>763</v>
      </c>
      <c r="O134" s="9" t="str">
        <f>IF(AND(N134="-"),IF(P134&lt;25,Hoja1!$B$2,IF(AND(P134&gt;=25,P134&lt;50),Hoja1!$B$3,IF(AND(P134&gt;=50,P134&lt;75),Hoja1!$B$4,IF(AND(P134&gt;75),Hoja1!$B$5)))),Hoja1!$B$6)</f>
        <v>Moderado</v>
      </c>
      <c r="P134" s="67">
        <v>36</v>
      </c>
      <c r="Q134" s="9">
        <v>5</v>
      </c>
      <c r="R134" s="9">
        <v>1</v>
      </c>
      <c r="S134" s="11">
        <f t="shared" si="19"/>
        <v>5</v>
      </c>
      <c r="T134" s="13">
        <f t="shared" si="11"/>
        <v>39.200000000000003</v>
      </c>
      <c r="U134" s="58" t="str">
        <f t="shared" si="2"/>
        <v>BAJA SIGNIFICANCIA</v>
      </c>
      <c r="V134" s="9" t="s">
        <v>1139</v>
      </c>
      <c r="W134" s="59" t="s">
        <v>60</v>
      </c>
      <c r="X134" s="59"/>
      <c r="Y134" s="59"/>
      <c r="Z134" s="42" t="s">
        <v>427</v>
      </c>
    </row>
    <row r="135" spans="1:26" ht="40.15" thickBot="1">
      <c r="A135" s="307"/>
      <c r="B135" s="16" t="s">
        <v>1293</v>
      </c>
      <c r="C135" s="16" t="s">
        <v>50</v>
      </c>
      <c r="D135" s="16" t="s">
        <v>469</v>
      </c>
      <c r="E135" s="9" t="s">
        <v>1295</v>
      </c>
      <c r="F135" s="9" t="s">
        <v>1031</v>
      </c>
      <c r="G135" s="16" t="s">
        <v>104</v>
      </c>
      <c r="H135" s="59" t="s">
        <v>1026</v>
      </c>
      <c r="I135" s="58" t="s">
        <v>1186</v>
      </c>
      <c r="J135" s="9" t="s">
        <v>1028</v>
      </c>
      <c r="K135" s="16">
        <v>10</v>
      </c>
      <c r="L135" s="16">
        <v>5</v>
      </c>
      <c r="M135" s="43">
        <f t="shared" si="14"/>
        <v>50</v>
      </c>
      <c r="N135" s="9" t="s">
        <v>763</v>
      </c>
      <c r="O135" s="9" t="str">
        <f>IF(AND(N135="-"),IF(P135&lt;25,Hoja1!$B$2,IF(AND(P135&gt;=25,P135&lt;50),Hoja1!$B$3,IF(AND(P135&gt;=50,P135&lt;75),Hoja1!$B$4,IF(AND(P135&gt;75),Hoja1!$B$5)))),Hoja1!$B$6)</f>
        <v>Moderado</v>
      </c>
      <c r="P135" s="43">
        <v>32</v>
      </c>
      <c r="Q135" s="9">
        <v>5</v>
      </c>
      <c r="R135" s="9">
        <v>1</v>
      </c>
      <c r="S135" s="11">
        <f t="shared" si="19"/>
        <v>5</v>
      </c>
      <c r="T135" s="13">
        <f t="shared" si="11"/>
        <v>37.4</v>
      </c>
      <c r="U135" s="58" t="str">
        <f t="shared" si="2"/>
        <v>NO SIGNIFICATIVO</v>
      </c>
      <c r="V135" s="9"/>
      <c r="W135" s="59"/>
      <c r="X135" s="9"/>
      <c r="Y135" s="9"/>
      <c r="Z135" s="42"/>
    </row>
    <row r="136" spans="1:26" ht="53.45" thickBot="1">
      <c r="A136" s="307"/>
      <c r="B136" s="16" t="s">
        <v>1293</v>
      </c>
      <c r="C136" s="16" t="s">
        <v>50</v>
      </c>
      <c r="D136" s="16" t="s">
        <v>469</v>
      </c>
      <c r="E136" s="9" t="s">
        <v>1296</v>
      </c>
      <c r="F136" s="16" t="s">
        <v>1031</v>
      </c>
      <c r="G136" s="16" t="s">
        <v>104</v>
      </c>
      <c r="H136" s="59" t="s">
        <v>1026</v>
      </c>
      <c r="I136" s="58" t="s">
        <v>1186</v>
      </c>
      <c r="J136" s="9" t="s">
        <v>1028</v>
      </c>
      <c r="K136" s="16">
        <v>10</v>
      </c>
      <c r="L136" s="16">
        <v>5</v>
      </c>
      <c r="M136" s="43">
        <f t="shared" si="14"/>
        <v>50</v>
      </c>
      <c r="N136" s="9" t="s">
        <v>763</v>
      </c>
      <c r="O136" s="9" t="str">
        <f>IF(AND(N136="-"),IF(P136&lt;25,Hoja1!$B$2,IF(AND(P136&gt;=25,P136&lt;50),Hoja1!$B$3,IF(AND(P136&gt;=50,P136&lt;75),Hoja1!$B$4,IF(AND(P136&gt;75),Hoja1!$B$5)))),Hoja1!$B$6)</f>
        <v>Moderado</v>
      </c>
      <c r="P136" s="43">
        <v>28</v>
      </c>
      <c r="Q136" s="9">
        <v>5</v>
      </c>
      <c r="R136" s="9">
        <v>1</v>
      </c>
      <c r="S136" s="11">
        <f t="shared" si="19"/>
        <v>5</v>
      </c>
      <c r="T136" s="13">
        <f t="shared" si="11"/>
        <v>35.6</v>
      </c>
      <c r="U136" s="58" t="str">
        <f t="shared" si="2"/>
        <v>NO SIGNIFICATIVO</v>
      </c>
      <c r="V136" s="9"/>
      <c r="W136" s="59"/>
      <c r="X136" s="9"/>
      <c r="Y136" s="9"/>
      <c r="Z136" s="42"/>
    </row>
    <row r="137" spans="1:26" ht="27" thickBot="1">
      <c r="A137" s="307"/>
      <c r="B137" s="16" t="s">
        <v>1293</v>
      </c>
      <c r="C137" s="16" t="s">
        <v>95</v>
      </c>
      <c r="D137" s="16" t="s">
        <v>469</v>
      </c>
      <c r="E137" s="47" t="s">
        <v>1297</v>
      </c>
      <c r="F137" s="9" t="s">
        <v>1298</v>
      </c>
      <c r="G137" s="9" t="s">
        <v>104</v>
      </c>
      <c r="H137" s="18" t="s">
        <v>1239</v>
      </c>
      <c r="I137" s="52" t="s">
        <v>1299</v>
      </c>
      <c r="J137" s="9" t="s">
        <v>1028</v>
      </c>
      <c r="K137" s="16">
        <v>10</v>
      </c>
      <c r="L137" s="16">
        <v>5</v>
      </c>
      <c r="M137" s="43">
        <f t="shared" si="14"/>
        <v>50</v>
      </c>
      <c r="N137" s="9" t="s">
        <v>763</v>
      </c>
      <c r="O137" s="9" t="str">
        <f>IF(AND(N137="-"),IF(P137&lt;25,Hoja1!$B$2,IF(AND(P137&gt;=25,P137&lt;50),Hoja1!$B$3,IF(AND(P137&gt;=50,P137&lt;75),Hoja1!$B$4,IF(AND(P137&gt;75),Hoja1!$B$5)))),Hoja1!$B$6)</f>
        <v>Moderado</v>
      </c>
      <c r="P137" s="43">
        <v>34</v>
      </c>
      <c r="Q137" s="9">
        <v>5</v>
      </c>
      <c r="R137" s="9">
        <v>1</v>
      </c>
      <c r="S137" s="11">
        <f t="shared" si="19"/>
        <v>5</v>
      </c>
      <c r="T137" s="13">
        <f t="shared" si="11"/>
        <v>38.299999999999997</v>
      </c>
      <c r="U137" s="58" t="str">
        <f t="shared" si="2"/>
        <v>NO SIGNIFICATIVO</v>
      </c>
      <c r="V137" s="9"/>
      <c r="W137" s="9"/>
      <c r="X137" s="9"/>
      <c r="Y137" s="9"/>
      <c r="Z137" s="42"/>
    </row>
    <row r="138" spans="1:26" ht="27" thickBot="1">
      <c r="A138" s="307"/>
      <c r="B138" s="16" t="s">
        <v>1293</v>
      </c>
      <c r="C138" s="16" t="s">
        <v>50</v>
      </c>
      <c r="D138" s="16" t="s">
        <v>469</v>
      </c>
      <c r="E138" s="16" t="s">
        <v>1300</v>
      </c>
      <c r="F138" s="16" t="s">
        <v>1246</v>
      </c>
      <c r="G138" s="16" t="s">
        <v>86</v>
      </c>
      <c r="H138" s="16" t="s">
        <v>479</v>
      </c>
      <c r="I138" s="46" t="s">
        <v>225</v>
      </c>
      <c r="J138" s="16" t="s">
        <v>1104</v>
      </c>
      <c r="K138" s="16">
        <v>10</v>
      </c>
      <c r="L138" s="16">
        <v>5</v>
      </c>
      <c r="M138" s="43">
        <f t="shared" si="14"/>
        <v>50</v>
      </c>
      <c r="N138" s="9" t="s">
        <v>763</v>
      </c>
      <c r="O138" s="9" t="str">
        <f>IF(AND(N138="-"),IF(P138&lt;25,Hoja1!$B$2,IF(AND(P138&gt;=25,P138&lt;50),Hoja1!$B$3,IF(AND(P138&gt;=50,P138&lt;75),Hoja1!$B$4,IF(AND(P138&gt;75),Hoja1!$B$5)))),Hoja1!$B$6)</f>
        <v>Moderado</v>
      </c>
      <c r="P138" s="43">
        <v>29</v>
      </c>
      <c r="Q138" s="9">
        <v>5</v>
      </c>
      <c r="R138" s="9">
        <v>1</v>
      </c>
      <c r="S138" s="11">
        <f t="shared" si="19"/>
        <v>5</v>
      </c>
      <c r="T138" s="13">
        <f t="shared" si="11"/>
        <v>36.049999999999997</v>
      </c>
      <c r="U138" s="58" t="str">
        <f t="shared" si="2"/>
        <v>NO SIGNIFICATIVO</v>
      </c>
      <c r="V138" s="9"/>
      <c r="W138" s="9"/>
      <c r="X138" s="9"/>
      <c r="Y138" s="9"/>
      <c r="Z138" s="42"/>
    </row>
    <row r="139" spans="1:26" ht="27" thickBot="1">
      <c r="A139" s="307"/>
      <c r="B139" s="16" t="s">
        <v>1293</v>
      </c>
      <c r="C139" s="16" t="s">
        <v>95</v>
      </c>
      <c r="D139" s="16" t="s">
        <v>469</v>
      </c>
      <c r="E139" s="9" t="s">
        <v>1301</v>
      </c>
      <c r="F139" s="9" t="s">
        <v>1302</v>
      </c>
      <c r="G139" s="9" t="s">
        <v>86</v>
      </c>
      <c r="H139" s="9" t="s">
        <v>479</v>
      </c>
      <c r="I139" s="9" t="s">
        <v>1033</v>
      </c>
      <c r="J139" s="9" t="s">
        <v>1104</v>
      </c>
      <c r="K139" s="16">
        <v>10</v>
      </c>
      <c r="L139" s="16">
        <v>5</v>
      </c>
      <c r="M139" s="43">
        <f t="shared" si="14"/>
        <v>50</v>
      </c>
      <c r="N139" s="9" t="s">
        <v>763</v>
      </c>
      <c r="O139" s="9" t="str">
        <f>IF(AND(N139="-"),IF(P139&lt;25,Hoja1!$B$2,IF(AND(P139&gt;=25,P139&lt;50),Hoja1!$B$3,IF(AND(P139&gt;=50,P139&lt;75),Hoja1!$B$4,IF(AND(P139&gt;75),Hoja1!$B$5)))),Hoja1!$B$6)</f>
        <v>Moderado</v>
      </c>
      <c r="P139" s="43">
        <v>25</v>
      </c>
      <c r="Q139" s="9">
        <v>5</v>
      </c>
      <c r="R139" s="9">
        <v>1</v>
      </c>
      <c r="S139" s="11">
        <f t="shared" si="19"/>
        <v>5</v>
      </c>
      <c r="T139" s="13">
        <f t="shared" si="11"/>
        <v>34.25</v>
      </c>
      <c r="U139" s="58" t="str">
        <f t="shared" si="2"/>
        <v>NO SIGNIFICATIVO</v>
      </c>
      <c r="V139" s="9"/>
      <c r="W139" s="9"/>
      <c r="X139" s="9"/>
      <c r="Y139" s="9"/>
      <c r="Z139" s="42"/>
    </row>
    <row r="140" spans="1:26" ht="79.900000000000006" thickBot="1">
      <c r="A140" s="307"/>
      <c r="B140" s="16" t="s">
        <v>1293</v>
      </c>
      <c r="C140" s="16" t="s">
        <v>95</v>
      </c>
      <c r="D140" s="16" t="s">
        <v>469</v>
      </c>
      <c r="E140" s="9" t="s">
        <v>1303</v>
      </c>
      <c r="F140" s="9" t="s">
        <v>1304</v>
      </c>
      <c r="G140" s="9" t="s">
        <v>86</v>
      </c>
      <c r="H140" s="9" t="s">
        <v>479</v>
      </c>
      <c r="I140" s="9" t="s">
        <v>1033</v>
      </c>
      <c r="J140" s="9" t="s">
        <v>1104</v>
      </c>
      <c r="K140" s="16">
        <v>10</v>
      </c>
      <c r="L140" s="16">
        <v>5</v>
      </c>
      <c r="M140" s="43">
        <f>K140*L140</f>
        <v>50</v>
      </c>
      <c r="N140" s="9" t="s">
        <v>763</v>
      </c>
      <c r="O140" s="9" t="str">
        <f>IF(AND(N140="-"),IF(P140&lt;25,Hoja1!$B$2,IF(AND(P140&gt;=25,P140&lt;50),Hoja1!$B$3,IF(AND(P140&gt;=50,P140&lt;75),Hoja1!$B$4,IF(AND(P140&gt;75),Hoja1!$B$5)))),Hoja1!$B$6)</f>
        <v>Moderado</v>
      </c>
      <c r="P140" s="43">
        <v>32</v>
      </c>
      <c r="Q140" s="9">
        <v>5</v>
      </c>
      <c r="R140" s="9">
        <v>1</v>
      </c>
      <c r="S140" s="11">
        <f t="shared" si="19"/>
        <v>5</v>
      </c>
      <c r="T140" s="13">
        <f t="shared" ref="T140:T203" si="20">+M140*0.45+P140*0.45+S140*0.1</f>
        <v>37.4</v>
      </c>
      <c r="U140" s="58" t="str">
        <f t="shared" si="2"/>
        <v>NO SIGNIFICATIVO</v>
      </c>
      <c r="V140" s="9"/>
      <c r="W140" s="9"/>
      <c r="X140" s="9"/>
      <c r="Y140" s="9"/>
      <c r="Z140" s="42"/>
    </row>
    <row r="141" spans="1:26" ht="66.599999999999994" thickBot="1">
      <c r="A141" s="307"/>
      <c r="B141" s="16" t="s">
        <v>1293</v>
      </c>
      <c r="C141" s="16" t="s">
        <v>95</v>
      </c>
      <c r="D141" s="16" t="s">
        <v>469</v>
      </c>
      <c r="E141" s="9" t="s">
        <v>1305</v>
      </c>
      <c r="F141" s="16" t="s">
        <v>1250</v>
      </c>
      <c r="G141" s="16" t="s">
        <v>1167</v>
      </c>
      <c r="H141" s="9" t="s">
        <v>1032</v>
      </c>
      <c r="I141" s="9" t="s">
        <v>1033</v>
      </c>
      <c r="J141" s="9" t="s">
        <v>1056</v>
      </c>
      <c r="K141" s="16">
        <v>10</v>
      </c>
      <c r="L141" s="16">
        <v>5</v>
      </c>
      <c r="M141" s="43">
        <f t="shared" ref="M141:M143" si="21">+K141*L141</f>
        <v>50</v>
      </c>
      <c r="N141" s="9" t="s">
        <v>763</v>
      </c>
      <c r="O141" s="9" t="str">
        <f>IF(AND(N141="-"),IF(P141&lt;25,Hoja1!$B$2,IF(AND(P141&gt;=25,P141&lt;50),Hoja1!$B$3,IF(AND(P141&gt;=50,P141&lt;75),Hoja1!$B$4,IF(AND(P141&gt;75),Hoja1!$B$5)))),Hoja1!$B$6)</f>
        <v>Moderado</v>
      </c>
      <c r="P141" s="43">
        <v>39</v>
      </c>
      <c r="Q141" s="9">
        <v>5</v>
      </c>
      <c r="R141" s="9">
        <v>1</v>
      </c>
      <c r="S141" s="11">
        <f t="shared" si="19"/>
        <v>5</v>
      </c>
      <c r="T141" s="13">
        <f t="shared" si="20"/>
        <v>40.549999999999997</v>
      </c>
      <c r="U141" s="58" t="str">
        <f t="shared" si="2"/>
        <v>BAJA SIGNIFICANCIA</v>
      </c>
      <c r="V141" s="9" t="s">
        <v>1109</v>
      </c>
      <c r="W141" s="9" t="s">
        <v>1110</v>
      </c>
      <c r="X141" s="9" t="s">
        <v>169</v>
      </c>
      <c r="Y141" s="9"/>
      <c r="Z141" s="42" t="s">
        <v>170</v>
      </c>
    </row>
    <row r="142" spans="1:26" s="8" customFormat="1" ht="40.15" thickBot="1">
      <c r="A142" s="307"/>
      <c r="B142" s="16" t="s">
        <v>1293</v>
      </c>
      <c r="C142" s="16" t="s">
        <v>50</v>
      </c>
      <c r="D142" s="16" t="s">
        <v>469</v>
      </c>
      <c r="E142" s="9" t="s">
        <v>1306</v>
      </c>
      <c r="F142" s="16" t="s">
        <v>1307</v>
      </c>
      <c r="G142" s="16" t="s">
        <v>1167</v>
      </c>
      <c r="H142" s="9" t="s">
        <v>1032</v>
      </c>
      <c r="I142" s="9" t="s">
        <v>1033</v>
      </c>
      <c r="J142" s="9" t="s">
        <v>1056</v>
      </c>
      <c r="K142" s="16">
        <v>10</v>
      </c>
      <c r="L142" s="16">
        <v>5</v>
      </c>
      <c r="M142" s="43">
        <f t="shared" si="21"/>
        <v>50</v>
      </c>
      <c r="N142" s="9" t="s">
        <v>763</v>
      </c>
      <c r="O142" s="9" t="str">
        <f>IF(AND(N142="-"),IF(P142&lt;25,Hoja1!$B$2,IF(AND(P142&gt;=25,P142&lt;50),Hoja1!$B$3,IF(AND(P142&gt;=50,P142&lt;75),Hoja1!$B$4,IF(AND(P142&gt;75),Hoja1!$B$5)))),Hoja1!$B$6)</f>
        <v>Moderado</v>
      </c>
      <c r="P142" s="43">
        <v>25</v>
      </c>
      <c r="Q142" s="9">
        <v>5</v>
      </c>
      <c r="R142" s="9">
        <v>1</v>
      </c>
      <c r="S142" s="11">
        <f t="shared" si="19"/>
        <v>5</v>
      </c>
      <c r="T142" s="13">
        <f t="shared" si="20"/>
        <v>34.25</v>
      </c>
      <c r="U142" s="58" t="str">
        <f t="shared" si="2"/>
        <v>NO SIGNIFICATIVO</v>
      </c>
      <c r="V142" s="9"/>
      <c r="W142" s="9"/>
      <c r="X142" s="9"/>
      <c r="Y142" s="16"/>
      <c r="Z142" s="42"/>
    </row>
    <row r="143" spans="1:26" ht="66.599999999999994" thickBot="1">
      <c r="A143" s="307"/>
      <c r="B143" s="16" t="s">
        <v>1293</v>
      </c>
      <c r="C143" s="16" t="s">
        <v>50</v>
      </c>
      <c r="D143" s="16" t="s">
        <v>469</v>
      </c>
      <c r="E143" s="9" t="s">
        <v>1308</v>
      </c>
      <c r="F143" s="9" t="s">
        <v>1054</v>
      </c>
      <c r="G143" s="9" t="s">
        <v>120</v>
      </c>
      <c r="H143" s="9" t="s">
        <v>1032</v>
      </c>
      <c r="I143" s="9" t="s">
        <v>1033</v>
      </c>
      <c r="J143" s="9" t="s">
        <v>1056</v>
      </c>
      <c r="K143" s="9">
        <v>10</v>
      </c>
      <c r="L143" s="9">
        <v>5</v>
      </c>
      <c r="M143" s="11">
        <f t="shared" si="21"/>
        <v>50</v>
      </c>
      <c r="N143" s="9" t="s">
        <v>763</v>
      </c>
      <c r="O143" s="9" t="str">
        <f>IF(AND(N143="-"),IF(P143&lt;25,Hoja1!$B$2,IF(AND(P143&gt;=25,P143&lt;50),Hoja1!$B$3,IF(AND(P143&gt;=50,P143&lt;75),Hoja1!$B$4,IF(AND(P143&gt;75),Hoja1!$B$5)))),Hoja1!$B$6)</f>
        <v>Irrelevante</v>
      </c>
      <c r="P143" s="11">
        <v>22</v>
      </c>
      <c r="Q143" s="9">
        <v>5</v>
      </c>
      <c r="R143" s="9">
        <v>1</v>
      </c>
      <c r="S143" s="11">
        <f t="shared" si="19"/>
        <v>5</v>
      </c>
      <c r="T143" s="13">
        <f t="shared" si="20"/>
        <v>32.9</v>
      </c>
      <c r="U143" s="58" t="str">
        <f t="shared" si="2"/>
        <v>NO SIGNIFICATIVO</v>
      </c>
      <c r="V143" s="9"/>
      <c r="W143" s="9"/>
      <c r="X143" s="9"/>
      <c r="Y143" s="16"/>
      <c r="Z143" s="42"/>
    </row>
    <row r="144" spans="1:26" ht="27" thickBot="1">
      <c r="A144" s="307"/>
      <c r="B144" s="16" t="s">
        <v>1293</v>
      </c>
      <c r="C144" s="16" t="s">
        <v>50</v>
      </c>
      <c r="D144" s="16" t="s">
        <v>469</v>
      </c>
      <c r="E144" s="9" t="s">
        <v>1306</v>
      </c>
      <c r="F144" s="9" t="s">
        <v>1285</v>
      </c>
      <c r="G144" s="9" t="s">
        <v>746</v>
      </c>
      <c r="H144" s="16" t="s">
        <v>1066</v>
      </c>
      <c r="I144" s="16" t="s">
        <v>1055</v>
      </c>
      <c r="J144" s="16" t="s">
        <v>1067</v>
      </c>
      <c r="K144" s="9">
        <v>10</v>
      </c>
      <c r="L144" s="9">
        <v>5</v>
      </c>
      <c r="M144" s="11">
        <f t="shared" ref="M144:M158" si="22">+K144*L144</f>
        <v>50</v>
      </c>
      <c r="N144" s="9" t="s">
        <v>763</v>
      </c>
      <c r="O144" s="9" t="str">
        <f>IF(AND(N144="-"),IF(P144&lt;25,Hoja1!$B$2,IF(AND(P144&gt;=25,P144&lt;50),Hoja1!$B$3,IF(AND(P144&gt;=50,P144&lt;75),Hoja1!$B$4,IF(AND(P144&gt;75),Hoja1!$B$5)))),Hoja1!$B$6)</f>
        <v>Irrelevante</v>
      </c>
      <c r="P144" s="11">
        <v>24</v>
      </c>
      <c r="Q144" s="9">
        <v>5</v>
      </c>
      <c r="R144" s="9">
        <v>1</v>
      </c>
      <c r="S144" s="11">
        <f t="shared" si="19"/>
        <v>5</v>
      </c>
      <c r="T144" s="13">
        <f t="shared" si="20"/>
        <v>33.799999999999997</v>
      </c>
      <c r="U144" s="58" t="str">
        <f t="shared" si="2"/>
        <v>NO SIGNIFICATIVO</v>
      </c>
      <c r="V144" s="16"/>
      <c r="W144" s="16"/>
      <c r="X144" s="16"/>
      <c r="Y144" s="16"/>
      <c r="Z144" s="42"/>
    </row>
    <row r="145" spans="1:26" ht="40.15" thickBot="1">
      <c r="A145" s="307"/>
      <c r="B145" s="16" t="s">
        <v>1293</v>
      </c>
      <c r="C145" s="16" t="s">
        <v>50</v>
      </c>
      <c r="D145" s="16" t="s">
        <v>469</v>
      </c>
      <c r="E145" s="9" t="s">
        <v>1309</v>
      </c>
      <c r="F145" s="16" t="s">
        <v>1287</v>
      </c>
      <c r="G145" s="16" t="s">
        <v>748</v>
      </c>
      <c r="H145" s="16" t="s">
        <v>1066</v>
      </c>
      <c r="I145" s="16" t="s">
        <v>1055</v>
      </c>
      <c r="J145" s="16" t="s">
        <v>1067</v>
      </c>
      <c r="K145" s="9">
        <v>10</v>
      </c>
      <c r="L145" s="9">
        <v>5</v>
      </c>
      <c r="M145" s="11">
        <f t="shared" si="22"/>
        <v>50</v>
      </c>
      <c r="N145" s="9" t="s">
        <v>763</v>
      </c>
      <c r="O145" s="9" t="str">
        <f>IF(AND(N145="-"),IF(P145&lt;25,Hoja1!$B$2,IF(AND(P145&gt;=25,P145&lt;50),Hoja1!$B$3,IF(AND(P145&gt;=50,P145&lt;75),Hoja1!$B$4,IF(AND(P145&gt;75),Hoja1!$B$5)))),Hoja1!$B$6)</f>
        <v>Moderado</v>
      </c>
      <c r="P145" s="11">
        <v>26</v>
      </c>
      <c r="Q145" s="9">
        <v>5</v>
      </c>
      <c r="R145" s="9">
        <v>1</v>
      </c>
      <c r="S145" s="11">
        <f t="shared" si="19"/>
        <v>5</v>
      </c>
      <c r="T145" s="13">
        <f t="shared" si="20"/>
        <v>34.700000000000003</v>
      </c>
      <c r="U145" s="58" t="str">
        <f t="shared" si="2"/>
        <v>NO SIGNIFICATIVO</v>
      </c>
      <c r="V145" s="16"/>
      <c r="W145" s="9"/>
      <c r="X145" s="9"/>
      <c r="Y145" s="9"/>
      <c r="Z145" s="42"/>
    </row>
    <row r="146" spans="1:26" ht="27" thickBot="1">
      <c r="A146" s="307"/>
      <c r="B146" s="16" t="s">
        <v>1293</v>
      </c>
      <c r="C146" s="16" t="s">
        <v>50</v>
      </c>
      <c r="D146" s="16" t="s">
        <v>469</v>
      </c>
      <c r="E146" s="9" t="s">
        <v>1310</v>
      </c>
      <c r="F146" s="9" t="s">
        <v>1289</v>
      </c>
      <c r="G146" s="9" t="s">
        <v>749</v>
      </c>
      <c r="H146" s="18" t="s">
        <v>1222</v>
      </c>
      <c r="I146" s="18" t="s">
        <v>225</v>
      </c>
      <c r="J146" s="16" t="s">
        <v>1223</v>
      </c>
      <c r="K146" s="9">
        <v>10</v>
      </c>
      <c r="L146" s="9">
        <v>5</v>
      </c>
      <c r="M146" s="11">
        <f t="shared" si="22"/>
        <v>50</v>
      </c>
      <c r="N146" s="9" t="s">
        <v>763</v>
      </c>
      <c r="O146" s="9" t="str">
        <f>IF(AND(N146="-"),IF(P146&lt;25,Hoja1!$B$2,IF(AND(P146&gt;=25,P146&lt;50),Hoja1!$B$3,IF(AND(P146&gt;=50,P146&lt;75),Hoja1!$B$4,IF(AND(P146&gt;75),Hoja1!$B$5)))),Hoja1!$B$6)</f>
        <v>Irrelevante</v>
      </c>
      <c r="P146" s="11">
        <v>24</v>
      </c>
      <c r="Q146" s="9">
        <v>5</v>
      </c>
      <c r="R146" s="9">
        <v>1</v>
      </c>
      <c r="S146" s="11">
        <f t="shared" si="19"/>
        <v>5</v>
      </c>
      <c r="T146" s="13">
        <f t="shared" si="20"/>
        <v>33.799999999999997</v>
      </c>
      <c r="U146" s="58" t="str">
        <f t="shared" si="2"/>
        <v>NO SIGNIFICATIVO</v>
      </c>
      <c r="V146" s="16"/>
      <c r="W146" s="16"/>
      <c r="X146" s="18"/>
      <c r="Y146" s="18"/>
      <c r="Z146" s="76"/>
    </row>
    <row r="147" spans="1:26" ht="27" thickBot="1">
      <c r="A147" s="307"/>
      <c r="B147" s="16" t="s">
        <v>1293</v>
      </c>
      <c r="C147" s="16" t="s">
        <v>50</v>
      </c>
      <c r="D147" s="16" t="s">
        <v>469</v>
      </c>
      <c r="E147" s="9" t="s">
        <v>1306</v>
      </c>
      <c r="F147" s="9" t="s">
        <v>1311</v>
      </c>
      <c r="G147" s="9" t="s">
        <v>750</v>
      </c>
      <c r="H147" s="16" t="s">
        <v>1098</v>
      </c>
      <c r="I147" s="16" t="s">
        <v>1027</v>
      </c>
      <c r="J147" s="16" t="s">
        <v>1121</v>
      </c>
      <c r="K147" s="9">
        <v>10</v>
      </c>
      <c r="L147" s="9">
        <v>5</v>
      </c>
      <c r="M147" s="11">
        <f t="shared" si="22"/>
        <v>50</v>
      </c>
      <c r="N147" s="9" t="s">
        <v>763</v>
      </c>
      <c r="O147" s="9" t="str">
        <f>IF(AND(N147="-"),IF(P147&lt;25,Hoja1!$B$2,IF(AND(P147&gt;=25,P147&lt;50),Hoja1!$B$3,IF(AND(P147&gt;=50,P147&lt;75),Hoja1!$B$4,IF(AND(P147&gt;75),Hoja1!$B$5)))),Hoja1!$B$6)</f>
        <v>Moderado</v>
      </c>
      <c r="P147" s="11">
        <v>26</v>
      </c>
      <c r="Q147" s="9">
        <v>5</v>
      </c>
      <c r="R147" s="9">
        <v>1</v>
      </c>
      <c r="S147" s="11">
        <f t="shared" si="19"/>
        <v>5</v>
      </c>
      <c r="T147" s="13">
        <f t="shared" si="20"/>
        <v>34.700000000000003</v>
      </c>
      <c r="U147" s="58" t="str">
        <f t="shared" si="2"/>
        <v>NO SIGNIFICATIVO</v>
      </c>
      <c r="V147" s="9"/>
      <c r="W147" s="9"/>
      <c r="X147" s="9"/>
      <c r="Y147" s="9"/>
      <c r="Z147" s="42"/>
    </row>
    <row r="148" spans="1:26" s="8" customFormat="1" ht="40.15" thickBot="1">
      <c r="A148" s="307"/>
      <c r="B148" s="16" t="s">
        <v>1293</v>
      </c>
      <c r="C148" s="16" t="s">
        <v>50</v>
      </c>
      <c r="D148" s="16" t="s">
        <v>469</v>
      </c>
      <c r="E148" s="16" t="s">
        <v>1292</v>
      </c>
      <c r="F148" s="9" t="s">
        <v>1078</v>
      </c>
      <c r="G148" s="9" t="s">
        <v>751</v>
      </c>
      <c r="H148" s="9" t="s">
        <v>1089</v>
      </c>
      <c r="I148" s="9" t="s">
        <v>1146</v>
      </c>
      <c r="J148" s="16" t="s">
        <v>1091</v>
      </c>
      <c r="K148" s="9">
        <v>10</v>
      </c>
      <c r="L148" s="9">
        <v>5</v>
      </c>
      <c r="M148" s="11">
        <f t="shared" si="22"/>
        <v>50</v>
      </c>
      <c r="N148" s="9" t="s">
        <v>764</v>
      </c>
      <c r="O148" s="9" t="str">
        <f>IF(AND(N148="-"),IF(P148&lt;25,Hoja1!$B$2,IF(AND(P148&gt;=25,P148&lt;50),Hoja1!$B$3,IF(AND(P148&gt;=50,P148&lt;75),Hoja1!$B$4,IF(AND(P148&gt;75),Hoja1!$B$5)))),Hoja1!$B$6)</f>
        <v xml:space="preserve">Positivo </v>
      </c>
      <c r="P148" s="43">
        <v>24</v>
      </c>
      <c r="Q148" s="9">
        <v>5</v>
      </c>
      <c r="R148" s="9">
        <v>1</v>
      </c>
      <c r="S148" s="11">
        <f t="shared" si="19"/>
        <v>5</v>
      </c>
      <c r="T148" s="13">
        <f t="shared" si="20"/>
        <v>33.799999999999997</v>
      </c>
      <c r="U148" s="58" t="str">
        <f t="shared" si="2"/>
        <v>NO SIGNIFICATIVO</v>
      </c>
      <c r="V148" s="16"/>
      <c r="W148" s="16"/>
      <c r="X148" s="16"/>
      <c r="Y148" s="16"/>
      <c r="Z148" s="76"/>
    </row>
    <row r="149" spans="1:26" ht="27" thickBot="1">
      <c r="A149" s="307"/>
      <c r="B149" s="16" t="s">
        <v>1293</v>
      </c>
      <c r="C149" s="16" t="s">
        <v>50</v>
      </c>
      <c r="D149" s="16" t="s">
        <v>469</v>
      </c>
      <c r="E149" s="9" t="s">
        <v>978</v>
      </c>
      <c r="F149" s="9" t="s">
        <v>1265</v>
      </c>
      <c r="G149" s="9" t="s">
        <v>752</v>
      </c>
      <c r="H149" s="16" t="s">
        <v>1098</v>
      </c>
      <c r="I149" s="16" t="s">
        <v>1027</v>
      </c>
      <c r="J149" s="16" t="s">
        <v>1099</v>
      </c>
      <c r="K149" s="9">
        <v>10</v>
      </c>
      <c r="L149" s="9">
        <v>5</v>
      </c>
      <c r="M149" s="11">
        <f t="shared" si="22"/>
        <v>50</v>
      </c>
      <c r="N149" s="9" t="s">
        <v>764</v>
      </c>
      <c r="O149" s="9" t="str">
        <f>IF(AND(N149="-"),IF(P149&lt;25,Hoja1!$B$2,IF(AND(P149&gt;=25,P149&lt;50),Hoja1!$B$3,IF(AND(P149&gt;=50,P149&lt;75),Hoja1!$B$4,IF(AND(P149&gt;75),Hoja1!$B$5)))),Hoja1!$B$6)</f>
        <v xml:space="preserve">Positivo </v>
      </c>
      <c r="P149" s="11">
        <v>22</v>
      </c>
      <c r="Q149" s="9">
        <v>5</v>
      </c>
      <c r="R149" s="9">
        <v>1</v>
      </c>
      <c r="S149" s="11">
        <f t="shared" si="19"/>
        <v>5</v>
      </c>
      <c r="T149" s="13">
        <f t="shared" si="20"/>
        <v>32.9</v>
      </c>
      <c r="U149" s="58" t="str">
        <f t="shared" si="2"/>
        <v>NO SIGNIFICATIVO</v>
      </c>
      <c r="V149" s="9"/>
      <c r="W149" s="9"/>
      <c r="X149" s="9"/>
      <c r="Y149" s="16"/>
      <c r="Z149" s="42"/>
    </row>
    <row r="150" spans="1:26" ht="66.599999999999994" thickBot="1">
      <c r="A150" s="307"/>
      <c r="B150" s="16" t="s">
        <v>1312</v>
      </c>
      <c r="C150" s="16" t="s">
        <v>50</v>
      </c>
      <c r="D150" s="16" t="s">
        <v>572</v>
      </c>
      <c r="E150" s="9" t="s">
        <v>1313</v>
      </c>
      <c r="F150" s="9" t="s">
        <v>1031</v>
      </c>
      <c r="G150" s="9" t="s">
        <v>104</v>
      </c>
      <c r="H150" s="9" t="s">
        <v>1314</v>
      </c>
      <c r="I150" s="16" t="s">
        <v>1186</v>
      </c>
      <c r="J150" s="9" t="s">
        <v>1315</v>
      </c>
      <c r="K150" s="9">
        <v>10</v>
      </c>
      <c r="L150" s="9">
        <v>5</v>
      </c>
      <c r="M150" s="11">
        <f t="shared" si="22"/>
        <v>50</v>
      </c>
      <c r="N150" s="9" t="s">
        <v>763</v>
      </c>
      <c r="O150" s="9" t="str">
        <f>IF(AND(N150="-"),IF(P150&lt;25,Hoja1!$B$2,IF(AND(P150&gt;=25,P150&lt;50),Hoja1!$B$3,IF(AND(P150&gt;=50,P150&lt;75),Hoja1!$B$4,IF(AND(P150&gt;75),Hoja1!$B$5)))),Hoja1!$B$6)</f>
        <v>Irrelevante</v>
      </c>
      <c r="P150" s="11">
        <v>23</v>
      </c>
      <c r="Q150" s="9">
        <v>5</v>
      </c>
      <c r="R150" s="9">
        <v>1</v>
      </c>
      <c r="S150" s="11">
        <f t="shared" si="19"/>
        <v>5</v>
      </c>
      <c r="T150" s="13">
        <f t="shared" si="20"/>
        <v>33.35</v>
      </c>
      <c r="U150" s="58" t="str">
        <f t="shared" si="2"/>
        <v>NO SIGNIFICATIVO</v>
      </c>
      <c r="V150" s="9"/>
      <c r="W150" s="59"/>
      <c r="X150" s="9"/>
      <c r="Y150" s="9"/>
      <c r="Z150" s="42"/>
    </row>
    <row r="151" spans="1:26" ht="66.599999999999994" thickBot="1">
      <c r="A151" s="307"/>
      <c r="B151" s="16" t="s">
        <v>1312</v>
      </c>
      <c r="C151" s="16" t="s">
        <v>50</v>
      </c>
      <c r="D151" s="16" t="s">
        <v>572</v>
      </c>
      <c r="E151" s="9" t="s">
        <v>1316</v>
      </c>
      <c r="F151" s="9" t="s">
        <v>1031</v>
      </c>
      <c r="G151" s="9" t="s">
        <v>104</v>
      </c>
      <c r="H151" s="9" t="s">
        <v>1026</v>
      </c>
      <c r="I151" s="16" t="s">
        <v>1186</v>
      </c>
      <c r="J151" s="9" t="s">
        <v>1028</v>
      </c>
      <c r="K151" s="9">
        <v>10</v>
      </c>
      <c r="L151" s="9">
        <v>5</v>
      </c>
      <c r="M151" s="11">
        <f t="shared" si="22"/>
        <v>50</v>
      </c>
      <c r="N151" s="9" t="s">
        <v>763</v>
      </c>
      <c r="O151" s="9" t="str">
        <f>IF(AND(N151="-"),IF(P151&lt;25,Hoja1!$B$2,IF(AND(P151&gt;=25,P151&lt;50),Hoja1!$B$3,IF(AND(P151&gt;=50,P151&lt;75),Hoja1!$B$4,IF(AND(P151&gt;75),Hoja1!$B$5)))),Hoja1!$B$6)</f>
        <v>Moderado</v>
      </c>
      <c r="P151" s="11">
        <v>30</v>
      </c>
      <c r="Q151" s="9">
        <v>5</v>
      </c>
      <c r="R151" s="9">
        <v>1</v>
      </c>
      <c r="S151" s="11">
        <f t="shared" si="19"/>
        <v>5</v>
      </c>
      <c r="T151" s="13">
        <f t="shared" si="20"/>
        <v>36.5</v>
      </c>
      <c r="U151" s="58" t="str">
        <f t="shared" si="2"/>
        <v>NO SIGNIFICATIVO</v>
      </c>
      <c r="V151" s="9"/>
      <c r="W151" s="59"/>
      <c r="X151" s="9"/>
      <c r="Y151" s="9"/>
      <c r="Z151" s="42"/>
    </row>
    <row r="152" spans="1:26" s="8" customFormat="1" ht="66.599999999999994" thickBot="1">
      <c r="A152" s="307"/>
      <c r="B152" s="16" t="s">
        <v>1312</v>
      </c>
      <c r="C152" s="16" t="s">
        <v>50</v>
      </c>
      <c r="D152" s="16" t="s">
        <v>572</v>
      </c>
      <c r="E152" s="16" t="s">
        <v>1317</v>
      </c>
      <c r="F152" s="9" t="s">
        <v>1031</v>
      </c>
      <c r="G152" s="9" t="s">
        <v>104</v>
      </c>
      <c r="H152" s="9" t="s">
        <v>1314</v>
      </c>
      <c r="I152" s="16" t="s">
        <v>1186</v>
      </c>
      <c r="J152" s="9" t="s">
        <v>1315</v>
      </c>
      <c r="K152" s="9">
        <v>10</v>
      </c>
      <c r="L152" s="9">
        <v>5</v>
      </c>
      <c r="M152" s="11">
        <f t="shared" si="22"/>
        <v>50</v>
      </c>
      <c r="N152" s="9" t="s">
        <v>763</v>
      </c>
      <c r="O152" s="9" t="str">
        <f>IF(AND(N152="-"),IF(P152&lt;25,Hoja1!$B$2,IF(AND(P152&gt;=25,P152&lt;50),Hoja1!$B$3,IF(AND(P152&gt;=50,P152&lt;75),Hoja1!$B$4,IF(AND(P152&gt;75),Hoja1!$B$5)))),Hoja1!$B$6)</f>
        <v>Moderado</v>
      </c>
      <c r="P152" s="43">
        <v>28</v>
      </c>
      <c r="Q152" s="9">
        <v>5</v>
      </c>
      <c r="R152" s="9">
        <v>1</v>
      </c>
      <c r="S152" s="11">
        <f t="shared" si="19"/>
        <v>5</v>
      </c>
      <c r="T152" s="13">
        <f t="shared" si="20"/>
        <v>35.6</v>
      </c>
      <c r="U152" s="58" t="str">
        <f t="shared" si="2"/>
        <v>NO SIGNIFICATIVO</v>
      </c>
      <c r="V152" s="9"/>
      <c r="W152" s="59"/>
      <c r="X152" s="16"/>
      <c r="Y152" s="16"/>
      <c r="Z152" s="42"/>
    </row>
    <row r="153" spans="1:26" ht="79.900000000000006" thickBot="1">
      <c r="A153" s="307"/>
      <c r="B153" s="16" t="s">
        <v>1312</v>
      </c>
      <c r="C153" s="16" t="s">
        <v>50</v>
      </c>
      <c r="D153" s="16" t="s">
        <v>572</v>
      </c>
      <c r="E153" s="9" t="s">
        <v>1318</v>
      </c>
      <c r="F153" s="9" t="s">
        <v>1319</v>
      </c>
      <c r="G153" s="9" t="s">
        <v>86</v>
      </c>
      <c r="H153" s="9" t="s">
        <v>479</v>
      </c>
      <c r="I153" s="9" t="s">
        <v>1033</v>
      </c>
      <c r="J153" s="9" t="s">
        <v>1104</v>
      </c>
      <c r="K153" s="9">
        <v>10</v>
      </c>
      <c r="L153" s="9">
        <v>5</v>
      </c>
      <c r="M153" s="11">
        <f t="shared" si="22"/>
        <v>50</v>
      </c>
      <c r="N153" s="9" t="s">
        <v>763</v>
      </c>
      <c r="O153" s="9" t="str">
        <f>IF(AND(N153="-"),IF(P153&lt;25,Hoja1!$B$2,IF(AND(P153&gt;=25,P153&lt;50),Hoja1!$B$3,IF(AND(P153&gt;=50,P153&lt;75),Hoja1!$B$4,IF(AND(P153&gt;75),Hoja1!$B$5)))),Hoja1!$B$6)</f>
        <v>Moderado</v>
      </c>
      <c r="P153" s="11">
        <v>28</v>
      </c>
      <c r="Q153" s="9">
        <v>5</v>
      </c>
      <c r="R153" s="9">
        <v>1</v>
      </c>
      <c r="S153" s="11">
        <f t="shared" si="19"/>
        <v>5</v>
      </c>
      <c r="T153" s="13">
        <f t="shared" si="20"/>
        <v>35.6</v>
      </c>
      <c r="U153" s="58" t="str">
        <f t="shared" si="2"/>
        <v>NO SIGNIFICATIVO</v>
      </c>
      <c r="V153" s="9"/>
      <c r="W153" s="9"/>
      <c r="X153" s="9"/>
      <c r="Y153" s="9"/>
      <c r="Z153" s="42"/>
    </row>
    <row r="154" spans="1:26" ht="40.15" thickBot="1">
      <c r="A154" s="307"/>
      <c r="B154" s="16" t="s">
        <v>1312</v>
      </c>
      <c r="C154" s="16" t="s">
        <v>50</v>
      </c>
      <c r="D154" s="16" t="s">
        <v>572</v>
      </c>
      <c r="E154" s="9" t="s">
        <v>1320</v>
      </c>
      <c r="F154" s="9" t="s">
        <v>1321</v>
      </c>
      <c r="G154" s="16" t="s">
        <v>86</v>
      </c>
      <c r="H154" s="9" t="s">
        <v>479</v>
      </c>
      <c r="I154" s="9" t="s">
        <v>225</v>
      </c>
      <c r="J154" s="16" t="s">
        <v>1322</v>
      </c>
      <c r="K154" s="9">
        <v>10</v>
      </c>
      <c r="L154" s="9">
        <v>5</v>
      </c>
      <c r="M154" s="11">
        <f t="shared" si="22"/>
        <v>50</v>
      </c>
      <c r="N154" s="9" t="s">
        <v>763</v>
      </c>
      <c r="O154" s="9" t="str">
        <f>IF(AND(N154="-"),IF(P154&lt;25,Hoja1!$B$2,IF(AND(P154&gt;=25,P154&lt;50),Hoja1!$B$3,IF(AND(P154&gt;=50,P154&lt;75),Hoja1!$B$4,IF(AND(P154&gt;75),Hoja1!$B$5)))),Hoja1!$B$6)</f>
        <v>Irrelevante</v>
      </c>
      <c r="P154" s="11">
        <v>24</v>
      </c>
      <c r="Q154" s="9">
        <v>5</v>
      </c>
      <c r="R154" s="9">
        <v>1</v>
      </c>
      <c r="S154" s="11">
        <f t="shared" si="19"/>
        <v>5</v>
      </c>
      <c r="T154" s="13">
        <f t="shared" si="20"/>
        <v>33.799999999999997</v>
      </c>
      <c r="U154" s="58" t="str">
        <f t="shared" si="2"/>
        <v>NO SIGNIFICATIVO</v>
      </c>
      <c r="V154" s="9"/>
      <c r="W154" s="9"/>
      <c r="X154" s="9"/>
      <c r="Y154" s="9"/>
      <c r="Z154" s="42"/>
    </row>
    <row r="155" spans="1:26" ht="106.15" thickBot="1">
      <c r="A155" s="307"/>
      <c r="B155" s="16" t="s">
        <v>1312</v>
      </c>
      <c r="C155" s="16" t="s">
        <v>50</v>
      </c>
      <c r="D155" s="16" t="s">
        <v>572</v>
      </c>
      <c r="E155" s="9" t="s">
        <v>1323</v>
      </c>
      <c r="F155" s="16" t="s">
        <v>1250</v>
      </c>
      <c r="G155" s="16" t="s">
        <v>1167</v>
      </c>
      <c r="H155" s="9" t="s">
        <v>1032</v>
      </c>
      <c r="I155" s="9" t="s">
        <v>1033</v>
      </c>
      <c r="J155" s="9" t="s">
        <v>1056</v>
      </c>
      <c r="K155" s="9">
        <v>10</v>
      </c>
      <c r="L155" s="9">
        <v>5</v>
      </c>
      <c r="M155" s="11">
        <f t="shared" si="22"/>
        <v>50</v>
      </c>
      <c r="N155" s="9" t="s">
        <v>763</v>
      </c>
      <c r="O155" s="9" t="str">
        <f>IF(AND(N155="-"),IF(P155&lt;25,Hoja1!$B$2,IF(AND(P155&gt;=25,P155&lt;50),Hoja1!$B$3,IF(AND(P155&gt;=50,P155&lt;75),Hoja1!$B$4,IF(AND(P155&gt;75),Hoja1!$B$5)))),Hoja1!$B$6)</f>
        <v>Moderado</v>
      </c>
      <c r="P155" s="43">
        <v>25</v>
      </c>
      <c r="Q155" s="9">
        <v>5</v>
      </c>
      <c r="R155" s="9">
        <v>1</v>
      </c>
      <c r="S155" s="11">
        <f t="shared" si="19"/>
        <v>5</v>
      </c>
      <c r="T155" s="13">
        <f t="shared" si="20"/>
        <v>34.25</v>
      </c>
      <c r="U155" s="58" t="str">
        <f t="shared" ref="U155:U218" si="23">IF(T155&lt;=39,"NO SIGNIFICATIVO", IF(T155&lt;=46,"BAJA SIGNIFICANCIA",IF(T155&lt;=70,"MEDIA SIGNIFICANCIA","ALTA SIGNIFICANCIA")))</f>
        <v>NO SIGNIFICATIVO</v>
      </c>
      <c r="V155" s="9"/>
      <c r="W155" s="9"/>
      <c r="X155" s="9"/>
      <c r="Y155" s="9"/>
      <c r="Z155" s="42"/>
    </row>
    <row r="156" spans="1:26" ht="40.15" thickBot="1">
      <c r="A156" s="307"/>
      <c r="B156" s="16" t="s">
        <v>1312</v>
      </c>
      <c r="C156" s="16" t="s">
        <v>95</v>
      </c>
      <c r="D156" s="16" t="s">
        <v>572</v>
      </c>
      <c r="E156" s="16" t="s">
        <v>1324</v>
      </c>
      <c r="F156" s="9" t="s">
        <v>1325</v>
      </c>
      <c r="G156" s="9" t="s">
        <v>120</v>
      </c>
      <c r="H156" s="9" t="s">
        <v>1032</v>
      </c>
      <c r="I156" s="9" t="s">
        <v>1033</v>
      </c>
      <c r="J156" s="9" t="s">
        <v>1056</v>
      </c>
      <c r="K156" s="9">
        <v>10</v>
      </c>
      <c r="L156" s="9">
        <v>5</v>
      </c>
      <c r="M156" s="11">
        <f t="shared" si="22"/>
        <v>50</v>
      </c>
      <c r="N156" s="9" t="s">
        <v>763</v>
      </c>
      <c r="O156" s="9" t="str">
        <f>IF(AND(N156="-"),IF(P156&lt;25,Hoja1!$B$2,IF(AND(P156&gt;=25,P156&lt;50),Hoja1!$B$3,IF(AND(P156&gt;=50,P156&lt;75),Hoja1!$B$4,IF(AND(P156&gt;75),Hoja1!$B$5)))),Hoja1!$B$6)</f>
        <v>Moderado</v>
      </c>
      <c r="P156" s="43">
        <v>25</v>
      </c>
      <c r="Q156" s="9">
        <v>5</v>
      </c>
      <c r="R156" s="9">
        <v>1</v>
      </c>
      <c r="S156" s="11">
        <f t="shared" si="19"/>
        <v>5</v>
      </c>
      <c r="T156" s="13">
        <f t="shared" si="20"/>
        <v>34.25</v>
      </c>
      <c r="U156" s="58" t="str">
        <f t="shared" si="23"/>
        <v>NO SIGNIFICATIVO</v>
      </c>
      <c r="V156" s="9"/>
      <c r="W156" s="9"/>
      <c r="X156" s="9"/>
      <c r="Y156" s="9"/>
      <c r="Z156" s="42"/>
    </row>
    <row r="157" spans="1:26" ht="40.15" thickBot="1">
      <c r="A157" s="307"/>
      <c r="B157" s="16" t="s">
        <v>1312</v>
      </c>
      <c r="C157" s="16" t="s">
        <v>50</v>
      </c>
      <c r="D157" s="16" t="s">
        <v>572</v>
      </c>
      <c r="E157" s="16" t="s">
        <v>1326</v>
      </c>
      <c r="F157" s="9" t="s">
        <v>1194</v>
      </c>
      <c r="G157" s="9" t="s">
        <v>746</v>
      </c>
      <c r="H157" s="16" t="s">
        <v>172</v>
      </c>
      <c r="I157" s="16" t="s">
        <v>1055</v>
      </c>
      <c r="J157" s="9" t="s">
        <v>1327</v>
      </c>
      <c r="K157" s="9">
        <v>10</v>
      </c>
      <c r="L157" s="9">
        <v>5</v>
      </c>
      <c r="M157" s="11">
        <f t="shared" si="22"/>
        <v>50</v>
      </c>
      <c r="N157" s="9" t="s">
        <v>763</v>
      </c>
      <c r="O157" s="9" t="str">
        <f>IF(AND(N157="-"),IF(P157&lt;25,Hoja1!$B$2,IF(AND(P157&gt;=25,P157&lt;50),Hoja1!$B$3,IF(AND(P157&gt;=50,P157&lt;75),Hoja1!$B$4,IF(AND(P157&gt;75),Hoja1!$B$5)))),Hoja1!$B$6)</f>
        <v>Irrelevante</v>
      </c>
      <c r="P157" s="43">
        <v>24</v>
      </c>
      <c r="Q157" s="9">
        <v>5</v>
      </c>
      <c r="R157" s="9">
        <v>1</v>
      </c>
      <c r="S157" s="11">
        <f t="shared" si="19"/>
        <v>5</v>
      </c>
      <c r="T157" s="13">
        <f t="shared" si="20"/>
        <v>33.799999999999997</v>
      </c>
      <c r="U157" s="58" t="str">
        <f t="shared" si="23"/>
        <v>NO SIGNIFICATIVO</v>
      </c>
      <c r="V157" s="9"/>
      <c r="W157" s="9"/>
      <c r="X157" s="9"/>
      <c r="Y157" s="9"/>
      <c r="Z157" s="42"/>
    </row>
    <row r="158" spans="1:26" s="8" customFormat="1" ht="40.15" thickBot="1">
      <c r="A158" s="307"/>
      <c r="B158" s="16" t="s">
        <v>1312</v>
      </c>
      <c r="C158" s="16" t="s">
        <v>50</v>
      </c>
      <c r="D158" s="16" t="s">
        <v>572</v>
      </c>
      <c r="E158" s="16" t="s">
        <v>1326</v>
      </c>
      <c r="F158" s="9" t="s">
        <v>1071</v>
      </c>
      <c r="G158" s="9" t="s">
        <v>747</v>
      </c>
      <c r="H158" s="16" t="s">
        <v>172</v>
      </c>
      <c r="I158" s="16" t="s">
        <v>1055</v>
      </c>
      <c r="J158" s="16" t="s">
        <v>331</v>
      </c>
      <c r="K158" s="9">
        <v>10</v>
      </c>
      <c r="L158" s="9">
        <v>5</v>
      </c>
      <c r="M158" s="11">
        <f t="shared" si="22"/>
        <v>50</v>
      </c>
      <c r="N158" s="9" t="s">
        <v>763</v>
      </c>
      <c r="O158" s="9" t="str">
        <f>IF(AND(N158="-"),IF(P158&lt;25,Hoja1!$B$2,IF(AND(P158&gt;=25,P158&lt;50),Hoja1!$B$3,IF(AND(P158&gt;=50,P158&lt;75),Hoja1!$B$4,IF(AND(P158&gt;75),Hoja1!$B$5)))),Hoja1!$B$6)</f>
        <v>Irrelevante</v>
      </c>
      <c r="P158" s="43">
        <v>21</v>
      </c>
      <c r="Q158" s="9">
        <v>5</v>
      </c>
      <c r="R158" s="9">
        <v>1</v>
      </c>
      <c r="S158" s="11">
        <f t="shared" si="19"/>
        <v>5</v>
      </c>
      <c r="T158" s="13">
        <f t="shared" si="20"/>
        <v>32.450000000000003</v>
      </c>
      <c r="U158" s="58" t="str">
        <f t="shared" si="23"/>
        <v>NO SIGNIFICATIVO</v>
      </c>
      <c r="V158" s="16"/>
      <c r="W158" s="16"/>
      <c r="X158" s="16"/>
      <c r="Y158" s="16"/>
      <c r="Z158" s="42"/>
    </row>
    <row r="159" spans="1:26" s="8" customFormat="1" ht="40.15" thickBot="1">
      <c r="A159" s="307"/>
      <c r="B159" s="16" t="s">
        <v>1312</v>
      </c>
      <c r="C159" s="16" t="s">
        <v>50</v>
      </c>
      <c r="D159" s="16" t="s">
        <v>1328</v>
      </c>
      <c r="E159" s="16" t="s">
        <v>1326</v>
      </c>
      <c r="F159" s="9" t="s">
        <v>1329</v>
      </c>
      <c r="G159" s="9" t="s">
        <v>749</v>
      </c>
      <c r="H159" s="18" t="s">
        <v>1222</v>
      </c>
      <c r="I159" s="18" t="s">
        <v>225</v>
      </c>
      <c r="J159" s="16" t="s">
        <v>1223</v>
      </c>
      <c r="K159" s="9">
        <v>10</v>
      </c>
      <c r="L159" s="9">
        <v>5</v>
      </c>
      <c r="M159" s="11">
        <f t="shared" ref="M159" si="24">+K159*L159</f>
        <v>50</v>
      </c>
      <c r="N159" s="9" t="s">
        <v>763</v>
      </c>
      <c r="O159" s="9" t="str">
        <f>IF(AND(N159="-"),IF(P159&lt;25,Hoja1!$B$2,IF(AND(P159&gt;=25,P159&lt;50),Hoja1!$B$3,IF(AND(P159&gt;=50,P159&lt;75),Hoja1!$B$4,IF(AND(P159&gt;75),Hoja1!$B$5)))),Hoja1!$B$6)</f>
        <v>Irrelevante</v>
      </c>
      <c r="P159" s="43">
        <v>24</v>
      </c>
      <c r="Q159" s="9">
        <v>5</v>
      </c>
      <c r="R159" s="9">
        <v>1</v>
      </c>
      <c r="S159" s="11">
        <f t="shared" si="19"/>
        <v>5</v>
      </c>
      <c r="T159" s="13">
        <f t="shared" si="20"/>
        <v>33.799999999999997</v>
      </c>
      <c r="U159" s="58" t="str">
        <f t="shared" si="23"/>
        <v>NO SIGNIFICATIVO</v>
      </c>
      <c r="V159" s="16"/>
      <c r="W159" s="16"/>
      <c r="X159" s="18"/>
      <c r="Y159" s="18"/>
      <c r="Z159" s="76"/>
    </row>
    <row r="160" spans="1:26" ht="53.45" thickBot="1">
      <c r="A160" s="307"/>
      <c r="B160" s="16" t="s">
        <v>1312</v>
      </c>
      <c r="C160" s="16" t="s">
        <v>50</v>
      </c>
      <c r="D160" s="16" t="s">
        <v>1328</v>
      </c>
      <c r="E160" s="9" t="s">
        <v>1330</v>
      </c>
      <c r="F160" s="9" t="s">
        <v>1331</v>
      </c>
      <c r="G160" s="16" t="s">
        <v>750</v>
      </c>
      <c r="H160" s="16" t="s">
        <v>1098</v>
      </c>
      <c r="I160" s="16" t="s">
        <v>1027</v>
      </c>
      <c r="J160" s="16" t="s">
        <v>1121</v>
      </c>
      <c r="K160" s="16">
        <v>10</v>
      </c>
      <c r="L160" s="16">
        <v>5</v>
      </c>
      <c r="M160" s="43">
        <f t="shared" ref="M160:M186" si="25">+K160*L160</f>
        <v>50</v>
      </c>
      <c r="N160" s="9" t="s">
        <v>763</v>
      </c>
      <c r="O160" s="9" t="str">
        <f>IF(AND(N160="-"),IF(P160&lt;25,Hoja1!$B$2,IF(AND(P160&gt;=25,P160&lt;50),Hoja1!$B$3,IF(AND(P160&gt;=50,P160&lt;75),Hoja1!$B$4,IF(AND(P160&gt;75),Hoja1!$B$5)))),Hoja1!$B$6)</f>
        <v>Moderado</v>
      </c>
      <c r="P160" s="43">
        <v>28</v>
      </c>
      <c r="Q160" s="9">
        <v>5</v>
      </c>
      <c r="R160" s="9">
        <v>1</v>
      </c>
      <c r="S160" s="11">
        <f t="shared" si="19"/>
        <v>5</v>
      </c>
      <c r="T160" s="13">
        <f t="shared" si="20"/>
        <v>35.6</v>
      </c>
      <c r="U160" s="58" t="str">
        <f t="shared" si="23"/>
        <v>NO SIGNIFICATIVO</v>
      </c>
      <c r="V160" s="9"/>
      <c r="W160" s="9"/>
      <c r="X160" s="9"/>
      <c r="Y160" s="9"/>
      <c r="Z160" s="42"/>
    </row>
    <row r="161" spans="1:26" ht="40.15" thickBot="1">
      <c r="A161" s="307"/>
      <c r="B161" s="16" t="s">
        <v>1312</v>
      </c>
      <c r="C161" s="16" t="s">
        <v>50</v>
      </c>
      <c r="D161" s="16" t="s">
        <v>1328</v>
      </c>
      <c r="E161" s="9" t="s">
        <v>1259</v>
      </c>
      <c r="F161" s="9" t="s">
        <v>1078</v>
      </c>
      <c r="G161" s="16" t="s">
        <v>751</v>
      </c>
      <c r="H161" s="9" t="s">
        <v>1089</v>
      </c>
      <c r="I161" s="9" t="s">
        <v>1146</v>
      </c>
      <c r="J161" s="16" t="s">
        <v>1091</v>
      </c>
      <c r="K161" s="16">
        <v>10</v>
      </c>
      <c r="L161" s="16">
        <v>5</v>
      </c>
      <c r="M161" s="43">
        <f t="shared" si="25"/>
        <v>50</v>
      </c>
      <c r="N161" s="9" t="s">
        <v>764</v>
      </c>
      <c r="O161" s="9" t="str">
        <f>IF(AND(N161="-"),IF(P161&lt;25,Hoja1!$B$2,IF(AND(P161&gt;=25,P161&lt;50),Hoja1!$B$3,IF(AND(P161&gt;=50,P161&lt;75),Hoja1!$B$4,IF(AND(P161&gt;75),Hoja1!$B$5)))),Hoja1!$B$6)</f>
        <v xml:space="preserve">Positivo </v>
      </c>
      <c r="P161" s="43">
        <v>24</v>
      </c>
      <c r="Q161" s="9">
        <v>5</v>
      </c>
      <c r="R161" s="9">
        <v>1</v>
      </c>
      <c r="S161" s="11">
        <f t="shared" si="19"/>
        <v>5</v>
      </c>
      <c r="T161" s="13">
        <f t="shared" si="20"/>
        <v>33.799999999999997</v>
      </c>
      <c r="U161" s="58" t="str">
        <f t="shared" si="23"/>
        <v>NO SIGNIFICATIVO</v>
      </c>
      <c r="V161" s="9"/>
      <c r="W161" s="9"/>
      <c r="X161" s="9"/>
      <c r="Y161" s="9"/>
      <c r="Z161" s="76"/>
    </row>
    <row r="162" spans="1:26" ht="66.599999999999994" thickBot="1">
      <c r="A162" s="307"/>
      <c r="B162" s="16" t="s">
        <v>1312</v>
      </c>
      <c r="C162" s="16" t="s">
        <v>50</v>
      </c>
      <c r="D162" s="16" t="s">
        <v>1328</v>
      </c>
      <c r="E162" s="9" t="s">
        <v>1261</v>
      </c>
      <c r="F162" s="9" t="s">
        <v>1078</v>
      </c>
      <c r="G162" s="9" t="s">
        <v>751</v>
      </c>
      <c r="H162" s="16" t="s">
        <v>1239</v>
      </c>
      <c r="I162" s="9" t="s">
        <v>1055</v>
      </c>
      <c r="J162" s="16" t="s">
        <v>1262</v>
      </c>
      <c r="K162" s="9">
        <v>10</v>
      </c>
      <c r="L162" s="9">
        <v>5</v>
      </c>
      <c r="M162" s="11">
        <f t="shared" si="25"/>
        <v>50</v>
      </c>
      <c r="N162" s="9" t="s">
        <v>764</v>
      </c>
      <c r="O162" s="9" t="str">
        <f>IF(AND(N162="-"),IF(P162&lt;25,Hoja1!$B$2,IF(AND(P162&gt;=25,P162&lt;50),Hoja1!$B$3,IF(AND(P162&gt;=50,P162&lt;75),Hoja1!$B$4,IF(AND(P162&gt;75),Hoja1!$B$5)))),Hoja1!$B$6)</f>
        <v xml:space="preserve">Positivo </v>
      </c>
      <c r="P162" s="11">
        <v>22</v>
      </c>
      <c r="Q162" s="9">
        <v>5</v>
      </c>
      <c r="R162" s="9">
        <v>1</v>
      </c>
      <c r="S162" s="11">
        <f t="shared" si="19"/>
        <v>5</v>
      </c>
      <c r="T162" s="13">
        <f t="shared" si="20"/>
        <v>32.9</v>
      </c>
      <c r="U162" s="58" t="str">
        <f t="shared" si="23"/>
        <v>NO SIGNIFICATIVO</v>
      </c>
      <c r="V162" s="9"/>
      <c r="W162" s="9"/>
      <c r="X162" s="9"/>
      <c r="Y162" s="9"/>
      <c r="Z162" s="76"/>
    </row>
    <row r="163" spans="1:26" ht="40.15" thickBot="1">
      <c r="A163" s="307"/>
      <c r="B163" s="16" t="s">
        <v>1312</v>
      </c>
      <c r="C163" s="16" t="s">
        <v>50</v>
      </c>
      <c r="D163" s="16" t="s">
        <v>1328</v>
      </c>
      <c r="E163" s="16" t="s">
        <v>1264</v>
      </c>
      <c r="F163" s="9" t="s">
        <v>1265</v>
      </c>
      <c r="G163" s="9" t="s">
        <v>752</v>
      </c>
      <c r="H163" s="16" t="s">
        <v>1098</v>
      </c>
      <c r="I163" s="16" t="s">
        <v>1027</v>
      </c>
      <c r="J163" s="16" t="s">
        <v>1099</v>
      </c>
      <c r="K163" s="9">
        <v>10</v>
      </c>
      <c r="L163" s="9">
        <v>5</v>
      </c>
      <c r="M163" s="43">
        <f t="shared" si="25"/>
        <v>50</v>
      </c>
      <c r="N163" s="9" t="s">
        <v>764</v>
      </c>
      <c r="O163" s="9" t="str">
        <f>IF(AND(N163="-"),IF(P163&lt;25,Hoja1!$B$2,IF(AND(P163&gt;=25,P163&lt;50),Hoja1!$B$3,IF(AND(P163&gt;=50,P163&lt;75),Hoja1!$B$4,IF(AND(P163&gt;75),Hoja1!$B$5)))),Hoja1!$B$6)</f>
        <v xml:space="preserve">Positivo </v>
      </c>
      <c r="P163" s="43">
        <v>22</v>
      </c>
      <c r="Q163" s="9">
        <v>5</v>
      </c>
      <c r="R163" s="9">
        <v>1</v>
      </c>
      <c r="S163" s="11">
        <f t="shared" si="19"/>
        <v>5</v>
      </c>
      <c r="T163" s="13">
        <f t="shared" si="20"/>
        <v>32.9</v>
      </c>
      <c r="U163" s="58" t="str">
        <f t="shared" si="23"/>
        <v>NO SIGNIFICATIVO</v>
      </c>
      <c r="V163" s="9"/>
      <c r="W163" s="9"/>
      <c r="X163" s="9"/>
      <c r="Y163" s="16"/>
      <c r="Z163" s="42"/>
    </row>
    <row r="164" spans="1:26" ht="40.15" thickBot="1">
      <c r="A164" s="307"/>
      <c r="B164" s="16" t="s">
        <v>1312</v>
      </c>
      <c r="C164" s="16" t="s">
        <v>50</v>
      </c>
      <c r="D164" s="16" t="s">
        <v>1328</v>
      </c>
      <c r="E164" s="9" t="s">
        <v>1266</v>
      </c>
      <c r="F164" s="9" t="s">
        <v>1181</v>
      </c>
      <c r="G164" s="9" t="s">
        <v>752</v>
      </c>
      <c r="H164" s="16" t="s">
        <v>1098</v>
      </c>
      <c r="I164" s="16" t="s">
        <v>1027</v>
      </c>
      <c r="J164" s="16" t="s">
        <v>1099</v>
      </c>
      <c r="K164" s="9">
        <v>10</v>
      </c>
      <c r="L164" s="9">
        <v>5</v>
      </c>
      <c r="M164" s="43">
        <f t="shared" si="25"/>
        <v>50</v>
      </c>
      <c r="N164" s="9" t="s">
        <v>764</v>
      </c>
      <c r="O164" s="9" t="str">
        <f>IF(AND(N164="-"),IF(P164&lt;25,Hoja1!$B$2,IF(AND(P164&gt;=25,P164&lt;50),Hoja1!$B$3,IF(AND(P164&gt;=50,P164&lt;75),Hoja1!$B$4,IF(AND(P164&gt;75),Hoja1!$B$5)))),Hoja1!$B$6)</f>
        <v xml:space="preserve">Positivo </v>
      </c>
      <c r="P164" s="43">
        <v>22</v>
      </c>
      <c r="Q164" s="9">
        <v>5</v>
      </c>
      <c r="R164" s="9">
        <v>1</v>
      </c>
      <c r="S164" s="11">
        <f t="shared" si="19"/>
        <v>5</v>
      </c>
      <c r="T164" s="13">
        <f t="shared" si="20"/>
        <v>32.9</v>
      </c>
      <c r="U164" s="58" t="str">
        <f t="shared" si="23"/>
        <v>NO SIGNIFICATIVO</v>
      </c>
      <c r="V164" s="9"/>
      <c r="W164" s="9"/>
      <c r="X164" s="9"/>
      <c r="Y164" s="16"/>
      <c r="Z164" s="42"/>
    </row>
    <row r="165" spans="1:26" ht="40.15" thickBot="1">
      <c r="A165" s="307"/>
      <c r="B165" s="16" t="s">
        <v>1332</v>
      </c>
      <c r="C165" s="16" t="s">
        <v>50</v>
      </c>
      <c r="D165" s="16" t="s">
        <v>1333</v>
      </c>
      <c r="E165" s="49" t="s">
        <v>1334</v>
      </c>
      <c r="F165" s="49" t="s">
        <v>1031</v>
      </c>
      <c r="G165" s="9" t="s">
        <v>104</v>
      </c>
      <c r="H165" s="49" t="s">
        <v>1335</v>
      </c>
      <c r="I165" s="46" t="s">
        <v>1033</v>
      </c>
      <c r="J165" s="9" t="s">
        <v>1028</v>
      </c>
      <c r="K165" s="9">
        <v>10</v>
      </c>
      <c r="L165" s="9">
        <v>5</v>
      </c>
      <c r="M165" s="43">
        <f t="shared" ref="M165:M170" si="26">+K165*L165</f>
        <v>50</v>
      </c>
      <c r="N165" s="9" t="s">
        <v>763</v>
      </c>
      <c r="O165" s="9" t="str">
        <f>IF(AND(N165="-"),IF(P165&lt;25,Hoja1!$B$2,IF(AND(P165&gt;=25,P165&lt;50),Hoja1!$B$3,IF(AND(P165&gt;=50,P165&lt;75),Hoja1!$B$4,IF(AND(P165&gt;75),Hoja1!$B$5)))),Hoja1!$B$6)</f>
        <v>Moderado</v>
      </c>
      <c r="P165" s="43">
        <v>25</v>
      </c>
      <c r="Q165" s="9">
        <v>5</v>
      </c>
      <c r="R165" s="9">
        <v>1</v>
      </c>
      <c r="S165" s="11">
        <f t="shared" si="19"/>
        <v>5</v>
      </c>
      <c r="T165" s="13">
        <f t="shared" si="20"/>
        <v>34.25</v>
      </c>
      <c r="U165" s="58" t="str">
        <f t="shared" si="23"/>
        <v>NO SIGNIFICATIVO</v>
      </c>
      <c r="V165" s="9"/>
      <c r="W165" s="9"/>
      <c r="X165" s="9"/>
      <c r="Y165" s="9"/>
      <c r="Z165" s="42"/>
    </row>
    <row r="166" spans="1:26" ht="53.45" thickBot="1">
      <c r="A166" s="307"/>
      <c r="B166" s="16" t="s">
        <v>1332</v>
      </c>
      <c r="C166" s="16" t="s">
        <v>50</v>
      </c>
      <c r="D166" s="16" t="s">
        <v>1333</v>
      </c>
      <c r="E166" s="9" t="s">
        <v>1336</v>
      </c>
      <c r="F166" s="9" t="s">
        <v>1031</v>
      </c>
      <c r="G166" s="16" t="s">
        <v>104</v>
      </c>
      <c r="H166" s="49" t="s">
        <v>1337</v>
      </c>
      <c r="I166" s="46" t="s">
        <v>1338</v>
      </c>
      <c r="J166" s="9" t="s">
        <v>1028</v>
      </c>
      <c r="K166" s="9">
        <v>10</v>
      </c>
      <c r="L166" s="9">
        <v>5</v>
      </c>
      <c r="M166" s="43">
        <f t="shared" si="26"/>
        <v>50</v>
      </c>
      <c r="N166" s="9" t="s">
        <v>763</v>
      </c>
      <c r="O166" s="9" t="str">
        <f>IF(AND(N166="-"),IF(P166&lt;25,Hoja1!$B$2,IF(AND(P166&gt;=25,P166&lt;50),Hoja1!$B$3,IF(AND(P166&gt;=50,P166&lt;75),Hoja1!$B$4,IF(AND(P166&gt;75),Hoja1!$B$5)))),Hoja1!$B$6)</f>
        <v>Moderado</v>
      </c>
      <c r="P166" s="43">
        <v>27</v>
      </c>
      <c r="Q166" s="9">
        <v>5</v>
      </c>
      <c r="R166" s="9">
        <v>1</v>
      </c>
      <c r="S166" s="11">
        <f t="shared" si="19"/>
        <v>5</v>
      </c>
      <c r="T166" s="13">
        <f t="shared" si="20"/>
        <v>35.15</v>
      </c>
      <c r="U166" s="58" t="str">
        <f t="shared" si="23"/>
        <v>NO SIGNIFICATIVO</v>
      </c>
      <c r="V166" s="9"/>
      <c r="W166" s="59"/>
      <c r="X166" s="9"/>
      <c r="Y166" s="9"/>
      <c r="Z166" s="42"/>
    </row>
    <row r="167" spans="1:26" s="8" customFormat="1" ht="40.15" thickBot="1">
      <c r="A167" s="307"/>
      <c r="B167" s="16" t="s">
        <v>1332</v>
      </c>
      <c r="C167" s="16" t="s">
        <v>50</v>
      </c>
      <c r="D167" s="16" t="s">
        <v>1333</v>
      </c>
      <c r="E167" s="9" t="s">
        <v>1339</v>
      </c>
      <c r="F167" s="49" t="s">
        <v>1031</v>
      </c>
      <c r="G167" s="16" t="s">
        <v>104</v>
      </c>
      <c r="H167" s="9" t="s">
        <v>1026</v>
      </c>
      <c r="I167" s="16" t="s">
        <v>1186</v>
      </c>
      <c r="J167" s="9" t="s">
        <v>1028</v>
      </c>
      <c r="K167" s="9">
        <v>10</v>
      </c>
      <c r="L167" s="9">
        <v>5</v>
      </c>
      <c r="M167" s="43">
        <f t="shared" si="26"/>
        <v>50</v>
      </c>
      <c r="N167" s="9" t="s">
        <v>763</v>
      </c>
      <c r="O167" s="9" t="str">
        <f>IF(AND(N167="-"),IF(P167&lt;25,Hoja1!$B$2,IF(AND(P167&gt;=25,P167&lt;50),Hoja1!$B$3,IF(AND(P167&gt;=50,P167&lt;75),Hoja1!$B$4,IF(AND(P167&gt;75),Hoja1!$B$5)))),Hoja1!$B$6)</f>
        <v>Moderado</v>
      </c>
      <c r="P167" s="43">
        <v>27</v>
      </c>
      <c r="Q167" s="9">
        <v>5</v>
      </c>
      <c r="R167" s="9">
        <v>1</v>
      </c>
      <c r="S167" s="11">
        <f t="shared" si="19"/>
        <v>5</v>
      </c>
      <c r="T167" s="13">
        <f t="shared" si="20"/>
        <v>35.15</v>
      </c>
      <c r="U167" s="58" t="str">
        <f t="shared" si="23"/>
        <v>NO SIGNIFICATIVO</v>
      </c>
      <c r="V167" s="9"/>
      <c r="W167" s="59"/>
      <c r="X167" s="16"/>
      <c r="Y167" s="16"/>
      <c r="Z167" s="42"/>
    </row>
    <row r="168" spans="1:26" s="8" customFormat="1" ht="40.15" thickBot="1">
      <c r="A168" s="307"/>
      <c r="B168" s="16" t="s">
        <v>1332</v>
      </c>
      <c r="C168" s="16" t="s">
        <v>1159</v>
      </c>
      <c r="D168" s="16" t="s">
        <v>1333</v>
      </c>
      <c r="E168" s="9" t="s">
        <v>1340</v>
      </c>
      <c r="F168" s="49" t="s">
        <v>1341</v>
      </c>
      <c r="G168" s="16" t="s">
        <v>104</v>
      </c>
      <c r="H168" s="49" t="s">
        <v>1337</v>
      </c>
      <c r="I168" s="46" t="s">
        <v>1338</v>
      </c>
      <c r="J168" s="9" t="s">
        <v>1028</v>
      </c>
      <c r="K168" s="9">
        <v>10</v>
      </c>
      <c r="L168" s="9">
        <v>5</v>
      </c>
      <c r="M168" s="43">
        <f t="shared" si="26"/>
        <v>50</v>
      </c>
      <c r="N168" s="9" t="s">
        <v>763</v>
      </c>
      <c r="O168" s="9" t="str">
        <f>IF(AND(N168="-"),IF(P168&lt;25,Hoja1!$B$2,IF(AND(P168&gt;=25,P168&lt;50),Hoja1!$B$3,IF(AND(P168&gt;=50,P168&lt;75),Hoja1!$B$4,IF(AND(P168&gt;75),Hoja1!$B$5)))),Hoja1!$B$6)</f>
        <v>Moderado</v>
      </c>
      <c r="P168" s="43">
        <v>27</v>
      </c>
      <c r="Q168" s="9">
        <v>5</v>
      </c>
      <c r="R168" s="9">
        <v>1</v>
      </c>
      <c r="S168" s="11">
        <f t="shared" si="19"/>
        <v>5</v>
      </c>
      <c r="T168" s="13">
        <f t="shared" si="20"/>
        <v>35.15</v>
      </c>
      <c r="U168" s="58" t="str">
        <f t="shared" si="23"/>
        <v>NO SIGNIFICATIVO</v>
      </c>
      <c r="V168" s="16"/>
      <c r="W168" s="16"/>
      <c r="X168" s="16"/>
      <c r="Y168" s="16"/>
      <c r="Z168" s="42"/>
    </row>
    <row r="169" spans="1:26" ht="40.15" thickBot="1">
      <c r="A169" s="307"/>
      <c r="B169" s="16" t="s">
        <v>1332</v>
      </c>
      <c r="C169" s="16" t="s">
        <v>50</v>
      </c>
      <c r="D169" s="16" t="s">
        <v>1333</v>
      </c>
      <c r="E169" s="9" t="s">
        <v>1342</v>
      </c>
      <c r="F169" s="9" t="s">
        <v>1343</v>
      </c>
      <c r="G169" s="9" t="s">
        <v>86</v>
      </c>
      <c r="H169" s="16" t="s">
        <v>479</v>
      </c>
      <c r="I169" s="16" t="s">
        <v>1033</v>
      </c>
      <c r="J169" s="16" t="s">
        <v>1040</v>
      </c>
      <c r="K169" s="9">
        <v>10</v>
      </c>
      <c r="L169" s="9">
        <v>5</v>
      </c>
      <c r="M169" s="43">
        <f t="shared" si="26"/>
        <v>50</v>
      </c>
      <c r="N169" s="9" t="s">
        <v>763</v>
      </c>
      <c r="O169" s="9" t="str">
        <f>IF(AND(N169="-"),IF(P169&lt;25,Hoja1!$B$2,IF(AND(P169&gt;=25,P169&lt;50),Hoja1!$B$3,IF(AND(P169&gt;=50,P169&lt;75),Hoja1!$B$4,IF(AND(P169&gt;75),Hoja1!$B$5)))),Hoja1!$B$6)</f>
        <v>Moderado</v>
      </c>
      <c r="P169" s="11">
        <v>33</v>
      </c>
      <c r="Q169" s="9">
        <v>5</v>
      </c>
      <c r="R169" s="9">
        <v>1</v>
      </c>
      <c r="S169" s="11">
        <f t="shared" si="19"/>
        <v>5</v>
      </c>
      <c r="T169" s="13">
        <f t="shared" si="20"/>
        <v>37.85</v>
      </c>
      <c r="U169" s="58" t="str">
        <f t="shared" si="23"/>
        <v>NO SIGNIFICATIVO</v>
      </c>
      <c r="V169" s="9"/>
      <c r="W169" s="9"/>
      <c r="X169" s="9"/>
      <c r="Y169" s="9"/>
      <c r="Z169" s="42"/>
    </row>
    <row r="170" spans="1:26" ht="40.15" thickBot="1">
      <c r="A170" s="307"/>
      <c r="B170" s="16" t="s">
        <v>1332</v>
      </c>
      <c r="C170" s="16" t="s">
        <v>50</v>
      </c>
      <c r="D170" s="16" t="s">
        <v>1333</v>
      </c>
      <c r="E170" s="9" t="s">
        <v>1344</v>
      </c>
      <c r="F170" s="9" t="s">
        <v>1106</v>
      </c>
      <c r="G170" s="16" t="s">
        <v>86</v>
      </c>
      <c r="H170" s="9" t="s">
        <v>479</v>
      </c>
      <c r="I170" s="9" t="s">
        <v>1033</v>
      </c>
      <c r="J170" s="9" t="s">
        <v>1104</v>
      </c>
      <c r="K170" s="9">
        <v>10</v>
      </c>
      <c r="L170" s="9">
        <v>5</v>
      </c>
      <c r="M170" s="43">
        <f t="shared" si="26"/>
        <v>50</v>
      </c>
      <c r="N170" s="9" t="s">
        <v>763</v>
      </c>
      <c r="O170" s="9" t="str">
        <f>IF(AND(N170="-"),IF(P170&lt;25,Hoja1!$B$2,IF(AND(P170&gt;=25,P170&lt;50),Hoja1!$B$3,IF(AND(P170&gt;=50,P170&lt;75),Hoja1!$B$4,IF(AND(P170&gt;75),Hoja1!$B$5)))),Hoja1!$B$6)</f>
        <v>Moderado</v>
      </c>
      <c r="P170" s="11">
        <v>28</v>
      </c>
      <c r="Q170" s="9">
        <v>5</v>
      </c>
      <c r="R170" s="9">
        <v>1</v>
      </c>
      <c r="S170" s="11">
        <f t="shared" si="19"/>
        <v>5</v>
      </c>
      <c r="T170" s="13">
        <f t="shared" si="20"/>
        <v>35.6</v>
      </c>
      <c r="U170" s="58" t="str">
        <f t="shared" si="23"/>
        <v>NO SIGNIFICATIVO</v>
      </c>
      <c r="V170" s="9"/>
      <c r="W170" s="9"/>
      <c r="X170" s="9"/>
      <c r="Y170" s="9"/>
      <c r="Z170" s="42"/>
    </row>
    <row r="171" spans="1:26" ht="40.15" thickBot="1">
      <c r="A171" s="307"/>
      <c r="B171" s="16" t="s">
        <v>1332</v>
      </c>
      <c r="C171" s="16" t="s">
        <v>50</v>
      </c>
      <c r="D171" s="16" t="s">
        <v>1333</v>
      </c>
      <c r="E171" s="9" t="s">
        <v>1345</v>
      </c>
      <c r="F171" s="9" t="s">
        <v>1346</v>
      </c>
      <c r="G171" s="16" t="s">
        <v>86</v>
      </c>
      <c r="H171" s="9" t="s">
        <v>479</v>
      </c>
      <c r="I171" s="9" t="s">
        <v>1033</v>
      </c>
      <c r="J171" s="9" t="s">
        <v>1104</v>
      </c>
      <c r="K171" s="9">
        <v>10</v>
      </c>
      <c r="L171" s="9">
        <v>5</v>
      </c>
      <c r="M171" s="43">
        <f t="shared" ref="M171:M172" si="27">+K171*L171</f>
        <v>50</v>
      </c>
      <c r="N171" s="9" t="s">
        <v>763</v>
      </c>
      <c r="O171" s="9" t="str">
        <f>IF(AND(N171="-"),IF(P171&lt;25,Hoja1!$B$2,IF(AND(P171&gt;=25,P171&lt;50),Hoja1!$B$3,IF(AND(P171&gt;=50,P171&lt;75),Hoja1!$B$4,IF(AND(P171&gt;75),Hoja1!$B$5)))),Hoja1!$B$6)</f>
        <v>Moderado</v>
      </c>
      <c r="P171" s="11">
        <v>33</v>
      </c>
      <c r="Q171" s="9">
        <v>5</v>
      </c>
      <c r="R171" s="9">
        <v>1</v>
      </c>
      <c r="S171" s="11">
        <f t="shared" si="19"/>
        <v>5</v>
      </c>
      <c r="T171" s="13">
        <f t="shared" si="20"/>
        <v>37.85</v>
      </c>
      <c r="U171" s="58" t="str">
        <f t="shared" si="23"/>
        <v>NO SIGNIFICATIVO</v>
      </c>
      <c r="V171" s="9"/>
      <c r="W171" s="9"/>
      <c r="X171" s="9"/>
      <c r="Y171" s="9"/>
      <c r="Z171" s="42"/>
    </row>
    <row r="172" spans="1:26" ht="53.45" thickBot="1">
      <c r="A172" s="307"/>
      <c r="B172" s="16" t="s">
        <v>1332</v>
      </c>
      <c r="C172" s="16" t="s">
        <v>50</v>
      </c>
      <c r="D172" s="16" t="s">
        <v>1333</v>
      </c>
      <c r="E172" s="9" t="s">
        <v>1347</v>
      </c>
      <c r="F172" s="9" t="s">
        <v>1343</v>
      </c>
      <c r="G172" s="16" t="s">
        <v>86</v>
      </c>
      <c r="H172" s="16" t="s">
        <v>479</v>
      </c>
      <c r="I172" s="9" t="s">
        <v>1033</v>
      </c>
      <c r="J172" s="16" t="s">
        <v>1247</v>
      </c>
      <c r="K172" s="9">
        <v>10</v>
      </c>
      <c r="L172" s="9">
        <v>5</v>
      </c>
      <c r="M172" s="43">
        <f t="shared" si="27"/>
        <v>50</v>
      </c>
      <c r="N172" s="9" t="s">
        <v>763</v>
      </c>
      <c r="O172" s="9" t="str">
        <f>IF(AND(N172="-"),IF(P172&lt;25,Hoja1!$B$2,IF(AND(P172&gt;=25,P172&lt;50),Hoja1!$B$3,IF(AND(P172&gt;=50,P172&lt;75),Hoja1!$B$4,IF(AND(P172&gt;75),Hoja1!$B$5)))),Hoja1!$B$6)</f>
        <v>Moderado</v>
      </c>
      <c r="P172" s="11">
        <v>28</v>
      </c>
      <c r="Q172" s="9">
        <v>5</v>
      </c>
      <c r="R172" s="9">
        <v>1</v>
      </c>
      <c r="S172" s="11">
        <f t="shared" si="19"/>
        <v>5</v>
      </c>
      <c r="T172" s="13">
        <f t="shared" si="20"/>
        <v>35.6</v>
      </c>
      <c r="U172" s="58" t="str">
        <f t="shared" si="23"/>
        <v>NO SIGNIFICATIVO</v>
      </c>
      <c r="V172" s="9"/>
      <c r="W172" s="9"/>
      <c r="X172" s="9"/>
      <c r="Y172" s="9"/>
      <c r="Z172" s="42"/>
    </row>
    <row r="173" spans="1:26" ht="40.15" thickBot="1">
      <c r="A173" s="307"/>
      <c r="B173" s="16" t="s">
        <v>1332</v>
      </c>
      <c r="C173" s="16" t="s">
        <v>50</v>
      </c>
      <c r="D173" s="16" t="s">
        <v>1333</v>
      </c>
      <c r="E173" s="9" t="s">
        <v>1348</v>
      </c>
      <c r="F173" s="16" t="s">
        <v>1250</v>
      </c>
      <c r="G173" s="16" t="s">
        <v>120</v>
      </c>
      <c r="H173" s="9" t="s">
        <v>1032</v>
      </c>
      <c r="I173" s="9" t="s">
        <v>1033</v>
      </c>
      <c r="J173" s="9" t="s">
        <v>1056</v>
      </c>
      <c r="K173" s="9">
        <v>10</v>
      </c>
      <c r="L173" s="9">
        <v>5</v>
      </c>
      <c r="M173" s="11">
        <f t="shared" si="25"/>
        <v>50</v>
      </c>
      <c r="N173" s="9" t="s">
        <v>763</v>
      </c>
      <c r="O173" s="9" t="str">
        <f>IF(AND(N173="-"),IF(P173&lt;25,Hoja1!$B$2,IF(AND(P173&gt;=25,P173&lt;50),Hoja1!$B$3,IF(AND(P173&gt;=50,P173&lt;75),Hoja1!$B$4,IF(AND(P173&gt;75),Hoja1!$B$5)))),Hoja1!$B$6)</f>
        <v>Moderado</v>
      </c>
      <c r="P173" s="11">
        <v>29</v>
      </c>
      <c r="Q173" s="9">
        <v>5</v>
      </c>
      <c r="R173" s="9">
        <v>1</v>
      </c>
      <c r="S173" s="11">
        <f t="shared" si="19"/>
        <v>5</v>
      </c>
      <c r="T173" s="13">
        <f t="shared" si="20"/>
        <v>36.049999999999997</v>
      </c>
      <c r="U173" s="58" t="str">
        <f t="shared" si="23"/>
        <v>NO SIGNIFICATIVO</v>
      </c>
      <c r="V173" s="9"/>
      <c r="W173" s="9"/>
      <c r="X173" s="9"/>
      <c r="Y173" s="9"/>
      <c r="Z173" s="42"/>
    </row>
    <row r="174" spans="1:26" ht="66.599999999999994" thickBot="1">
      <c r="A174" s="307"/>
      <c r="B174" s="16" t="s">
        <v>1332</v>
      </c>
      <c r="C174" s="16" t="s">
        <v>1159</v>
      </c>
      <c r="D174" s="16" t="s">
        <v>1333</v>
      </c>
      <c r="E174" s="9" t="s">
        <v>1349</v>
      </c>
      <c r="F174" s="16" t="s">
        <v>1350</v>
      </c>
      <c r="G174" s="16" t="s">
        <v>120</v>
      </c>
      <c r="H174" s="9" t="s">
        <v>1032</v>
      </c>
      <c r="I174" s="9" t="s">
        <v>1033</v>
      </c>
      <c r="J174" s="9" t="s">
        <v>1056</v>
      </c>
      <c r="K174" s="9">
        <v>10</v>
      </c>
      <c r="L174" s="9">
        <v>5</v>
      </c>
      <c r="M174" s="11">
        <f t="shared" si="25"/>
        <v>50</v>
      </c>
      <c r="N174" s="9" t="s">
        <v>763</v>
      </c>
      <c r="O174" s="9" t="str">
        <f>IF(AND(N174="-"),IF(P174&lt;25,Hoja1!$B$2,IF(AND(P174&gt;=25,P174&lt;50),Hoja1!$B$3,IF(AND(P174&gt;=50,P174&lt;75),Hoja1!$B$4,IF(AND(P174&gt;75),Hoja1!$B$5)))),Hoja1!$B$6)</f>
        <v>Moderado</v>
      </c>
      <c r="P174" s="11">
        <v>25</v>
      </c>
      <c r="Q174" s="9">
        <v>5</v>
      </c>
      <c r="R174" s="9">
        <v>1</v>
      </c>
      <c r="S174" s="11">
        <f t="shared" si="19"/>
        <v>5</v>
      </c>
      <c r="T174" s="13">
        <f t="shared" si="20"/>
        <v>34.25</v>
      </c>
      <c r="U174" s="58" t="str">
        <f t="shared" si="23"/>
        <v>NO SIGNIFICATIVO</v>
      </c>
      <c r="V174" s="9"/>
      <c r="W174" s="9"/>
      <c r="X174" s="9"/>
      <c r="Y174" s="9"/>
      <c r="Z174" s="42"/>
    </row>
    <row r="175" spans="1:26" ht="40.15" thickBot="1">
      <c r="A175" s="307"/>
      <c r="B175" s="16" t="s">
        <v>1332</v>
      </c>
      <c r="C175" s="16" t="s">
        <v>50</v>
      </c>
      <c r="D175" s="16" t="s">
        <v>1333</v>
      </c>
      <c r="E175" s="18" t="s">
        <v>1351</v>
      </c>
      <c r="F175" s="52" t="s">
        <v>1194</v>
      </c>
      <c r="G175" s="52" t="s">
        <v>746</v>
      </c>
      <c r="H175" s="16" t="s">
        <v>1066</v>
      </c>
      <c r="I175" s="16" t="s">
        <v>1055</v>
      </c>
      <c r="J175" s="16" t="s">
        <v>1067</v>
      </c>
      <c r="K175" s="9">
        <v>10</v>
      </c>
      <c r="L175" s="9">
        <v>5</v>
      </c>
      <c r="M175" s="11">
        <f t="shared" ref="M175:M182" si="28">+K175*L175</f>
        <v>50</v>
      </c>
      <c r="N175" s="9" t="s">
        <v>763</v>
      </c>
      <c r="O175" s="9" t="str">
        <f>IF(AND(N175="-"),IF(P175&lt;25,Hoja1!$B$2,IF(AND(P175&gt;=25,P175&lt;50),Hoja1!$B$3,IF(AND(P175&gt;=50,P175&lt;75),Hoja1!$B$4,IF(AND(P175&gt;75),Hoja1!$B$5)))),Hoja1!$B$6)</f>
        <v>Moderado</v>
      </c>
      <c r="P175" s="74">
        <v>29</v>
      </c>
      <c r="Q175" s="9">
        <v>5</v>
      </c>
      <c r="R175" s="9">
        <v>1</v>
      </c>
      <c r="S175" s="11">
        <f t="shared" si="19"/>
        <v>5</v>
      </c>
      <c r="T175" s="13">
        <f t="shared" si="20"/>
        <v>36.049999999999997</v>
      </c>
      <c r="U175" s="58" t="str">
        <f t="shared" si="23"/>
        <v>NO SIGNIFICATIVO</v>
      </c>
      <c r="V175" s="18"/>
      <c r="W175" s="18"/>
      <c r="X175" s="18"/>
      <c r="Y175" s="18"/>
      <c r="Z175" s="42"/>
    </row>
    <row r="176" spans="1:26" ht="40.15" thickBot="1">
      <c r="A176" s="307"/>
      <c r="B176" s="16" t="s">
        <v>1332</v>
      </c>
      <c r="C176" s="16" t="s">
        <v>50</v>
      </c>
      <c r="D176" s="16" t="s">
        <v>1333</v>
      </c>
      <c r="E176" s="18" t="s">
        <v>1352</v>
      </c>
      <c r="F176" s="52" t="s">
        <v>1071</v>
      </c>
      <c r="G176" s="52" t="s">
        <v>747</v>
      </c>
      <c r="H176" s="16" t="s">
        <v>1066</v>
      </c>
      <c r="I176" s="16" t="s">
        <v>1055</v>
      </c>
      <c r="J176" s="16" t="s">
        <v>1353</v>
      </c>
      <c r="K176" s="9">
        <v>10</v>
      </c>
      <c r="L176" s="9">
        <v>5</v>
      </c>
      <c r="M176" s="11">
        <f t="shared" si="28"/>
        <v>50</v>
      </c>
      <c r="N176" s="9" t="s">
        <v>763</v>
      </c>
      <c r="O176" s="9" t="str">
        <f>IF(AND(N176="-"),IF(P176&lt;25,Hoja1!$B$2,IF(AND(P176&gt;=25,P176&lt;50),Hoja1!$B$3,IF(AND(P176&gt;=50,P176&lt;75),Hoja1!$B$4,IF(AND(P176&gt;75),Hoja1!$B$5)))),Hoja1!$B$6)</f>
        <v>Moderado</v>
      </c>
      <c r="P176" s="74">
        <v>29</v>
      </c>
      <c r="Q176" s="9">
        <v>5</v>
      </c>
      <c r="R176" s="9">
        <v>1</v>
      </c>
      <c r="S176" s="11">
        <f t="shared" si="19"/>
        <v>5</v>
      </c>
      <c r="T176" s="13">
        <f t="shared" si="20"/>
        <v>36.049999999999997</v>
      </c>
      <c r="U176" s="58" t="str">
        <f t="shared" si="23"/>
        <v>NO SIGNIFICATIVO</v>
      </c>
      <c r="V176" s="18"/>
      <c r="W176" s="18"/>
      <c r="X176" s="18"/>
      <c r="Y176" s="18"/>
      <c r="Z176" s="42"/>
    </row>
    <row r="177" spans="1:26" ht="40.15" thickBot="1">
      <c r="A177" s="307"/>
      <c r="B177" s="16" t="s">
        <v>1332</v>
      </c>
      <c r="C177" s="16" t="s">
        <v>50</v>
      </c>
      <c r="D177" s="16" t="s">
        <v>1333</v>
      </c>
      <c r="E177" s="18" t="s">
        <v>1354</v>
      </c>
      <c r="F177" s="52" t="s">
        <v>1355</v>
      </c>
      <c r="G177" s="52" t="s">
        <v>748</v>
      </c>
      <c r="H177" s="16" t="s">
        <v>1066</v>
      </c>
      <c r="I177" s="16" t="s">
        <v>1055</v>
      </c>
      <c r="J177" s="16" t="s">
        <v>1067</v>
      </c>
      <c r="K177" s="9">
        <v>10</v>
      </c>
      <c r="L177" s="9">
        <v>5</v>
      </c>
      <c r="M177" s="11">
        <f t="shared" si="28"/>
        <v>50</v>
      </c>
      <c r="N177" s="9" t="s">
        <v>763</v>
      </c>
      <c r="O177" s="9" t="str">
        <f>IF(AND(N177="-"),IF(P177&lt;25,Hoja1!$B$2,IF(AND(P177&gt;=25,P177&lt;50),Hoja1!$B$3,IF(AND(P177&gt;=50,P177&lt;75),Hoja1!$B$4,IF(AND(P177&gt;75),Hoja1!$B$5)))),Hoja1!$B$6)</f>
        <v>Moderado</v>
      </c>
      <c r="P177" s="74">
        <v>29</v>
      </c>
      <c r="Q177" s="9">
        <v>5</v>
      </c>
      <c r="R177" s="9">
        <v>1</v>
      </c>
      <c r="S177" s="11">
        <f t="shared" si="19"/>
        <v>5</v>
      </c>
      <c r="T177" s="13">
        <f t="shared" si="20"/>
        <v>36.049999999999997</v>
      </c>
      <c r="U177" s="58" t="str">
        <f t="shared" si="23"/>
        <v>NO SIGNIFICATIVO</v>
      </c>
      <c r="V177" s="18"/>
      <c r="W177" s="18"/>
      <c r="X177" s="18"/>
      <c r="Y177" s="18"/>
      <c r="Z177" s="42"/>
    </row>
    <row r="178" spans="1:26" ht="66.599999999999994" thickBot="1">
      <c r="A178" s="307"/>
      <c r="B178" s="16" t="s">
        <v>1332</v>
      </c>
      <c r="C178" s="16" t="s">
        <v>1159</v>
      </c>
      <c r="D178" s="16" t="s">
        <v>1333</v>
      </c>
      <c r="E178" s="18" t="s">
        <v>1356</v>
      </c>
      <c r="F178" s="52" t="s">
        <v>1357</v>
      </c>
      <c r="G178" s="52" t="s">
        <v>750</v>
      </c>
      <c r="H178" s="16" t="s">
        <v>1098</v>
      </c>
      <c r="I178" s="16" t="s">
        <v>1027</v>
      </c>
      <c r="J178" s="16" t="s">
        <v>1121</v>
      </c>
      <c r="K178" s="9">
        <v>10</v>
      </c>
      <c r="L178" s="9">
        <v>5</v>
      </c>
      <c r="M178" s="11">
        <f t="shared" si="28"/>
        <v>50</v>
      </c>
      <c r="N178" s="9" t="s">
        <v>763</v>
      </c>
      <c r="O178" s="9" t="str">
        <f>IF(AND(N178="-"),IF(P178&lt;25,Hoja1!$B$2,IF(AND(P178&gt;=25,P178&lt;50),Hoja1!$B$3,IF(AND(P178&gt;=50,P178&lt;75),Hoja1!$B$4,IF(AND(P178&gt;75),Hoja1!$B$5)))),Hoja1!$B$6)</f>
        <v>Moderado</v>
      </c>
      <c r="P178" s="74">
        <v>25</v>
      </c>
      <c r="Q178" s="9">
        <v>5</v>
      </c>
      <c r="R178" s="9">
        <v>1</v>
      </c>
      <c r="S178" s="11">
        <f t="shared" si="19"/>
        <v>5</v>
      </c>
      <c r="T178" s="13">
        <f t="shared" si="20"/>
        <v>34.25</v>
      </c>
      <c r="U178" s="58" t="str">
        <f t="shared" si="23"/>
        <v>NO SIGNIFICATIVO</v>
      </c>
      <c r="V178" s="9"/>
      <c r="W178" s="18"/>
      <c r="X178" s="9"/>
      <c r="Y178" s="18"/>
      <c r="Z178" s="42"/>
    </row>
    <row r="179" spans="1:26" ht="40.15" thickBot="1">
      <c r="A179" s="307"/>
      <c r="B179" s="16" t="s">
        <v>1332</v>
      </c>
      <c r="C179" s="16" t="s">
        <v>50</v>
      </c>
      <c r="D179" s="16" t="s">
        <v>1333</v>
      </c>
      <c r="E179" s="18" t="s">
        <v>1358</v>
      </c>
      <c r="F179" s="52" t="s">
        <v>1078</v>
      </c>
      <c r="G179" s="52" t="s">
        <v>751</v>
      </c>
      <c r="H179" s="9" t="s">
        <v>1089</v>
      </c>
      <c r="I179" s="9" t="s">
        <v>1146</v>
      </c>
      <c r="J179" s="16" t="s">
        <v>1091</v>
      </c>
      <c r="K179" s="9">
        <v>10</v>
      </c>
      <c r="L179" s="9">
        <v>5</v>
      </c>
      <c r="M179" s="11">
        <f t="shared" si="28"/>
        <v>50</v>
      </c>
      <c r="N179" s="9" t="s">
        <v>764</v>
      </c>
      <c r="O179" s="9" t="str">
        <f>IF(AND(N179="-"),IF(P179&lt;25,Hoja1!$B$2,IF(AND(P179&gt;=25,P179&lt;50),Hoja1!$B$3,IF(AND(P179&gt;=50,P179&lt;75),Hoja1!$B$4,IF(AND(P179&gt;75),Hoja1!$B$5)))),Hoja1!$B$6)</f>
        <v xml:space="preserve">Positivo </v>
      </c>
      <c r="P179" s="74">
        <v>31</v>
      </c>
      <c r="Q179" s="9">
        <v>5</v>
      </c>
      <c r="R179" s="9">
        <v>1</v>
      </c>
      <c r="S179" s="11">
        <f t="shared" si="19"/>
        <v>5</v>
      </c>
      <c r="T179" s="13">
        <f t="shared" si="20"/>
        <v>36.950000000000003</v>
      </c>
      <c r="U179" s="58" t="str">
        <f t="shared" si="23"/>
        <v>NO SIGNIFICATIVO</v>
      </c>
      <c r="V179" s="18"/>
      <c r="W179" s="18"/>
      <c r="X179" s="18"/>
      <c r="Y179" s="18"/>
      <c r="Z179" s="76"/>
    </row>
    <row r="180" spans="1:26" ht="40.15" thickBot="1">
      <c r="A180" s="307"/>
      <c r="B180" s="16" t="s">
        <v>1332</v>
      </c>
      <c r="C180" s="16" t="s">
        <v>50</v>
      </c>
      <c r="D180" s="16" t="s">
        <v>1333</v>
      </c>
      <c r="E180" s="18" t="s">
        <v>1359</v>
      </c>
      <c r="F180" s="52" t="s">
        <v>1360</v>
      </c>
      <c r="G180" s="52" t="s">
        <v>751</v>
      </c>
      <c r="H180" s="9" t="s">
        <v>225</v>
      </c>
      <c r="I180" s="9" t="s">
        <v>1033</v>
      </c>
      <c r="J180" s="9" t="s">
        <v>1028</v>
      </c>
      <c r="K180" s="9">
        <v>10</v>
      </c>
      <c r="L180" s="9">
        <v>5</v>
      </c>
      <c r="M180" s="11">
        <f t="shared" si="28"/>
        <v>50</v>
      </c>
      <c r="N180" s="9" t="s">
        <v>763</v>
      </c>
      <c r="O180" s="9" t="str">
        <f>IF(AND(N180="-"),IF(P180&lt;25,Hoja1!$B$2,IF(AND(P180&gt;=25,P180&lt;50),Hoja1!$B$3,IF(AND(P180&gt;=50,P180&lt;75),Hoja1!$B$4,IF(AND(P180&gt;75),Hoja1!$B$5)))),Hoja1!$B$6)</f>
        <v>Moderado</v>
      </c>
      <c r="P180" s="74">
        <v>28</v>
      </c>
      <c r="Q180" s="9">
        <v>5</v>
      </c>
      <c r="R180" s="9">
        <v>1</v>
      </c>
      <c r="S180" s="11">
        <f t="shared" si="19"/>
        <v>5</v>
      </c>
      <c r="T180" s="13">
        <f t="shared" si="20"/>
        <v>35.6</v>
      </c>
      <c r="U180" s="58" t="str">
        <f t="shared" si="23"/>
        <v>NO SIGNIFICATIVO</v>
      </c>
      <c r="V180" s="18"/>
      <c r="W180" s="18"/>
      <c r="X180" s="18"/>
      <c r="Y180" s="18"/>
      <c r="Z180" s="76"/>
    </row>
    <row r="181" spans="1:26" ht="40.15" thickBot="1">
      <c r="A181" s="307"/>
      <c r="B181" s="16" t="s">
        <v>1332</v>
      </c>
      <c r="C181" s="16" t="s">
        <v>50</v>
      </c>
      <c r="D181" s="16" t="s">
        <v>1333</v>
      </c>
      <c r="E181" s="18" t="s">
        <v>1361</v>
      </c>
      <c r="F181" s="52" t="s">
        <v>1321</v>
      </c>
      <c r="G181" s="52" t="s">
        <v>751</v>
      </c>
      <c r="H181" s="18" t="s">
        <v>479</v>
      </c>
      <c r="I181" s="18" t="s">
        <v>225</v>
      </c>
      <c r="J181" s="18" t="s">
        <v>1362</v>
      </c>
      <c r="K181" s="9">
        <v>10</v>
      </c>
      <c r="L181" s="9">
        <v>5</v>
      </c>
      <c r="M181" s="11">
        <f t="shared" si="28"/>
        <v>50</v>
      </c>
      <c r="N181" s="9" t="s">
        <v>763</v>
      </c>
      <c r="O181" s="9" t="str">
        <f>IF(AND(N181="-"),IF(P181&lt;25,Hoja1!$B$2,IF(AND(P181&gt;=25,P181&lt;50),Hoja1!$B$3,IF(AND(P181&gt;=50,P181&lt;75),Hoja1!$B$4,IF(AND(P181&gt;75),Hoja1!$B$5)))),Hoja1!$B$6)</f>
        <v>Moderado</v>
      </c>
      <c r="P181" s="74">
        <v>28</v>
      </c>
      <c r="Q181" s="9">
        <v>5</v>
      </c>
      <c r="R181" s="9">
        <v>1</v>
      </c>
      <c r="S181" s="11">
        <f t="shared" si="19"/>
        <v>5</v>
      </c>
      <c r="T181" s="13">
        <f t="shared" si="20"/>
        <v>35.6</v>
      </c>
      <c r="U181" s="58" t="str">
        <f t="shared" si="23"/>
        <v>NO SIGNIFICATIVO</v>
      </c>
      <c r="V181" s="18"/>
      <c r="W181" s="18"/>
      <c r="X181" s="18"/>
      <c r="Y181" s="18"/>
      <c r="Z181" s="76"/>
    </row>
    <row r="182" spans="1:26" ht="40.15" thickBot="1">
      <c r="A182" s="307"/>
      <c r="B182" s="16" t="s">
        <v>1332</v>
      </c>
      <c r="C182" s="16" t="s">
        <v>50</v>
      </c>
      <c r="D182" s="16" t="s">
        <v>1333</v>
      </c>
      <c r="E182" s="18" t="s">
        <v>1264</v>
      </c>
      <c r="F182" s="52" t="s">
        <v>431</v>
      </c>
      <c r="G182" s="52" t="s">
        <v>752</v>
      </c>
      <c r="H182" s="16" t="s">
        <v>1098</v>
      </c>
      <c r="I182" s="16" t="s">
        <v>1027</v>
      </c>
      <c r="J182" s="16" t="s">
        <v>1099</v>
      </c>
      <c r="K182" s="9">
        <v>10</v>
      </c>
      <c r="L182" s="9">
        <v>5</v>
      </c>
      <c r="M182" s="11">
        <f t="shared" si="28"/>
        <v>50</v>
      </c>
      <c r="N182" s="9" t="s">
        <v>764</v>
      </c>
      <c r="O182" s="9" t="str">
        <f>IF(AND(N182="-"),IF(P182&lt;25,Hoja1!$B$2,IF(AND(P182&gt;=25,P182&lt;50),Hoja1!$B$3,IF(AND(P182&gt;=50,P182&lt;75),Hoja1!$B$4,IF(AND(P182&gt;75),Hoja1!$B$5)))),Hoja1!$B$6)</f>
        <v xml:space="preserve">Positivo </v>
      </c>
      <c r="P182" s="74">
        <v>22</v>
      </c>
      <c r="Q182" s="9">
        <v>5</v>
      </c>
      <c r="R182" s="9">
        <v>1</v>
      </c>
      <c r="S182" s="11">
        <f t="shared" si="19"/>
        <v>5</v>
      </c>
      <c r="T182" s="13">
        <f t="shared" si="20"/>
        <v>32.9</v>
      </c>
      <c r="U182" s="58" t="str">
        <f t="shared" si="23"/>
        <v>NO SIGNIFICATIVO</v>
      </c>
      <c r="V182" s="18"/>
      <c r="W182" s="18"/>
      <c r="X182" s="18"/>
      <c r="Y182" s="16"/>
      <c r="Z182" s="42"/>
    </row>
    <row r="183" spans="1:26" ht="40.15" thickBot="1">
      <c r="A183" s="308"/>
      <c r="B183" s="16" t="s">
        <v>1332</v>
      </c>
      <c r="C183" s="16" t="s">
        <v>50</v>
      </c>
      <c r="D183" s="16" t="s">
        <v>1333</v>
      </c>
      <c r="E183" s="25" t="s">
        <v>1266</v>
      </c>
      <c r="F183" s="53" t="s">
        <v>1181</v>
      </c>
      <c r="G183" s="53" t="s">
        <v>752</v>
      </c>
      <c r="H183" s="16" t="s">
        <v>1098</v>
      </c>
      <c r="I183" s="16" t="s">
        <v>1027</v>
      </c>
      <c r="J183" s="16" t="s">
        <v>1099</v>
      </c>
      <c r="K183" s="25">
        <v>10</v>
      </c>
      <c r="L183" s="25">
        <v>5</v>
      </c>
      <c r="M183" s="65">
        <f t="shared" si="25"/>
        <v>50</v>
      </c>
      <c r="N183" s="9" t="s">
        <v>764</v>
      </c>
      <c r="O183" s="9" t="str">
        <f>IF(AND(N183="-"),IF(P183&lt;25,Hoja1!$B$2,IF(AND(P183&gt;=25,P183&lt;50),Hoja1!$B$3,IF(AND(P183&gt;=50,P183&lt;75),Hoja1!$B$4,IF(AND(P183&gt;75),Hoja1!$B$5)))),Hoja1!$B$6)</f>
        <v xml:space="preserve">Positivo </v>
      </c>
      <c r="P183" s="65">
        <v>22</v>
      </c>
      <c r="Q183" s="9">
        <v>5</v>
      </c>
      <c r="R183" s="9">
        <v>1</v>
      </c>
      <c r="S183" s="11">
        <f t="shared" si="19"/>
        <v>5</v>
      </c>
      <c r="T183" s="13">
        <f t="shared" si="20"/>
        <v>32.9</v>
      </c>
      <c r="U183" s="58" t="str">
        <f t="shared" si="23"/>
        <v>NO SIGNIFICATIVO</v>
      </c>
      <c r="V183" s="25"/>
      <c r="W183" s="25"/>
      <c r="X183" s="25"/>
      <c r="Y183" s="16"/>
      <c r="Z183" s="42"/>
    </row>
    <row r="184" spans="1:26" ht="53.45" thickBot="1">
      <c r="A184" s="164" t="s">
        <v>1363</v>
      </c>
      <c r="B184" s="58" t="s">
        <v>1364</v>
      </c>
      <c r="C184" s="58" t="s">
        <v>50</v>
      </c>
      <c r="D184" s="58" t="s">
        <v>1365</v>
      </c>
      <c r="E184" s="59" t="s">
        <v>1366</v>
      </c>
      <c r="F184" s="59" t="s">
        <v>1031</v>
      </c>
      <c r="G184" s="59" t="s">
        <v>104</v>
      </c>
      <c r="H184" s="9" t="s">
        <v>1026</v>
      </c>
      <c r="I184" s="16" t="s">
        <v>1186</v>
      </c>
      <c r="J184" s="9" t="s">
        <v>1028</v>
      </c>
      <c r="K184" s="59">
        <v>10</v>
      </c>
      <c r="L184" s="59">
        <v>5</v>
      </c>
      <c r="M184" s="60">
        <f t="shared" si="25"/>
        <v>50</v>
      </c>
      <c r="N184" s="9" t="s">
        <v>763</v>
      </c>
      <c r="O184" s="9" t="str">
        <f>IF(AND(N184="-"),IF(P184&lt;25,Hoja1!$B$2,IF(AND(P184&gt;=25,P184&lt;50),Hoja1!$B$3,IF(AND(P184&gt;=50,P184&lt;75),Hoja1!$B$4,IF(AND(P184&gt;75),Hoja1!$B$5)))),Hoja1!$B$6)</f>
        <v>Moderado</v>
      </c>
      <c r="P184" s="60">
        <v>27</v>
      </c>
      <c r="Q184" s="9">
        <v>5</v>
      </c>
      <c r="R184" s="9">
        <v>1</v>
      </c>
      <c r="S184" s="11">
        <f t="shared" si="19"/>
        <v>5</v>
      </c>
      <c r="T184" s="13">
        <f t="shared" si="20"/>
        <v>35.15</v>
      </c>
      <c r="U184" s="58" t="str">
        <f t="shared" si="23"/>
        <v>NO SIGNIFICATIVO</v>
      </c>
      <c r="V184" s="9"/>
      <c r="W184" s="59"/>
      <c r="X184" s="59"/>
      <c r="Y184" s="59"/>
      <c r="Z184" s="42"/>
    </row>
    <row r="185" spans="1:26" ht="27" thickBot="1">
      <c r="A185" s="165"/>
      <c r="B185" s="16" t="s">
        <v>1364</v>
      </c>
      <c r="C185" s="9" t="s">
        <v>50</v>
      </c>
      <c r="D185" s="16" t="s">
        <v>1365</v>
      </c>
      <c r="E185" s="9" t="s">
        <v>969</v>
      </c>
      <c r="F185" s="16" t="s">
        <v>1246</v>
      </c>
      <c r="G185" s="16" t="s">
        <v>86</v>
      </c>
      <c r="H185" s="16" t="s">
        <v>479</v>
      </c>
      <c r="I185" s="46" t="s">
        <v>225</v>
      </c>
      <c r="J185" s="16" t="s">
        <v>1104</v>
      </c>
      <c r="K185" s="9">
        <v>10</v>
      </c>
      <c r="L185" s="9">
        <v>5</v>
      </c>
      <c r="M185" s="11">
        <f t="shared" si="25"/>
        <v>50</v>
      </c>
      <c r="N185" s="9" t="s">
        <v>763</v>
      </c>
      <c r="O185" s="9" t="str">
        <f>IF(AND(N185="-"),IF(P185&lt;25,Hoja1!$B$2,IF(AND(P185&gt;=25,P185&lt;50),Hoja1!$B$3,IF(AND(P185&gt;=50,P185&lt;75),Hoja1!$B$4,IF(AND(P185&gt;75),Hoja1!$B$5)))),Hoja1!$B$6)</f>
        <v>Moderado</v>
      </c>
      <c r="P185" s="11">
        <v>29</v>
      </c>
      <c r="Q185" s="9">
        <v>5</v>
      </c>
      <c r="R185" s="9">
        <v>1</v>
      </c>
      <c r="S185" s="11">
        <f t="shared" si="19"/>
        <v>5</v>
      </c>
      <c r="T185" s="13">
        <f t="shared" si="20"/>
        <v>36.049999999999997</v>
      </c>
      <c r="U185" s="58" t="str">
        <f t="shared" si="23"/>
        <v>NO SIGNIFICATIVO</v>
      </c>
      <c r="V185" s="9"/>
      <c r="W185" s="9"/>
      <c r="X185" s="9"/>
      <c r="Y185" s="9"/>
      <c r="Z185" s="42"/>
    </row>
    <row r="186" spans="1:26" ht="27" thickBot="1">
      <c r="A186" s="165"/>
      <c r="B186" s="16" t="s">
        <v>1364</v>
      </c>
      <c r="C186" s="9" t="s">
        <v>50</v>
      </c>
      <c r="D186" s="16" t="s">
        <v>1365</v>
      </c>
      <c r="E186" s="9" t="s">
        <v>1367</v>
      </c>
      <c r="F186" s="9" t="s">
        <v>1214</v>
      </c>
      <c r="G186" s="9" t="s">
        <v>746</v>
      </c>
      <c r="H186" s="16" t="s">
        <v>172</v>
      </c>
      <c r="I186" s="16" t="s">
        <v>1055</v>
      </c>
      <c r="J186" s="16" t="s">
        <v>1067</v>
      </c>
      <c r="K186" s="9">
        <v>10</v>
      </c>
      <c r="L186" s="9">
        <v>5</v>
      </c>
      <c r="M186" s="11">
        <f t="shared" si="25"/>
        <v>50</v>
      </c>
      <c r="N186" s="9" t="s">
        <v>763</v>
      </c>
      <c r="O186" s="9" t="str">
        <f>IF(AND(N186="-"),IF(P186&lt;25,Hoja1!$B$2,IF(AND(P186&gt;=25,P186&lt;50),Hoja1!$B$3,IF(AND(P186&gt;=50,P186&lt;75),Hoja1!$B$4,IF(AND(P186&gt;75),Hoja1!$B$5)))),Hoja1!$B$6)</f>
        <v>Irrelevante</v>
      </c>
      <c r="P186" s="11">
        <v>24</v>
      </c>
      <c r="Q186" s="9">
        <v>5</v>
      </c>
      <c r="R186" s="9">
        <v>1</v>
      </c>
      <c r="S186" s="11">
        <f t="shared" si="19"/>
        <v>5</v>
      </c>
      <c r="T186" s="13">
        <f t="shared" si="20"/>
        <v>33.799999999999997</v>
      </c>
      <c r="U186" s="58" t="str">
        <f t="shared" si="23"/>
        <v>NO SIGNIFICATIVO</v>
      </c>
      <c r="V186" s="9"/>
      <c r="W186" s="9"/>
      <c r="X186" s="9"/>
      <c r="Y186" s="9"/>
      <c r="Z186" s="42"/>
    </row>
    <row r="187" spans="1:26" ht="53.45" thickBot="1">
      <c r="A187" s="165"/>
      <c r="B187" s="16" t="s">
        <v>1368</v>
      </c>
      <c r="C187" s="9" t="s">
        <v>50</v>
      </c>
      <c r="D187" s="16" t="s">
        <v>1369</v>
      </c>
      <c r="E187" s="25" t="s">
        <v>1370</v>
      </c>
      <c r="F187" s="25" t="s">
        <v>1031</v>
      </c>
      <c r="G187" s="53" t="s">
        <v>104</v>
      </c>
      <c r="H187" s="9" t="s">
        <v>1026</v>
      </c>
      <c r="I187" s="16" t="s">
        <v>1186</v>
      </c>
      <c r="J187" s="9" t="s">
        <v>1028</v>
      </c>
      <c r="K187" s="9">
        <v>10</v>
      </c>
      <c r="L187" s="9">
        <v>5</v>
      </c>
      <c r="M187" s="11">
        <f t="shared" ref="M187:M207" si="29">+K187*L187</f>
        <v>50</v>
      </c>
      <c r="N187" s="9" t="s">
        <v>763</v>
      </c>
      <c r="O187" s="9" t="str">
        <f>IF(AND(N187="-"),IF(P187&lt;25,Hoja1!$B$2,IF(AND(P187&gt;=25,P187&lt;50),Hoja1!$B$3,IF(AND(P187&gt;=50,P187&lt;75),Hoja1!$B$4,IF(AND(P187&gt;75),Hoja1!$B$5)))),Hoja1!$B$6)</f>
        <v>Irrelevante</v>
      </c>
      <c r="P187" s="65">
        <v>22</v>
      </c>
      <c r="Q187" s="9">
        <v>5</v>
      </c>
      <c r="R187" s="9">
        <v>1</v>
      </c>
      <c r="S187" s="11">
        <f t="shared" si="19"/>
        <v>5</v>
      </c>
      <c r="T187" s="13">
        <f t="shared" si="20"/>
        <v>32.9</v>
      </c>
      <c r="U187" s="58" t="str">
        <f t="shared" si="23"/>
        <v>NO SIGNIFICATIVO</v>
      </c>
      <c r="V187" s="25"/>
      <c r="W187" s="25"/>
      <c r="X187" s="25"/>
      <c r="Y187" s="25"/>
      <c r="Z187" s="42"/>
    </row>
    <row r="188" spans="1:26" ht="79.900000000000006" thickBot="1">
      <c r="A188" s="165"/>
      <c r="B188" s="16" t="s">
        <v>1368</v>
      </c>
      <c r="C188" s="52" t="s">
        <v>50</v>
      </c>
      <c r="D188" s="16" t="s">
        <v>1369</v>
      </c>
      <c r="E188" s="18" t="s">
        <v>1371</v>
      </c>
      <c r="F188" s="9" t="s">
        <v>1031</v>
      </c>
      <c r="G188" s="9" t="s">
        <v>104</v>
      </c>
      <c r="H188" s="9" t="s">
        <v>1026</v>
      </c>
      <c r="I188" s="16" t="s">
        <v>1186</v>
      </c>
      <c r="J188" s="9" t="s">
        <v>1028</v>
      </c>
      <c r="K188" s="9">
        <v>10</v>
      </c>
      <c r="L188" s="9">
        <v>5</v>
      </c>
      <c r="M188" s="11">
        <f t="shared" si="29"/>
        <v>50</v>
      </c>
      <c r="N188" s="9" t="s">
        <v>763</v>
      </c>
      <c r="O188" s="9" t="str">
        <f>IF(AND(N188="-"),IF(P188&lt;25,Hoja1!$B$2,IF(AND(P188&gt;=25,P188&lt;50),Hoja1!$B$3,IF(AND(P188&gt;=50,P188&lt;75),Hoja1!$B$4,IF(AND(P188&gt;75),Hoja1!$B$5)))),Hoja1!$B$6)</f>
        <v>Irrelevante</v>
      </c>
      <c r="P188" s="74">
        <v>22</v>
      </c>
      <c r="Q188" s="9">
        <v>5</v>
      </c>
      <c r="R188" s="9">
        <v>1</v>
      </c>
      <c r="S188" s="11">
        <f t="shared" si="19"/>
        <v>5</v>
      </c>
      <c r="T188" s="13">
        <f t="shared" si="20"/>
        <v>32.9</v>
      </c>
      <c r="U188" s="58" t="str">
        <f t="shared" si="23"/>
        <v>NO SIGNIFICATIVO</v>
      </c>
      <c r="V188" s="9"/>
      <c r="W188" s="59"/>
      <c r="X188" s="18"/>
      <c r="Y188" s="18"/>
      <c r="Z188" s="42"/>
    </row>
    <row r="189" spans="1:26" ht="53.45" thickBot="1">
      <c r="A189" s="165"/>
      <c r="B189" s="16" t="s">
        <v>1368</v>
      </c>
      <c r="C189" s="52" t="s">
        <v>50</v>
      </c>
      <c r="D189" s="16" t="s">
        <v>1369</v>
      </c>
      <c r="E189" s="18" t="s">
        <v>974</v>
      </c>
      <c r="F189" s="9" t="s">
        <v>1106</v>
      </c>
      <c r="G189" s="9" t="s">
        <v>86</v>
      </c>
      <c r="H189" s="9" t="s">
        <v>479</v>
      </c>
      <c r="I189" s="9" t="s">
        <v>1033</v>
      </c>
      <c r="J189" s="9" t="s">
        <v>1104</v>
      </c>
      <c r="K189" s="9">
        <v>10</v>
      </c>
      <c r="L189" s="9">
        <v>5</v>
      </c>
      <c r="M189" s="11">
        <f t="shared" si="29"/>
        <v>50</v>
      </c>
      <c r="N189" s="9" t="s">
        <v>763</v>
      </c>
      <c r="O189" s="9" t="str">
        <f>IF(AND(N189="-"),IF(P189&lt;25,Hoja1!$B$2,IF(AND(P189&gt;=25,P189&lt;50),Hoja1!$B$3,IF(AND(P189&gt;=50,P189&lt;75),Hoja1!$B$4,IF(AND(P189&gt;75),Hoja1!$B$5)))),Hoja1!$B$6)</f>
        <v>Moderado</v>
      </c>
      <c r="P189" s="74">
        <v>25</v>
      </c>
      <c r="Q189" s="9">
        <v>5</v>
      </c>
      <c r="R189" s="9">
        <v>1</v>
      </c>
      <c r="S189" s="11">
        <f t="shared" si="19"/>
        <v>5</v>
      </c>
      <c r="T189" s="13">
        <f t="shared" si="20"/>
        <v>34.25</v>
      </c>
      <c r="U189" s="58" t="str">
        <f t="shared" si="23"/>
        <v>NO SIGNIFICATIVO</v>
      </c>
      <c r="V189" s="9"/>
      <c r="W189" s="18"/>
      <c r="X189" s="9"/>
      <c r="Y189" s="18"/>
      <c r="Z189" s="42"/>
    </row>
    <row r="190" spans="1:26" ht="53.45" thickBot="1">
      <c r="A190" s="165"/>
      <c r="B190" s="16" t="s">
        <v>1368</v>
      </c>
      <c r="C190" s="52" t="s">
        <v>50</v>
      </c>
      <c r="D190" s="16" t="s">
        <v>1369</v>
      </c>
      <c r="E190" s="9" t="s">
        <v>975</v>
      </c>
      <c r="F190" s="9" t="s">
        <v>1250</v>
      </c>
      <c r="G190" s="9" t="s">
        <v>1167</v>
      </c>
      <c r="H190" s="9" t="s">
        <v>1032</v>
      </c>
      <c r="I190" s="9" t="s">
        <v>1033</v>
      </c>
      <c r="J190" s="9" t="s">
        <v>1056</v>
      </c>
      <c r="K190" s="9">
        <v>10</v>
      </c>
      <c r="L190" s="9">
        <v>5</v>
      </c>
      <c r="M190" s="11">
        <f t="shared" si="29"/>
        <v>50</v>
      </c>
      <c r="N190" s="9" t="s">
        <v>763</v>
      </c>
      <c r="O190" s="9" t="str">
        <f>IF(AND(N190="-"),IF(P190&lt;25,Hoja1!$B$2,IF(AND(P190&gt;=25,P190&lt;50),Hoja1!$B$3,IF(AND(P190&gt;=50,P190&lt;75),Hoja1!$B$4,IF(AND(P190&gt;75),Hoja1!$B$5)))),Hoja1!$B$6)</f>
        <v>Moderado</v>
      </c>
      <c r="P190" s="9">
        <v>25</v>
      </c>
      <c r="Q190" s="9">
        <v>5</v>
      </c>
      <c r="R190" s="9">
        <v>1</v>
      </c>
      <c r="S190" s="11">
        <f t="shared" si="19"/>
        <v>5</v>
      </c>
      <c r="T190" s="13">
        <f t="shared" si="20"/>
        <v>34.25</v>
      </c>
      <c r="U190" s="58" t="str">
        <f t="shared" si="23"/>
        <v>NO SIGNIFICATIVO</v>
      </c>
      <c r="V190" s="9"/>
      <c r="W190" s="9"/>
      <c r="X190" s="9"/>
      <c r="Y190" s="9"/>
      <c r="Z190" s="42"/>
    </row>
    <row r="191" spans="1:26" ht="66.599999999999994" thickBot="1">
      <c r="A191" s="165"/>
      <c r="B191" s="16" t="s">
        <v>1368</v>
      </c>
      <c r="C191" s="52" t="s">
        <v>50</v>
      </c>
      <c r="D191" s="16" t="s">
        <v>1369</v>
      </c>
      <c r="E191" s="59" t="s">
        <v>1372</v>
      </c>
      <c r="F191" s="58" t="s">
        <v>1373</v>
      </c>
      <c r="G191" s="58" t="s">
        <v>746</v>
      </c>
      <c r="H191" s="16" t="s">
        <v>225</v>
      </c>
      <c r="I191" s="16" t="s">
        <v>1055</v>
      </c>
      <c r="J191" s="9" t="s">
        <v>196</v>
      </c>
      <c r="K191" s="9">
        <v>10</v>
      </c>
      <c r="L191" s="9">
        <v>5</v>
      </c>
      <c r="M191" s="11">
        <f t="shared" si="29"/>
        <v>50</v>
      </c>
      <c r="N191" s="9" t="s">
        <v>764</v>
      </c>
      <c r="O191" s="9" t="str">
        <f>IF(AND(N191="-"),IF(P191&lt;25,Hoja1!$B$2,IF(AND(P191&gt;=25,P191&lt;50),Hoja1!$B$3,IF(AND(P191&gt;=50,P191&lt;75),Hoja1!$B$4,IF(AND(P191&gt;75),Hoja1!$B$5)))),Hoja1!$B$6)</f>
        <v xml:space="preserve">Positivo </v>
      </c>
      <c r="P191" s="11">
        <v>27</v>
      </c>
      <c r="Q191" s="9">
        <v>5</v>
      </c>
      <c r="R191" s="9">
        <v>1</v>
      </c>
      <c r="S191" s="11">
        <f t="shared" si="19"/>
        <v>5</v>
      </c>
      <c r="T191" s="13">
        <f t="shared" si="20"/>
        <v>35.15</v>
      </c>
      <c r="U191" s="58" t="str">
        <f t="shared" si="23"/>
        <v>NO SIGNIFICATIVO</v>
      </c>
      <c r="V191" s="59"/>
      <c r="W191" s="59"/>
      <c r="X191" s="59"/>
      <c r="Y191" s="59"/>
      <c r="Z191" s="42"/>
    </row>
    <row r="192" spans="1:26" ht="53.45" thickBot="1">
      <c r="A192" s="165"/>
      <c r="B192" s="16" t="s">
        <v>1368</v>
      </c>
      <c r="C192" s="16" t="s">
        <v>50</v>
      </c>
      <c r="D192" s="16" t="s">
        <v>1369</v>
      </c>
      <c r="E192" s="16" t="s">
        <v>1374</v>
      </c>
      <c r="F192" s="16" t="s">
        <v>1078</v>
      </c>
      <c r="G192" s="16" t="s">
        <v>751</v>
      </c>
      <c r="H192" s="16" t="s">
        <v>1079</v>
      </c>
      <c r="I192" s="16" t="s">
        <v>1027</v>
      </c>
      <c r="J192" s="16" t="s">
        <v>1028</v>
      </c>
      <c r="K192" s="9">
        <v>10</v>
      </c>
      <c r="L192" s="9">
        <v>5</v>
      </c>
      <c r="M192" s="11">
        <f t="shared" si="29"/>
        <v>50</v>
      </c>
      <c r="N192" s="9" t="s">
        <v>764</v>
      </c>
      <c r="O192" s="9" t="str">
        <f>IF(AND(N192="-"),IF(P192&lt;25,Hoja1!$B$2,IF(AND(P192&gt;=25,P192&lt;50),Hoja1!$B$3,IF(AND(P192&gt;=50,P192&lt;75),Hoja1!$B$4,IF(AND(P192&gt;75),Hoja1!$B$5)))),Hoja1!$B$6)</f>
        <v xml:space="preserve">Positivo </v>
      </c>
      <c r="P192" s="11">
        <v>29</v>
      </c>
      <c r="Q192" s="9">
        <v>5</v>
      </c>
      <c r="R192" s="9">
        <v>1</v>
      </c>
      <c r="S192" s="11">
        <f t="shared" si="19"/>
        <v>5</v>
      </c>
      <c r="T192" s="13">
        <f t="shared" si="20"/>
        <v>36.049999999999997</v>
      </c>
      <c r="U192" s="58" t="str">
        <f t="shared" si="23"/>
        <v>NO SIGNIFICATIVO</v>
      </c>
      <c r="V192" s="9"/>
      <c r="W192" s="9"/>
      <c r="X192" s="9"/>
      <c r="Y192" s="9"/>
      <c r="Z192" s="42"/>
    </row>
    <row r="193" spans="1:26" ht="53.45" thickBot="1">
      <c r="A193" s="165"/>
      <c r="B193" s="16" t="s">
        <v>1368</v>
      </c>
      <c r="C193" s="16" t="s">
        <v>50</v>
      </c>
      <c r="D193" s="16" t="s">
        <v>1369</v>
      </c>
      <c r="E193" s="9" t="s">
        <v>978</v>
      </c>
      <c r="F193" s="16" t="s">
        <v>1375</v>
      </c>
      <c r="G193" s="16" t="s">
        <v>752</v>
      </c>
      <c r="H193" s="16" t="s">
        <v>1098</v>
      </c>
      <c r="I193" s="16" t="s">
        <v>1027</v>
      </c>
      <c r="J193" s="16" t="s">
        <v>1099</v>
      </c>
      <c r="K193" s="9">
        <v>10</v>
      </c>
      <c r="L193" s="9">
        <v>5</v>
      </c>
      <c r="M193" s="11">
        <f t="shared" si="29"/>
        <v>50</v>
      </c>
      <c r="N193" s="9" t="s">
        <v>764</v>
      </c>
      <c r="O193" s="9" t="str">
        <f>IF(AND(N193="-"),IF(P193&lt;25,Hoja1!$B$2,IF(AND(P193&gt;=25,P193&lt;50),Hoja1!$B$3,IF(AND(P193&gt;=50,P193&lt;75),Hoja1!$B$4,IF(AND(P193&gt;75),Hoja1!$B$5)))),Hoja1!$B$6)</f>
        <v xml:space="preserve">Positivo </v>
      </c>
      <c r="P193" s="11">
        <v>22</v>
      </c>
      <c r="Q193" s="9">
        <v>5</v>
      </c>
      <c r="R193" s="9">
        <v>1</v>
      </c>
      <c r="S193" s="11">
        <f t="shared" si="19"/>
        <v>5</v>
      </c>
      <c r="T193" s="13">
        <f t="shared" si="20"/>
        <v>32.9</v>
      </c>
      <c r="U193" s="58" t="str">
        <f t="shared" si="23"/>
        <v>NO SIGNIFICATIVO</v>
      </c>
      <c r="V193" s="9"/>
      <c r="W193" s="9"/>
      <c r="X193" s="9"/>
      <c r="Y193" s="16"/>
      <c r="Z193" s="42"/>
    </row>
    <row r="194" spans="1:26" ht="93" thickBot="1">
      <c r="A194" s="165"/>
      <c r="B194" s="16" t="s">
        <v>980</v>
      </c>
      <c r="C194" s="16" t="s">
        <v>50</v>
      </c>
      <c r="D194" s="16" t="s">
        <v>1369</v>
      </c>
      <c r="E194" s="9" t="s">
        <v>1376</v>
      </c>
      <c r="F194" s="9" t="s">
        <v>1031</v>
      </c>
      <c r="G194" s="16" t="s">
        <v>104</v>
      </c>
      <c r="H194" s="9" t="s">
        <v>1026</v>
      </c>
      <c r="I194" s="16" t="s">
        <v>1186</v>
      </c>
      <c r="J194" s="9" t="s">
        <v>1028</v>
      </c>
      <c r="K194" s="9">
        <v>10</v>
      </c>
      <c r="L194" s="9">
        <v>5</v>
      </c>
      <c r="M194" s="11">
        <f t="shared" si="29"/>
        <v>50</v>
      </c>
      <c r="N194" s="9" t="s">
        <v>763</v>
      </c>
      <c r="O194" s="9" t="str">
        <f>IF(AND(N194="-"),IF(P194&lt;25,Hoja1!$B$2,IF(AND(P194&gt;=25,P194&lt;50),Hoja1!$B$3,IF(AND(P194&gt;=50,P194&lt;75),Hoja1!$B$4,IF(AND(P194&gt;75),Hoja1!$B$5)))),Hoja1!$B$6)</f>
        <v>Moderado</v>
      </c>
      <c r="P194" s="11">
        <v>25</v>
      </c>
      <c r="Q194" s="9">
        <v>5</v>
      </c>
      <c r="R194" s="9">
        <v>1</v>
      </c>
      <c r="S194" s="11">
        <f t="shared" si="19"/>
        <v>5</v>
      </c>
      <c r="T194" s="13">
        <f t="shared" si="20"/>
        <v>34.25</v>
      </c>
      <c r="U194" s="58" t="str">
        <f t="shared" si="23"/>
        <v>NO SIGNIFICATIVO</v>
      </c>
      <c r="V194" s="9"/>
      <c r="W194" s="59"/>
      <c r="X194" s="9"/>
      <c r="Y194" s="9"/>
      <c r="Z194" s="42"/>
    </row>
    <row r="195" spans="1:26" ht="66.599999999999994" thickBot="1">
      <c r="A195" s="165"/>
      <c r="B195" s="16" t="s">
        <v>980</v>
      </c>
      <c r="C195" s="16" t="s">
        <v>50</v>
      </c>
      <c r="D195" s="16" t="s">
        <v>1369</v>
      </c>
      <c r="E195" s="9" t="s">
        <v>1377</v>
      </c>
      <c r="F195" s="9" t="s">
        <v>1378</v>
      </c>
      <c r="G195" s="16" t="s">
        <v>86</v>
      </c>
      <c r="H195" s="9" t="s">
        <v>479</v>
      </c>
      <c r="I195" s="9" t="s">
        <v>1033</v>
      </c>
      <c r="J195" s="9" t="s">
        <v>1104</v>
      </c>
      <c r="K195" s="9">
        <v>10</v>
      </c>
      <c r="L195" s="9">
        <v>5</v>
      </c>
      <c r="M195" s="11">
        <f t="shared" si="29"/>
        <v>50</v>
      </c>
      <c r="N195" s="9" t="s">
        <v>763</v>
      </c>
      <c r="O195" s="9" t="str">
        <f>IF(AND(N195="-"),IF(P195&lt;25,Hoja1!$B$2,IF(AND(P195&gt;=25,P195&lt;50),Hoja1!$B$3,IF(AND(P195&gt;=50,P195&lt;75),Hoja1!$B$4,IF(AND(P195&gt;75),Hoja1!$B$5)))),Hoja1!$B$6)</f>
        <v>Moderado</v>
      </c>
      <c r="P195" s="43">
        <v>28</v>
      </c>
      <c r="Q195" s="9">
        <v>5</v>
      </c>
      <c r="R195" s="9">
        <v>1</v>
      </c>
      <c r="S195" s="11">
        <f t="shared" si="19"/>
        <v>5</v>
      </c>
      <c r="T195" s="13">
        <f t="shared" si="20"/>
        <v>35.6</v>
      </c>
      <c r="U195" s="58" t="str">
        <f t="shared" si="23"/>
        <v>NO SIGNIFICATIVO</v>
      </c>
      <c r="V195" s="9"/>
      <c r="W195" s="9"/>
      <c r="X195" s="9"/>
      <c r="Y195" s="9"/>
      <c r="Z195" s="42"/>
    </row>
    <row r="196" spans="1:26" ht="79.900000000000006" thickBot="1">
      <c r="A196" s="165"/>
      <c r="B196" s="16" t="s">
        <v>980</v>
      </c>
      <c r="C196" s="16" t="s">
        <v>95</v>
      </c>
      <c r="D196" s="16" t="s">
        <v>1369</v>
      </c>
      <c r="E196" s="9" t="s">
        <v>983</v>
      </c>
      <c r="F196" s="9" t="s">
        <v>1350</v>
      </c>
      <c r="G196" s="9" t="s">
        <v>120</v>
      </c>
      <c r="H196" s="9" t="s">
        <v>1032</v>
      </c>
      <c r="I196" s="9" t="s">
        <v>1033</v>
      </c>
      <c r="J196" s="9" t="s">
        <v>1056</v>
      </c>
      <c r="K196" s="9">
        <v>10</v>
      </c>
      <c r="L196" s="9">
        <v>5</v>
      </c>
      <c r="M196" s="11">
        <f t="shared" si="29"/>
        <v>50</v>
      </c>
      <c r="N196" s="9" t="s">
        <v>763</v>
      </c>
      <c r="O196" s="9" t="str">
        <f>IF(AND(N196="-"),IF(P196&lt;25,Hoja1!$B$2,IF(AND(P196&gt;=25,P196&lt;50),Hoja1!$B$3,IF(AND(P196&gt;=50,P196&lt;75),Hoja1!$B$4,IF(AND(P196&gt;75),Hoja1!$B$5)))),Hoja1!$B$6)</f>
        <v>Moderado</v>
      </c>
      <c r="P196" s="43">
        <v>29</v>
      </c>
      <c r="Q196" s="9">
        <v>5</v>
      </c>
      <c r="R196" s="9">
        <v>1</v>
      </c>
      <c r="S196" s="11">
        <f t="shared" ref="S196:S221" si="30">+Q196*R196</f>
        <v>5</v>
      </c>
      <c r="T196" s="13">
        <f t="shared" si="20"/>
        <v>36.049999999999997</v>
      </c>
      <c r="U196" s="58" t="str">
        <f t="shared" si="23"/>
        <v>NO SIGNIFICATIVO</v>
      </c>
      <c r="V196" s="9"/>
      <c r="W196" s="9"/>
      <c r="X196" s="9"/>
      <c r="Y196" s="9"/>
      <c r="Z196" s="42"/>
    </row>
    <row r="197" spans="1:26" ht="40.15" thickBot="1">
      <c r="A197" s="165"/>
      <c r="B197" s="16" t="s">
        <v>980</v>
      </c>
      <c r="C197" s="16" t="s">
        <v>50</v>
      </c>
      <c r="D197" s="16" t="s">
        <v>1369</v>
      </c>
      <c r="E197" s="9" t="s">
        <v>1379</v>
      </c>
      <c r="F197" s="9" t="s">
        <v>989</v>
      </c>
      <c r="G197" s="9" t="s">
        <v>1167</v>
      </c>
      <c r="H197" s="9" t="s">
        <v>1032</v>
      </c>
      <c r="I197" s="9" t="s">
        <v>1033</v>
      </c>
      <c r="J197" s="9" t="s">
        <v>1056</v>
      </c>
      <c r="K197" s="9">
        <v>10</v>
      </c>
      <c r="L197" s="9">
        <v>5</v>
      </c>
      <c r="M197" s="11">
        <f t="shared" si="29"/>
        <v>50</v>
      </c>
      <c r="N197" s="9" t="s">
        <v>764</v>
      </c>
      <c r="O197" s="9" t="str">
        <f>IF(AND(N197="-"),IF(P197&lt;25,Hoja1!$B$2,IF(AND(P197&gt;=25,P197&lt;50),Hoja1!$B$3,IF(AND(P197&gt;=50,P197&lt;75),Hoja1!$B$4,IF(AND(P197&gt;75),Hoja1!$B$5)))),Hoja1!$B$6)</f>
        <v xml:space="preserve">Positivo </v>
      </c>
      <c r="P197" s="11">
        <v>27</v>
      </c>
      <c r="Q197" s="9">
        <v>5</v>
      </c>
      <c r="R197" s="9">
        <v>1</v>
      </c>
      <c r="S197" s="11">
        <f t="shared" si="30"/>
        <v>5</v>
      </c>
      <c r="T197" s="13">
        <f t="shared" si="20"/>
        <v>35.15</v>
      </c>
      <c r="U197" s="58" t="str">
        <f t="shared" si="23"/>
        <v>NO SIGNIFICATIVO</v>
      </c>
      <c r="V197" s="9"/>
      <c r="W197" s="9"/>
      <c r="X197" s="9"/>
      <c r="Y197" s="9"/>
      <c r="Z197" s="42"/>
    </row>
    <row r="198" spans="1:26" ht="66.599999999999994" thickBot="1">
      <c r="A198" s="165"/>
      <c r="B198" s="16" t="s">
        <v>980</v>
      </c>
      <c r="C198" s="16" t="s">
        <v>50</v>
      </c>
      <c r="D198" s="16" t="s">
        <v>1369</v>
      </c>
      <c r="E198" s="9" t="s">
        <v>1379</v>
      </c>
      <c r="F198" s="9" t="s">
        <v>984</v>
      </c>
      <c r="G198" s="16" t="s">
        <v>746</v>
      </c>
      <c r="H198" s="16" t="s">
        <v>225</v>
      </c>
      <c r="I198" s="16" t="s">
        <v>1055</v>
      </c>
      <c r="J198" s="9" t="s">
        <v>196</v>
      </c>
      <c r="K198" s="9">
        <v>10</v>
      </c>
      <c r="L198" s="9">
        <v>5</v>
      </c>
      <c r="M198" s="11">
        <f t="shared" si="29"/>
        <v>50</v>
      </c>
      <c r="N198" s="9" t="s">
        <v>764</v>
      </c>
      <c r="O198" s="9" t="str">
        <f>IF(AND(N198="-"),IF(P198&lt;25,Hoja1!$B$2,IF(AND(P198&gt;=25,P198&lt;50),Hoja1!$B$3,IF(AND(P198&gt;=50,P198&lt;75),Hoja1!$B$4,IF(AND(P198&gt;75),Hoja1!$B$5)))),Hoja1!$B$6)</f>
        <v xml:space="preserve">Positivo </v>
      </c>
      <c r="P198" s="11">
        <v>25</v>
      </c>
      <c r="Q198" s="9">
        <v>5</v>
      </c>
      <c r="R198" s="9">
        <v>1</v>
      </c>
      <c r="S198" s="11">
        <f t="shared" si="30"/>
        <v>5</v>
      </c>
      <c r="T198" s="13">
        <f t="shared" si="20"/>
        <v>34.25</v>
      </c>
      <c r="U198" s="58" t="str">
        <f t="shared" si="23"/>
        <v>NO SIGNIFICATIVO</v>
      </c>
      <c r="V198" s="9"/>
      <c r="W198" s="9"/>
      <c r="X198" s="9"/>
      <c r="Y198" s="9"/>
      <c r="Z198" s="42"/>
    </row>
    <row r="199" spans="1:26" ht="66.599999999999994" thickBot="1">
      <c r="A199" s="165"/>
      <c r="B199" s="16" t="s">
        <v>980</v>
      </c>
      <c r="C199" s="16" t="s">
        <v>50</v>
      </c>
      <c r="D199" s="16" t="s">
        <v>1369</v>
      </c>
      <c r="E199" s="9" t="s">
        <v>1379</v>
      </c>
      <c r="F199" s="16" t="s">
        <v>985</v>
      </c>
      <c r="G199" s="16" t="s">
        <v>747</v>
      </c>
      <c r="H199" s="16" t="s">
        <v>1380</v>
      </c>
      <c r="I199" s="16" t="s">
        <v>1055</v>
      </c>
      <c r="J199" s="9" t="s">
        <v>1381</v>
      </c>
      <c r="K199" s="9">
        <v>10</v>
      </c>
      <c r="L199" s="9">
        <v>5</v>
      </c>
      <c r="M199" s="11">
        <f t="shared" si="29"/>
        <v>50</v>
      </c>
      <c r="N199" s="9" t="s">
        <v>764</v>
      </c>
      <c r="O199" s="9" t="str">
        <f>IF(AND(N199="-"),IF(P199&lt;25,Hoja1!$B$2,IF(AND(P199&gt;=25,P199&lt;50),Hoja1!$B$3,IF(AND(P199&gt;=50,P199&lt;75),Hoja1!$B$4,IF(AND(P199&gt;75),Hoja1!$B$5)))),Hoja1!$B$6)</f>
        <v xml:space="preserve">Positivo </v>
      </c>
      <c r="P199" s="11">
        <v>25</v>
      </c>
      <c r="Q199" s="9">
        <v>5</v>
      </c>
      <c r="R199" s="9">
        <v>1</v>
      </c>
      <c r="S199" s="11">
        <f t="shared" si="30"/>
        <v>5</v>
      </c>
      <c r="T199" s="13">
        <f t="shared" si="20"/>
        <v>34.25</v>
      </c>
      <c r="U199" s="58" t="str">
        <f t="shared" si="23"/>
        <v>NO SIGNIFICATIVO</v>
      </c>
      <c r="V199" s="9"/>
      <c r="W199" s="9"/>
      <c r="X199" s="9"/>
      <c r="Y199" s="9"/>
      <c r="Z199" s="42"/>
    </row>
    <row r="200" spans="1:26" ht="40.15" thickBot="1">
      <c r="A200" s="165"/>
      <c r="B200" s="16" t="s">
        <v>980</v>
      </c>
      <c r="C200" s="16" t="s">
        <v>50</v>
      </c>
      <c r="D200" s="16" t="s">
        <v>1369</v>
      </c>
      <c r="E200" s="9" t="s">
        <v>1379</v>
      </c>
      <c r="F200" s="16" t="s">
        <v>986</v>
      </c>
      <c r="G200" s="16" t="s">
        <v>748</v>
      </c>
      <c r="H200" s="16" t="s">
        <v>1380</v>
      </c>
      <c r="I200" s="16" t="s">
        <v>1055</v>
      </c>
      <c r="J200" s="9" t="s">
        <v>1381</v>
      </c>
      <c r="K200" s="9">
        <v>10</v>
      </c>
      <c r="L200" s="9">
        <v>5</v>
      </c>
      <c r="M200" s="11">
        <f t="shared" si="29"/>
        <v>50</v>
      </c>
      <c r="N200" s="9" t="s">
        <v>764</v>
      </c>
      <c r="O200" s="9" t="str">
        <f>IF(AND(N200="-"),IF(P200&lt;25,Hoja1!$B$2,IF(AND(P200&gt;=25,P200&lt;50),Hoja1!$B$3,IF(AND(P200&gt;=50,P200&lt;75),Hoja1!$B$4,IF(AND(P200&gt;75),Hoja1!$B$5)))),Hoja1!$B$6)</f>
        <v xml:space="preserve">Positivo </v>
      </c>
      <c r="P200" s="11">
        <v>25</v>
      </c>
      <c r="Q200" s="9">
        <v>5</v>
      </c>
      <c r="R200" s="9">
        <v>1</v>
      </c>
      <c r="S200" s="11">
        <f t="shared" si="30"/>
        <v>5</v>
      </c>
      <c r="T200" s="13">
        <f t="shared" si="20"/>
        <v>34.25</v>
      </c>
      <c r="U200" s="58" t="str">
        <f t="shared" si="23"/>
        <v>NO SIGNIFICATIVO</v>
      </c>
      <c r="V200" s="9"/>
      <c r="W200" s="9"/>
      <c r="X200" s="9"/>
      <c r="Y200" s="9"/>
      <c r="Z200" s="42"/>
    </row>
    <row r="201" spans="1:26" ht="40.15" thickBot="1">
      <c r="A201" s="165"/>
      <c r="B201" s="16" t="s">
        <v>980</v>
      </c>
      <c r="C201" s="16" t="s">
        <v>50</v>
      </c>
      <c r="D201" s="16" t="s">
        <v>1369</v>
      </c>
      <c r="E201" s="9" t="s">
        <v>987</v>
      </c>
      <c r="F201" s="9" t="s">
        <v>1078</v>
      </c>
      <c r="G201" s="9" t="s">
        <v>751</v>
      </c>
      <c r="H201" s="9" t="s">
        <v>1089</v>
      </c>
      <c r="I201" s="9" t="s">
        <v>1146</v>
      </c>
      <c r="J201" s="16" t="s">
        <v>1091</v>
      </c>
      <c r="K201" s="9">
        <v>10</v>
      </c>
      <c r="L201" s="9">
        <v>5</v>
      </c>
      <c r="M201" s="11">
        <f t="shared" si="29"/>
        <v>50</v>
      </c>
      <c r="N201" s="9" t="s">
        <v>764</v>
      </c>
      <c r="O201" s="9" t="str">
        <f>IF(AND(N201="-"),IF(P201&lt;25,Hoja1!$B$2,IF(AND(P201&gt;=25,P201&lt;50),Hoja1!$B$3,IF(AND(P201&gt;=50,P201&lt;75),Hoja1!$B$4,IF(AND(P201&gt;75),Hoja1!$B$5)))),Hoja1!$B$6)</f>
        <v xml:space="preserve">Positivo </v>
      </c>
      <c r="P201" s="11">
        <v>29</v>
      </c>
      <c r="Q201" s="9">
        <v>5</v>
      </c>
      <c r="R201" s="9">
        <v>1</v>
      </c>
      <c r="S201" s="11">
        <f t="shared" si="30"/>
        <v>5</v>
      </c>
      <c r="T201" s="13">
        <f t="shared" si="20"/>
        <v>36.049999999999997</v>
      </c>
      <c r="U201" s="58" t="str">
        <f t="shared" si="23"/>
        <v>NO SIGNIFICATIVO</v>
      </c>
      <c r="V201" s="9"/>
      <c r="W201" s="16"/>
      <c r="X201" s="16"/>
      <c r="Y201" s="16"/>
      <c r="Z201" s="76"/>
    </row>
    <row r="202" spans="1:26" ht="40.15" thickBot="1">
      <c r="A202" s="165"/>
      <c r="B202" s="16" t="s">
        <v>980</v>
      </c>
      <c r="C202" s="16" t="s">
        <v>50</v>
      </c>
      <c r="D202" s="16" t="s">
        <v>1369</v>
      </c>
      <c r="E202" s="9" t="s">
        <v>988</v>
      </c>
      <c r="F202" s="9" t="s">
        <v>431</v>
      </c>
      <c r="G202" s="16" t="s">
        <v>752</v>
      </c>
      <c r="H202" s="16" t="s">
        <v>1098</v>
      </c>
      <c r="I202" s="16" t="s">
        <v>1027</v>
      </c>
      <c r="J202" s="16" t="s">
        <v>1099</v>
      </c>
      <c r="K202" s="9">
        <v>10</v>
      </c>
      <c r="L202" s="9">
        <v>5</v>
      </c>
      <c r="M202" s="11">
        <f t="shared" si="29"/>
        <v>50</v>
      </c>
      <c r="N202" s="9" t="s">
        <v>764</v>
      </c>
      <c r="O202" s="9" t="str">
        <f>IF(AND(N202="-"),IF(P202&lt;25,Hoja1!$B$2,IF(AND(P202&gt;=25,P202&lt;50),Hoja1!$B$3,IF(AND(P202&gt;=50,P202&lt;75),Hoja1!$B$4,IF(AND(P202&gt;75),Hoja1!$B$5)))),Hoja1!$B$6)</f>
        <v xml:space="preserve">Positivo </v>
      </c>
      <c r="P202" s="11">
        <v>22</v>
      </c>
      <c r="Q202" s="9">
        <v>5</v>
      </c>
      <c r="R202" s="9">
        <v>1</v>
      </c>
      <c r="S202" s="11">
        <f t="shared" si="30"/>
        <v>5</v>
      </c>
      <c r="T202" s="13">
        <f t="shared" si="20"/>
        <v>32.9</v>
      </c>
      <c r="U202" s="58" t="str">
        <f t="shared" si="23"/>
        <v>NO SIGNIFICATIVO</v>
      </c>
      <c r="V202" s="9"/>
      <c r="W202" s="9"/>
      <c r="X202" s="9"/>
      <c r="Y202" s="16"/>
      <c r="Z202" s="42"/>
    </row>
    <row r="203" spans="1:26" ht="93" thickBot="1">
      <c r="A203" s="165"/>
      <c r="B203" s="9" t="s">
        <v>1382</v>
      </c>
      <c r="C203" s="16" t="s">
        <v>50</v>
      </c>
      <c r="D203" s="16" t="s">
        <v>1383</v>
      </c>
      <c r="E203" s="9" t="s">
        <v>1384</v>
      </c>
      <c r="F203" s="16" t="s">
        <v>1385</v>
      </c>
      <c r="G203" s="16" t="s">
        <v>104</v>
      </c>
      <c r="H203" s="9" t="s">
        <v>1026</v>
      </c>
      <c r="I203" s="16" t="s">
        <v>1186</v>
      </c>
      <c r="J203" s="9" t="s">
        <v>1028</v>
      </c>
      <c r="K203" s="9">
        <v>10</v>
      </c>
      <c r="L203" s="9">
        <v>5</v>
      </c>
      <c r="M203" s="11">
        <f t="shared" si="29"/>
        <v>50</v>
      </c>
      <c r="N203" s="9" t="s">
        <v>763</v>
      </c>
      <c r="O203" s="9" t="str">
        <f>IF(AND(N203="-"),IF(P203&lt;25,Hoja1!$B$2,IF(AND(P203&gt;=25,P203&lt;50),Hoja1!$B$3,IF(AND(P203&gt;=50,P203&lt;75),Hoja1!$B$4,IF(AND(P203&gt;75),Hoja1!$B$5)))),Hoja1!$B$6)</f>
        <v>Moderado</v>
      </c>
      <c r="P203" s="11">
        <v>41</v>
      </c>
      <c r="Q203" s="9">
        <v>5</v>
      </c>
      <c r="R203" s="9">
        <v>1</v>
      </c>
      <c r="S203" s="11">
        <f t="shared" si="30"/>
        <v>5</v>
      </c>
      <c r="T203" s="13">
        <f t="shared" si="20"/>
        <v>41.45</v>
      </c>
      <c r="U203" s="58" t="str">
        <f t="shared" si="23"/>
        <v>BAJA SIGNIFICANCIA</v>
      </c>
      <c r="V203" s="9" t="s">
        <v>1139</v>
      </c>
      <c r="W203" s="9" t="s">
        <v>69</v>
      </c>
      <c r="X203" s="9"/>
      <c r="Y203" s="9"/>
      <c r="Z203" s="42" t="s">
        <v>427</v>
      </c>
    </row>
    <row r="204" spans="1:26" ht="93" thickBot="1">
      <c r="A204" s="165"/>
      <c r="B204" s="9" t="s">
        <v>1382</v>
      </c>
      <c r="C204" s="16" t="s">
        <v>50</v>
      </c>
      <c r="D204" s="16" t="s">
        <v>1383</v>
      </c>
      <c r="E204" s="16" t="s">
        <v>1386</v>
      </c>
      <c r="F204" s="9" t="s">
        <v>1031</v>
      </c>
      <c r="G204" s="16" t="s">
        <v>104</v>
      </c>
      <c r="H204" s="49" t="s">
        <v>1032</v>
      </c>
      <c r="I204" s="46" t="s">
        <v>1033</v>
      </c>
      <c r="J204" s="9" t="s">
        <v>1028</v>
      </c>
      <c r="K204" s="9">
        <v>10</v>
      </c>
      <c r="L204" s="9">
        <v>5</v>
      </c>
      <c r="M204" s="11">
        <f t="shared" si="29"/>
        <v>50</v>
      </c>
      <c r="N204" s="9" t="s">
        <v>763</v>
      </c>
      <c r="O204" s="9" t="str">
        <f>IF(AND(N204="-"),IF(P204&lt;25,Hoja1!$B$2,IF(AND(P204&gt;=25,P204&lt;50),Hoja1!$B$3,IF(AND(P204&gt;=50,P204&lt;75),Hoja1!$B$4,IF(AND(P204&gt;75),Hoja1!$B$5)))),Hoja1!$B$6)</f>
        <v>Irrelevante</v>
      </c>
      <c r="P204" s="43">
        <v>19</v>
      </c>
      <c r="Q204" s="9">
        <v>5</v>
      </c>
      <c r="R204" s="9">
        <v>1</v>
      </c>
      <c r="S204" s="11">
        <f t="shared" si="30"/>
        <v>5</v>
      </c>
      <c r="T204" s="13">
        <f t="shared" ref="T204:T221" si="31">+M204*0.45+P204*0.45+S204*0.1</f>
        <v>31.55</v>
      </c>
      <c r="U204" s="58" t="str">
        <f t="shared" si="23"/>
        <v>NO SIGNIFICATIVO</v>
      </c>
      <c r="V204" s="9"/>
      <c r="W204" s="9"/>
      <c r="X204" s="9"/>
      <c r="Y204" s="9"/>
      <c r="Z204" s="42"/>
    </row>
    <row r="205" spans="1:26" ht="93" thickBot="1">
      <c r="A205" s="165"/>
      <c r="B205" s="9" t="s">
        <v>1382</v>
      </c>
      <c r="C205" s="16" t="s">
        <v>50</v>
      </c>
      <c r="D205" s="16" t="s">
        <v>1383</v>
      </c>
      <c r="E205" s="50" t="s">
        <v>1387</v>
      </c>
      <c r="F205" s="9" t="s">
        <v>1388</v>
      </c>
      <c r="G205" s="9" t="s">
        <v>104</v>
      </c>
      <c r="H205" s="16" t="s">
        <v>1389</v>
      </c>
      <c r="I205" s="16" t="s">
        <v>1390</v>
      </c>
      <c r="J205" s="9" t="s">
        <v>1028</v>
      </c>
      <c r="K205" s="9">
        <v>10</v>
      </c>
      <c r="L205" s="9">
        <v>5</v>
      </c>
      <c r="M205" s="11">
        <f t="shared" si="29"/>
        <v>50</v>
      </c>
      <c r="N205" s="9" t="s">
        <v>763</v>
      </c>
      <c r="O205" s="9" t="str">
        <f>IF(AND(N205="-"),IF(P205&lt;25,Hoja1!$B$2,IF(AND(P205&gt;=25,P205&lt;50),Hoja1!$B$3,IF(AND(P205&gt;=50,P205&lt;75),Hoja1!$B$4,IF(AND(P205&gt;75),Hoja1!$B$5)))),Hoja1!$B$6)</f>
        <v>Irrelevante</v>
      </c>
      <c r="P205" s="43">
        <v>19</v>
      </c>
      <c r="Q205" s="9">
        <v>5</v>
      </c>
      <c r="R205" s="9">
        <v>1</v>
      </c>
      <c r="S205" s="11">
        <f t="shared" si="30"/>
        <v>5</v>
      </c>
      <c r="T205" s="13">
        <f t="shared" si="31"/>
        <v>31.55</v>
      </c>
      <c r="U205" s="58" t="str">
        <f t="shared" si="23"/>
        <v>NO SIGNIFICATIVO</v>
      </c>
      <c r="V205" s="9"/>
      <c r="W205" s="59"/>
      <c r="X205" s="9"/>
      <c r="Y205" s="9"/>
      <c r="Z205" s="42"/>
    </row>
    <row r="206" spans="1:26" ht="93" thickBot="1">
      <c r="A206" s="165"/>
      <c r="B206" s="9" t="s">
        <v>1382</v>
      </c>
      <c r="C206" s="16" t="s">
        <v>50</v>
      </c>
      <c r="D206" s="16" t="s">
        <v>1383</v>
      </c>
      <c r="E206" s="50" t="s">
        <v>1141</v>
      </c>
      <c r="F206" s="9" t="s">
        <v>1391</v>
      </c>
      <c r="G206" s="9" t="s">
        <v>86</v>
      </c>
      <c r="H206" s="9" t="s">
        <v>479</v>
      </c>
      <c r="I206" s="9" t="s">
        <v>1033</v>
      </c>
      <c r="J206" s="9" t="s">
        <v>1045</v>
      </c>
      <c r="K206" s="9">
        <v>10</v>
      </c>
      <c r="L206" s="9">
        <v>5</v>
      </c>
      <c r="M206" s="11">
        <f t="shared" si="29"/>
        <v>50</v>
      </c>
      <c r="N206" s="9" t="s">
        <v>763</v>
      </c>
      <c r="O206" s="9" t="str">
        <f>IF(AND(N206="-"),IF(P206&lt;25,Hoja1!$B$2,IF(AND(P206&gt;=25,P206&lt;50),Hoja1!$B$3,IF(AND(P206&gt;=50,P206&lt;75),Hoja1!$B$4,IF(AND(P206&gt;75),Hoja1!$B$5)))),Hoja1!$B$6)</f>
        <v>Moderado</v>
      </c>
      <c r="P206" s="43">
        <v>32</v>
      </c>
      <c r="Q206" s="9">
        <v>5</v>
      </c>
      <c r="R206" s="9">
        <v>1</v>
      </c>
      <c r="S206" s="11">
        <f t="shared" si="30"/>
        <v>5</v>
      </c>
      <c r="T206" s="13">
        <f t="shared" si="31"/>
        <v>37.4</v>
      </c>
      <c r="U206" s="58" t="str">
        <f t="shared" si="23"/>
        <v>NO SIGNIFICATIVO</v>
      </c>
      <c r="V206" s="9" t="s">
        <v>1041</v>
      </c>
      <c r="W206" s="9"/>
      <c r="X206" s="9" t="s">
        <v>169</v>
      </c>
      <c r="Y206" s="9"/>
      <c r="Z206" s="42" t="s">
        <v>1042</v>
      </c>
    </row>
    <row r="207" spans="1:26" ht="93" thickBot="1">
      <c r="A207" s="165"/>
      <c r="B207" s="9" t="s">
        <v>1382</v>
      </c>
      <c r="C207" s="16" t="s">
        <v>50</v>
      </c>
      <c r="D207" s="16" t="s">
        <v>1383</v>
      </c>
      <c r="E207" s="9" t="s">
        <v>1392</v>
      </c>
      <c r="F207" s="9" t="s">
        <v>1038</v>
      </c>
      <c r="G207" s="9" t="s">
        <v>86</v>
      </c>
      <c r="H207" s="9" t="s">
        <v>479</v>
      </c>
      <c r="I207" s="9" t="s">
        <v>1033</v>
      </c>
      <c r="J207" s="9" t="s">
        <v>283</v>
      </c>
      <c r="K207" s="9">
        <v>10</v>
      </c>
      <c r="L207" s="9">
        <v>5</v>
      </c>
      <c r="M207" s="11">
        <f t="shared" si="29"/>
        <v>50</v>
      </c>
      <c r="N207" s="9" t="s">
        <v>763</v>
      </c>
      <c r="O207" s="9" t="str">
        <f>IF(AND(N207="-"),IF(P207&lt;25,Hoja1!$B$2,IF(AND(P207&gt;=25,P207&lt;50),Hoja1!$B$3,IF(AND(P207&gt;=50,P207&lt;75),Hoja1!$B$4,IF(AND(P207&gt;75),Hoja1!$B$5)))),Hoja1!$B$6)</f>
        <v>Moderado</v>
      </c>
      <c r="P207" s="11">
        <v>37</v>
      </c>
      <c r="Q207" s="9">
        <v>5</v>
      </c>
      <c r="R207" s="9">
        <v>1</v>
      </c>
      <c r="S207" s="11">
        <f t="shared" si="30"/>
        <v>5</v>
      </c>
      <c r="T207" s="13">
        <f t="shared" si="31"/>
        <v>39.650000000000006</v>
      </c>
      <c r="U207" s="58" t="str">
        <f t="shared" si="23"/>
        <v>BAJA SIGNIFICANCIA</v>
      </c>
      <c r="V207" s="9" t="s">
        <v>1041</v>
      </c>
      <c r="W207" s="9"/>
      <c r="X207" s="9" t="s">
        <v>169</v>
      </c>
      <c r="Y207" s="9"/>
      <c r="Z207" s="42" t="s">
        <v>1042</v>
      </c>
    </row>
    <row r="208" spans="1:26" ht="93" thickBot="1">
      <c r="A208" s="165"/>
      <c r="B208" s="9" t="s">
        <v>1382</v>
      </c>
      <c r="C208" s="16" t="s">
        <v>50</v>
      </c>
      <c r="D208" s="16" t="s">
        <v>1383</v>
      </c>
      <c r="E208" s="9" t="s">
        <v>1393</v>
      </c>
      <c r="F208" s="9" t="s">
        <v>1047</v>
      </c>
      <c r="G208" s="9" t="s">
        <v>120</v>
      </c>
      <c r="H208" s="9" t="s">
        <v>1032</v>
      </c>
      <c r="I208" s="9" t="s">
        <v>1033</v>
      </c>
      <c r="J208" s="9" t="s">
        <v>1056</v>
      </c>
      <c r="K208" s="9">
        <v>10</v>
      </c>
      <c r="L208" s="9">
        <v>5</v>
      </c>
      <c r="M208" s="11">
        <f t="shared" ref="M208:M221" si="32">+K208*L208</f>
        <v>50</v>
      </c>
      <c r="N208" s="9" t="s">
        <v>763</v>
      </c>
      <c r="O208" s="9" t="str">
        <f>IF(AND(N208="-"),IF(P208&lt;25,Hoja1!$B$2,IF(AND(P208&gt;=25,P208&lt;50),Hoja1!$B$3,IF(AND(P208&gt;=50,P208&lt;75),Hoja1!$B$4,IF(AND(P208&gt;75),Hoja1!$B$5)))),Hoja1!$B$6)</f>
        <v>Moderado</v>
      </c>
      <c r="P208" s="11">
        <v>29</v>
      </c>
      <c r="Q208" s="9">
        <v>5</v>
      </c>
      <c r="R208" s="9">
        <v>1</v>
      </c>
      <c r="S208" s="11">
        <f t="shared" si="30"/>
        <v>5</v>
      </c>
      <c r="T208" s="13">
        <f t="shared" si="31"/>
        <v>36.049999999999997</v>
      </c>
      <c r="U208" s="58" t="str">
        <f t="shared" si="23"/>
        <v>NO SIGNIFICATIVO</v>
      </c>
      <c r="V208" s="9" t="s">
        <v>1109</v>
      </c>
      <c r="W208" s="9" t="s">
        <v>1110</v>
      </c>
      <c r="X208" s="9" t="s">
        <v>169</v>
      </c>
      <c r="Y208" s="9"/>
      <c r="Z208" s="42" t="s">
        <v>170</v>
      </c>
    </row>
    <row r="209" spans="1:26" ht="93" thickBot="1">
      <c r="A209" s="165"/>
      <c r="B209" s="9" t="s">
        <v>1382</v>
      </c>
      <c r="C209" s="16" t="s">
        <v>50</v>
      </c>
      <c r="D209" s="16" t="s">
        <v>1383</v>
      </c>
      <c r="E209" s="9" t="s">
        <v>1001</v>
      </c>
      <c r="F209" s="9" t="s">
        <v>1047</v>
      </c>
      <c r="G209" s="9" t="s">
        <v>120</v>
      </c>
      <c r="H209" s="9" t="s">
        <v>1032</v>
      </c>
      <c r="I209" s="9" t="s">
        <v>1033</v>
      </c>
      <c r="J209" s="9" t="s">
        <v>1056</v>
      </c>
      <c r="K209" s="9">
        <v>10</v>
      </c>
      <c r="L209" s="9">
        <v>5</v>
      </c>
      <c r="M209" s="11">
        <f t="shared" si="32"/>
        <v>50</v>
      </c>
      <c r="N209" s="9" t="s">
        <v>763</v>
      </c>
      <c r="O209" s="9" t="str">
        <f>IF(AND(N209="-"),IF(P209&lt;25,Hoja1!$B$2,IF(AND(P209&gt;=25,P209&lt;50),Hoja1!$B$3,IF(AND(P209&gt;=50,P209&lt;75),Hoja1!$B$4,IF(AND(P209&gt;75),Hoja1!$B$5)))),Hoja1!$B$6)</f>
        <v>Moderado</v>
      </c>
      <c r="P209" s="11">
        <v>27</v>
      </c>
      <c r="Q209" s="9">
        <v>5</v>
      </c>
      <c r="R209" s="9">
        <v>1</v>
      </c>
      <c r="S209" s="11">
        <f t="shared" si="30"/>
        <v>5</v>
      </c>
      <c r="T209" s="13">
        <f t="shared" si="31"/>
        <v>35.15</v>
      </c>
      <c r="U209" s="58" t="str">
        <f t="shared" si="23"/>
        <v>NO SIGNIFICATIVO</v>
      </c>
      <c r="V209" s="9" t="s">
        <v>1109</v>
      </c>
      <c r="W209" s="9" t="s">
        <v>1110</v>
      </c>
      <c r="X209" s="9" t="s">
        <v>169</v>
      </c>
      <c r="Y209" s="9"/>
      <c r="Z209" s="42" t="s">
        <v>170</v>
      </c>
    </row>
    <row r="210" spans="1:26" s="8" customFormat="1" ht="93" thickBot="1">
      <c r="A210" s="165"/>
      <c r="B210" s="9" t="s">
        <v>1382</v>
      </c>
      <c r="C210" s="16" t="s">
        <v>50</v>
      </c>
      <c r="D210" s="16" t="s">
        <v>1383</v>
      </c>
      <c r="E210" s="16" t="s">
        <v>1006</v>
      </c>
      <c r="F210" s="16" t="s">
        <v>1394</v>
      </c>
      <c r="G210" s="16" t="s">
        <v>120</v>
      </c>
      <c r="H210" s="9" t="s">
        <v>1032</v>
      </c>
      <c r="I210" s="9" t="s">
        <v>1033</v>
      </c>
      <c r="J210" s="9" t="s">
        <v>1056</v>
      </c>
      <c r="K210" s="9">
        <v>10</v>
      </c>
      <c r="L210" s="9">
        <v>5</v>
      </c>
      <c r="M210" s="11">
        <f t="shared" si="32"/>
        <v>50</v>
      </c>
      <c r="N210" s="9" t="s">
        <v>764</v>
      </c>
      <c r="O210" s="9" t="str">
        <f>IF(AND(N210="-"),IF(P210&lt;25,Hoja1!$B$2,IF(AND(P210&gt;=25,P210&lt;50),Hoja1!$B$3,IF(AND(P210&gt;=50,P210&lt;75),Hoja1!$B$4,IF(AND(P210&gt;75),Hoja1!$B$5)))),Hoja1!$B$6)</f>
        <v xml:space="preserve">Positivo </v>
      </c>
      <c r="P210" s="43">
        <v>27</v>
      </c>
      <c r="Q210" s="9">
        <v>5</v>
      </c>
      <c r="R210" s="9">
        <v>1</v>
      </c>
      <c r="S210" s="11">
        <f t="shared" si="30"/>
        <v>5</v>
      </c>
      <c r="T210" s="13">
        <f t="shared" si="31"/>
        <v>35.15</v>
      </c>
      <c r="U210" s="58" t="str">
        <f t="shared" si="23"/>
        <v>NO SIGNIFICATIVO</v>
      </c>
      <c r="V210" s="9" t="s">
        <v>1109</v>
      </c>
      <c r="W210" s="9" t="s">
        <v>1110</v>
      </c>
      <c r="X210" s="9" t="s">
        <v>169</v>
      </c>
      <c r="Y210" s="9"/>
      <c r="Z210" s="42" t="s">
        <v>1395</v>
      </c>
    </row>
    <row r="211" spans="1:26" s="8" customFormat="1" ht="92.45">
      <c r="A211" s="165"/>
      <c r="B211" s="9" t="s">
        <v>1382</v>
      </c>
      <c r="C211" s="16" t="s">
        <v>50</v>
      </c>
      <c r="D211" s="16" t="s">
        <v>1383</v>
      </c>
      <c r="E211" s="16" t="s">
        <v>1057</v>
      </c>
      <c r="F211" s="16" t="s">
        <v>1396</v>
      </c>
      <c r="G211" s="16" t="s">
        <v>120</v>
      </c>
      <c r="H211" s="9" t="s">
        <v>1032</v>
      </c>
      <c r="I211" s="9" t="s">
        <v>1033</v>
      </c>
      <c r="J211" s="9" t="s">
        <v>1056</v>
      </c>
      <c r="K211" s="9">
        <v>10</v>
      </c>
      <c r="L211" s="9">
        <v>5</v>
      </c>
      <c r="M211" s="11">
        <f t="shared" si="32"/>
        <v>50</v>
      </c>
      <c r="N211" s="9" t="s">
        <v>763</v>
      </c>
      <c r="O211" s="9" t="str">
        <f>IF(AND(N211="-"),IF(P211&lt;25,Hoja1!$B$2,IF(AND(P211&gt;=25,P211&lt;50),Hoja1!$B$3,IF(AND(P211&gt;=50,P211&lt;75),Hoja1!$B$4,IF(AND(P211&gt;75),Hoja1!$B$5)))),Hoja1!$B$6)</f>
        <v>Moderado</v>
      </c>
      <c r="P211" s="43">
        <v>37</v>
      </c>
      <c r="Q211" s="9">
        <v>5</v>
      </c>
      <c r="R211" s="9">
        <v>1</v>
      </c>
      <c r="S211" s="11">
        <f t="shared" si="30"/>
        <v>5</v>
      </c>
      <c r="T211" s="13">
        <f t="shared" si="31"/>
        <v>39.650000000000006</v>
      </c>
      <c r="U211" s="58" t="str">
        <f t="shared" si="23"/>
        <v>BAJA SIGNIFICANCIA</v>
      </c>
      <c r="V211" s="9" t="s">
        <v>1109</v>
      </c>
      <c r="W211" s="9" t="s">
        <v>1110</v>
      </c>
      <c r="X211" s="9" t="s">
        <v>169</v>
      </c>
      <c r="Y211" s="16"/>
      <c r="Z211" s="42" t="s">
        <v>170</v>
      </c>
    </row>
    <row r="212" spans="1:26" s="8" customFormat="1" ht="92.45">
      <c r="A212" s="165"/>
      <c r="B212" s="9" t="s">
        <v>1382</v>
      </c>
      <c r="C212" s="16" t="s">
        <v>50</v>
      </c>
      <c r="D212" s="16" t="s">
        <v>1383</v>
      </c>
      <c r="E212" s="16" t="s">
        <v>1397</v>
      </c>
      <c r="F212" s="16" t="s">
        <v>1062</v>
      </c>
      <c r="G212" s="16" t="s">
        <v>746</v>
      </c>
      <c r="H212" s="16" t="s">
        <v>1066</v>
      </c>
      <c r="I212" s="16" t="s">
        <v>1055</v>
      </c>
      <c r="J212" s="16" t="s">
        <v>1353</v>
      </c>
      <c r="K212" s="9">
        <v>10</v>
      </c>
      <c r="L212" s="9">
        <v>5</v>
      </c>
      <c r="M212" s="11">
        <f t="shared" si="32"/>
        <v>50</v>
      </c>
      <c r="N212" s="9" t="s">
        <v>763</v>
      </c>
      <c r="O212" s="9" t="str">
        <f>IF(AND(N212="-"),IF(P212&lt;25,Hoja1!$B$2,IF(AND(P212&gt;=25,P212&lt;50),Hoja1!$B$3,IF(AND(P212&gt;=50,P212&lt;75),Hoja1!$B$4,IF(AND(P212&gt;75),Hoja1!$B$5)))),Hoja1!$B$6)</f>
        <v>Irrelevante</v>
      </c>
      <c r="P212" s="43">
        <v>24</v>
      </c>
      <c r="Q212" s="9">
        <v>5</v>
      </c>
      <c r="R212" s="9">
        <v>1</v>
      </c>
      <c r="S212" s="11">
        <f t="shared" si="30"/>
        <v>5</v>
      </c>
      <c r="T212" s="13">
        <f t="shared" si="31"/>
        <v>33.799999999999997</v>
      </c>
      <c r="U212" s="58" t="str">
        <f t="shared" si="23"/>
        <v>NO SIGNIFICATIVO</v>
      </c>
      <c r="V212" s="16"/>
      <c r="W212" s="16"/>
      <c r="X212" s="16"/>
      <c r="Y212" s="16"/>
      <c r="Z212" s="42" t="s">
        <v>170</v>
      </c>
    </row>
    <row r="213" spans="1:26" s="8" customFormat="1" ht="92.45">
      <c r="A213" s="165"/>
      <c r="B213" s="9" t="s">
        <v>1382</v>
      </c>
      <c r="C213" s="16" t="s">
        <v>50</v>
      </c>
      <c r="D213" s="16" t="s">
        <v>1383</v>
      </c>
      <c r="E213" s="16" t="s">
        <v>1398</v>
      </c>
      <c r="F213" s="16" t="s">
        <v>1396</v>
      </c>
      <c r="G213" s="16" t="s">
        <v>747</v>
      </c>
      <c r="H213" s="16" t="s">
        <v>1059</v>
      </c>
      <c r="I213" s="16" t="s">
        <v>1033</v>
      </c>
      <c r="J213" s="16" t="s">
        <v>1069</v>
      </c>
      <c r="K213" s="9">
        <v>10</v>
      </c>
      <c r="L213" s="9">
        <v>5</v>
      </c>
      <c r="M213" s="11">
        <f t="shared" si="32"/>
        <v>50</v>
      </c>
      <c r="N213" s="9" t="s">
        <v>763</v>
      </c>
      <c r="O213" s="9" t="str">
        <f>IF(AND(N213="-"),IF(P213&lt;25,Hoja1!$B$2,IF(AND(P213&gt;=25,P213&lt;50),Hoja1!$B$3,IF(AND(P213&gt;=50,P213&lt;75),Hoja1!$B$4,IF(AND(P213&gt;75),Hoja1!$B$5)))),Hoja1!$B$6)</f>
        <v>Irrelevante</v>
      </c>
      <c r="P213" s="43">
        <v>22</v>
      </c>
      <c r="Q213" s="9">
        <v>5</v>
      </c>
      <c r="R213" s="9">
        <v>1</v>
      </c>
      <c r="S213" s="11">
        <f t="shared" si="30"/>
        <v>5</v>
      </c>
      <c r="T213" s="13">
        <f t="shared" si="31"/>
        <v>32.9</v>
      </c>
      <c r="U213" s="58" t="str">
        <f t="shared" si="23"/>
        <v>NO SIGNIFICATIVO</v>
      </c>
      <c r="V213" s="16"/>
      <c r="W213" s="16"/>
      <c r="X213" s="16"/>
      <c r="Y213" s="16"/>
      <c r="Z213" s="42" t="s">
        <v>170</v>
      </c>
    </row>
    <row r="214" spans="1:26" s="8" customFormat="1" ht="92.45">
      <c r="A214" s="165"/>
      <c r="B214" s="9" t="s">
        <v>1382</v>
      </c>
      <c r="C214" s="16" t="s">
        <v>50</v>
      </c>
      <c r="D214" s="16" t="s">
        <v>1383</v>
      </c>
      <c r="E214" s="9" t="s">
        <v>1070</v>
      </c>
      <c r="F214" s="9" t="s">
        <v>1071</v>
      </c>
      <c r="G214" s="16" t="s">
        <v>747</v>
      </c>
      <c r="H214" s="16" t="s">
        <v>479</v>
      </c>
      <c r="I214" s="16" t="s">
        <v>1055</v>
      </c>
      <c r="J214" s="16" t="s">
        <v>1353</v>
      </c>
      <c r="K214" s="9">
        <v>10</v>
      </c>
      <c r="L214" s="9">
        <v>5</v>
      </c>
      <c r="M214" s="11">
        <f t="shared" si="32"/>
        <v>50</v>
      </c>
      <c r="N214" s="9" t="s">
        <v>763</v>
      </c>
      <c r="O214" s="9" t="str">
        <f>IF(AND(N214="-"),IF(P214&lt;25,Hoja1!$B$2,IF(AND(P214&gt;=25,P214&lt;50),Hoja1!$B$3,IF(AND(P214&gt;=50,P214&lt;75),Hoja1!$B$4,IF(AND(P214&gt;75),Hoja1!$B$5)))),Hoja1!$B$6)</f>
        <v>Irrelevante</v>
      </c>
      <c r="P214" s="43">
        <v>22</v>
      </c>
      <c r="Q214" s="9">
        <v>5</v>
      </c>
      <c r="R214" s="9">
        <v>1</v>
      </c>
      <c r="S214" s="11">
        <f t="shared" si="30"/>
        <v>5</v>
      </c>
      <c r="T214" s="13">
        <f t="shared" si="31"/>
        <v>32.9</v>
      </c>
      <c r="U214" s="58" t="str">
        <f t="shared" si="23"/>
        <v>NO SIGNIFICATIVO</v>
      </c>
      <c r="V214" s="16"/>
      <c r="W214" s="16"/>
      <c r="X214" s="16"/>
      <c r="Y214" s="16"/>
      <c r="Z214" s="42" t="s">
        <v>170</v>
      </c>
    </row>
    <row r="215" spans="1:26" s="8" customFormat="1" ht="92.45">
      <c r="A215" s="165"/>
      <c r="B215" s="9" t="s">
        <v>1382</v>
      </c>
      <c r="C215" s="16" t="s">
        <v>50</v>
      </c>
      <c r="D215" s="16" t="s">
        <v>1383</v>
      </c>
      <c r="E215" s="16" t="s">
        <v>1073</v>
      </c>
      <c r="F215" s="16" t="s">
        <v>1399</v>
      </c>
      <c r="G215" s="16" t="s">
        <v>748</v>
      </c>
      <c r="H215" s="16" t="s">
        <v>1066</v>
      </c>
      <c r="I215" s="16" t="s">
        <v>1055</v>
      </c>
      <c r="J215" s="16" t="s">
        <v>1353</v>
      </c>
      <c r="K215" s="9">
        <v>10</v>
      </c>
      <c r="L215" s="9">
        <v>5</v>
      </c>
      <c r="M215" s="11">
        <f t="shared" si="32"/>
        <v>50</v>
      </c>
      <c r="N215" s="9" t="s">
        <v>763</v>
      </c>
      <c r="O215" s="9" t="str">
        <f>IF(AND(N215="-"),IF(P215&lt;25,Hoja1!$B$2,IF(AND(P215&gt;=25,P215&lt;50),Hoja1!$B$3,IF(AND(P215&gt;=50,P215&lt;75),Hoja1!$B$4,IF(AND(P215&gt;75),Hoja1!$B$5)))),Hoja1!$B$6)</f>
        <v>Irrelevante</v>
      </c>
      <c r="P215" s="43">
        <v>21</v>
      </c>
      <c r="Q215" s="9">
        <v>5</v>
      </c>
      <c r="R215" s="9">
        <v>1</v>
      </c>
      <c r="S215" s="11">
        <f t="shared" si="30"/>
        <v>5</v>
      </c>
      <c r="T215" s="13">
        <f t="shared" si="31"/>
        <v>32.450000000000003</v>
      </c>
      <c r="U215" s="58" t="str">
        <f t="shared" si="23"/>
        <v>NO SIGNIFICATIVO</v>
      </c>
      <c r="V215" s="16"/>
      <c r="W215" s="16"/>
      <c r="X215" s="16"/>
      <c r="Y215" s="16"/>
      <c r="Z215" s="42"/>
    </row>
    <row r="216" spans="1:26" s="8" customFormat="1" ht="93" thickBot="1">
      <c r="A216" s="165"/>
      <c r="B216" s="9" t="s">
        <v>1382</v>
      </c>
      <c r="C216" s="16" t="s">
        <v>50</v>
      </c>
      <c r="D216" s="16" t="s">
        <v>1383</v>
      </c>
      <c r="E216" s="25" t="s">
        <v>1075</v>
      </c>
      <c r="F216" s="53" t="s">
        <v>1071</v>
      </c>
      <c r="G216" s="53" t="s">
        <v>748</v>
      </c>
      <c r="H216" s="16" t="s">
        <v>1400</v>
      </c>
      <c r="I216" s="16" t="s">
        <v>1055</v>
      </c>
      <c r="J216" s="16" t="s">
        <v>1353</v>
      </c>
      <c r="K216" s="9">
        <v>10</v>
      </c>
      <c r="L216" s="9">
        <v>5</v>
      </c>
      <c r="M216" s="11">
        <f t="shared" si="32"/>
        <v>50</v>
      </c>
      <c r="N216" s="9" t="s">
        <v>763</v>
      </c>
      <c r="O216" s="9" t="str">
        <f>IF(AND(N216="-"),IF(P216&lt;25,Hoja1!$B$2,IF(AND(P216&gt;=25,P216&lt;50),Hoja1!$B$3,IF(AND(P216&gt;=50,P216&lt;75),Hoja1!$B$4,IF(AND(P216&gt;75),Hoja1!$B$5)))),Hoja1!$B$6)</f>
        <v>Irrelevante</v>
      </c>
      <c r="P216" s="70">
        <v>21</v>
      </c>
      <c r="Q216" s="9">
        <v>5</v>
      </c>
      <c r="R216" s="9">
        <v>1</v>
      </c>
      <c r="S216" s="11">
        <f t="shared" si="30"/>
        <v>5</v>
      </c>
      <c r="T216" s="13">
        <f t="shared" si="31"/>
        <v>32.450000000000003</v>
      </c>
      <c r="U216" s="58" t="str">
        <f t="shared" si="23"/>
        <v>NO SIGNIFICATIVO</v>
      </c>
      <c r="V216" s="53"/>
      <c r="W216" s="25"/>
      <c r="X216" s="25"/>
      <c r="Y216" s="25"/>
      <c r="Z216" s="42"/>
    </row>
    <row r="217" spans="1:26" s="8" customFormat="1" ht="92.45">
      <c r="A217" s="165"/>
      <c r="B217" s="9" t="s">
        <v>1382</v>
      </c>
      <c r="C217" s="16" t="s">
        <v>50</v>
      </c>
      <c r="D217" s="16" t="s">
        <v>1383</v>
      </c>
      <c r="E217" s="58" t="s">
        <v>997</v>
      </c>
      <c r="F217" s="58" t="s">
        <v>1401</v>
      </c>
      <c r="G217" s="58" t="s">
        <v>751</v>
      </c>
      <c r="H217" s="58" t="s">
        <v>86</v>
      </c>
      <c r="I217" s="58" t="s">
        <v>57</v>
      </c>
      <c r="J217" s="58" t="s">
        <v>472</v>
      </c>
      <c r="K217" s="9">
        <v>10</v>
      </c>
      <c r="L217" s="9">
        <v>5</v>
      </c>
      <c r="M217" s="11">
        <f t="shared" si="32"/>
        <v>50</v>
      </c>
      <c r="N217" s="9" t="s">
        <v>763</v>
      </c>
      <c r="O217" s="9" t="str">
        <f>IF(AND(N217="-"),IF(P217&lt;25,Hoja1!$B$2,IF(AND(P217&gt;=25,P217&lt;50),Hoja1!$B$3,IF(AND(P217&gt;=50,P217&lt;75),Hoja1!$B$4,IF(AND(P217&gt;75),Hoja1!$B$5)))),Hoja1!$B$6)</f>
        <v>Moderado</v>
      </c>
      <c r="P217" s="67">
        <v>29</v>
      </c>
      <c r="Q217" s="9">
        <v>5</v>
      </c>
      <c r="R217" s="9">
        <v>1</v>
      </c>
      <c r="S217" s="11">
        <f t="shared" si="30"/>
        <v>5</v>
      </c>
      <c r="T217" s="13">
        <f t="shared" si="31"/>
        <v>36.049999999999997</v>
      </c>
      <c r="U217" s="58" t="str">
        <f t="shared" si="23"/>
        <v>NO SIGNIFICATIVO</v>
      </c>
      <c r="V217" s="58"/>
      <c r="W217" s="58"/>
      <c r="X217" s="58"/>
      <c r="Y217" s="58"/>
      <c r="Z217" s="42" t="s">
        <v>1402</v>
      </c>
    </row>
    <row r="218" spans="1:26" s="8" customFormat="1" ht="92.45">
      <c r="A218" s="165"/>
      <c r="B218" s="9" t="s">
        <v>1382</v>
      </c>
      <c r="C218" s="16" t="s">
        <v>50</v>
      </c>
      <c r="D218" s="16" t="s">
        <v>1383</v>
      </c>
      <c r="E218" s="16" t="s">
        <v>1004</v>
      </c>
      <c r="F218" s="16" t="s">
        <v>1078</v>
      </c>
      <c r="G218" s="16" t="s">
        <v>751</v>
      </c>
      <c r="H218" s="16" t="s">
        <v>1079</v>
      </c>
      <c r="I218" s="16" t="s">
        <v>1027</v>
      </c>
      <c r="J218" s="16" t="s">
        <v>1028</v>
      </c>
      <c r="K218" s="9">
        <v>10</v>
      </c>
      <c r="L218" s="9">
        <v>5</v>
      </c>
      <c r="M218" s="11">
        <f t="shared" si="32"/>
        <v>50</v>
      </c>
      <c r="N218" s="9" t="s">
        <v>764</v>
      </c>
      <c r="O218" s="9" t="str">
        <f>IF(AND(N218="-"),IF(P218&lt;25,Hoja1!$B$2,IF(AND(P218&gt;=25,P218&lt;50),Hoja1!$B$3,IF(AND(P218&gt;=50,P218&lt;75),Hoja1!$B$4,IF(AND(P218&gt;75),Hoja1!$B$5)))),Hoja1!$B$6)</f>
        <v xml:space="preserve">Positivo </v>
      </c>
      <c r="P218" s="43">
        <v>22</v>
      </c>
      <c r="Q218" s="9">
        <v>5</v>
      </c>
      <c r="R218" s="9">
        <v>1</v>
      </c>
      <c r="S218" s="11">
        <f t="shared" si="30"/>
        <v>5</v>
      </c>
      <c r="T218" s="13">
        <f t="shared" si="31"/>
        <v>32.9</v>
      </c>
      <c r="U218" s="58" t="str">
        <f t="shared" si="23"/>
        <v>NO SIGNIFICATIVO</v>
      </c>
      <c r="V218" s="16" t="s">
        <v>160</v>
      </c>
      <c r="W218" s="9"/>
      <c r="X218" s="9"/>
      <c r="Y218" s="9"/>
      <c r="Z218" s="42" t="s">
        <v>1403</v>
      </c>
    </row>
    <row r="219" spans="1:26" s="8" customFormat="1" ht="92.45">
      <c r="A219" s="165"/>
      <c r="B219" s="9" t="s">
        <v>1382</v>
      </c>
      <c r="C219" s="16" t="s">
        <v>50</v>
      </c>
      <c r="D219" s="16" t="s">
        <v>1383</v>
      </c>
      <c r="E219" s="16" t="s">
        <v>1007</v>
      </c>
      <c r="F219" s="9" t="s">
        <v>1078</v>
      </c>
      <c r="G219" s="16" t="s">
        <v>751</v>
      </c>
      <c r="H219" s="9" t="s">
        <v>1089</v>
      </c>
      <c r="I219" s="9" t="s">
        <v>1146</v>
      </c>
      <c r="J219" s="16" t="s">
        <v>1091</v>
      </c>
      <c r="K219" s="9">
        <v>10</v>
      </c>
      <c r="L219" s="9">
        <v>5</v>
      </c>
      <c r="M219" s="11">
        <f t="shared" si="32"/>
        <v>50</v>
      </c>
      <c r="N219" s="9" t="s">
        <v>764</v>
      </c>
      <c r="O219" s="9" t="str">
        <f>IF(AND(N219="-"),IF(P219&lt;25,Hoja1!$B$2,IF(AND(P219&gt;=25,P219&lt;50),Hoja1!$B$3,IF(AND(P219&gt;=50,P219&lt;75),Hoja1!$B$4,IF(AND(P219&gt;75),Hoja1!$B$5)))),Hoja1!$B$6)</f>
        <v xml:space="preserve">Positivo </v>
      </c>
      <c r="P219" s="43">
        <v>22</v>
      </c>
      <c r="Q219" s="9">
        <v>5</v>
      </c>
      <c r="R219" s="9">
        <v>1</v>
      </c>
      <c r="S219" s="11">
        <f t="shared" si="30"/>
        <v>5</v>
      </c>
      <c r="T219" s="13">
        <f t="shared" si="31"/>
        <v>32.9</v>
      </c>
      <c r="U219" s="58" t="str">
        <f t="shared" ref="U219:U221" si="33">IF(T219&lt;=39,"NO SIGNIFICATIVO", IF(T219&lt;=46,"BAJA SIGNIFICANCIA",IF(T219&lt;=70,"MEDIA SIGNIFICANCIA","ALTA SIGNIFICANCIA")))</f>
        <v>NO SIGNIFICATIVO</v>
      </c>
      <c r="V219" s="9"/>
      <c r="W219" s="9"/>
      <c r="X219" s="9"/>
      <c r="Y219" s="9"/>
      <c r="Z219" s="76" t="s">
        <v>1404</v>
      </c>
    </row>
    <row r="220" spans="1:26" s="8" customFormat="1" ht="92.45">
      <c r="A220" s="165"/>
      <c r="B220" s="9" t="s">
        <v>1382</v>
      </c>
      <c r="C220" s="16" t="s">
        <v>50</v>
      </c>
      <c r="D220" s="16" t="s">
        <v>1383</v>
      </c>
      <c r="E220" s="9" t="s">
        <v>1009</v>
      </c>
      <c r="F220" s="9" t="s">
        <v>1078</v>
      </c>
      <c r="G220" s="16" t="s">
        <v>751</v>
      </c>
      <c r="H220" s="16" t="s">
        <v>1079</v>
      </c>
      <c r="I220" s="16" t="s">
        <v>1027</v>
      </c>
      <c r="J220" s="16" t="s">
        <v>1028</v>
      </c>
      <c r="K220" s="9">
        <v>10</v>
      </c>
      <c r="L220" s="9">
        <v>5</v>
      </c>
      <c r="M220" s="11">
        <f t="shared" si="32"/>
        <v>50</v>
      </c>
      <c r="N220" s="9" t="s">
        <v>764</v>
      </c>
      <c r="O220" s="9" t="str">
        <f>IF(AND(N220="-"),IF(P220&lt;25,Hoja1!$B$2,IF(AND(P220&gt;=25,P220&lt;50),Hoja1!$B$3,IF(AND(P220&gt;=50,P220&lt;75),Hoja1!$B$4,IF(AND(P220&gt;75),Hoja1!$B$5)))),Hoja1!$B$6)</f>
        <v xml:space="preserve">Positivo </v>
      </c>
      <c r="P220" s="43">
        <v>22</v>
      </c>
      <c r="Q220" s="9">
        <v>5</v>
      </c>
      <c r="R220" s="9">
        <v>1</v>
      </c>
      <c r="S220" s="11">
        <f t="shared" si="30"/>
        <v>5</v>
      </c>
      <c r="T220" s="13">
        <f t="shared" si="31"/>
        <v>32.9</v>
      </c>
      <c r="U220" s="58" t="str">
        <f t="shared" si="33"/>
        <v>NO SIGNIFICATIVO</v>
      </c>
      <c r="V220" s="16"/>
      <c r="W220" s="16"/>
      <c r="X220" s="16"/>
      <c r="Y220" s="16"/>
      <c r="Z220" s="42" t="s">
        <v>1405</v>
      </c>
    </row>
    <row r="221" spans="1:26" s="8" customFormat="1" ht="39.6">
      <c r="A221" s="165"/>
      <c r="B221" s="16" t="s">
        <v>478</v>
      </c>
      <c r="C221" s="16" t="s">
        <v>50</v>
      </c>
      <c r="D221" s="16" t="s">
        <v>469</v>
      </c>
      <c r="E221" s="16" t="s">
        <v>998</v>
      </c>
      <c r="F221" s="9" t="s">
        <v>431</v>
      </c>
      <c r="G221" s="9" t="s">
        <v>752</v>
      </c>
      <c r="H221" s="16" t="s">
        <v>1098</v>
      </c>
      <c r="I221" s="16" t="s">
        <v>1027</v>
      </c>
      <c r="J221" s="16" t="s">
        <v>1099</v>
      </c>
      <c r="K221" s="9">
        <v>10</v>
      </c>
      <c r="L221" s="9">
        <v>5</v>
      </c>
      <c r="M221" s="11">
        <f t="shared" si="32"/>
        <v>50</v>
      </c>
      <c r="N221" s="9" t="s">
        <v>764</v>
      </c>
      <c r="O221" s="9" t="str">
        <f>IF(AND(N221="-"),IF(P221&lt;25,Hoja1!$B$2,IF(AND(P221&gt;=25,P221&lt;50),Hoja1!$B$3,IF(AND(P221&gt;=50,P221&lt;75),Hoja1!$B$4,IF(AND(P221&gt;75),Hoja1!$B$5)))),Hoja1!$B$6)</f>
        <v xml:space="preserve">Positivo </v>
      </c>
      <c r="P221" s="43">
        <v>22</v>
      </c>
      <c r="Q221" s="9">
        <v>5</v>
      </c>
      <c r="R221" s="9">
        <v>1</v>
      </c>
      <c r="S221" s="11">
        <f t="shared" si="30"/>
        <v>5</v>
      </c>
      <c r="T221" s="13">
        <f t="shared" si="31"/>
        <v>32.9</v>
      </c>
      <c r="U221" s="58" t="str">
        <f t="shared" si="33"/>
        <v>NO SIGNIFICATIVO</v>
      </c>
      <c r="V221" s="16"/>
      <c r="W221" s="16"/>
      <c r="X221" s="16"/>
      <c r="Y221" s="16" t="s">
        <v>1135</v>
      </c>
      <c r="Z221" s="42" t="s">
        <v>1202</v>
      </c>
    </row>
  </sheetData>
  <autoFilter ref="A9:U221" xr:uid="{00000000-0009-0000-0000-000001000000}"/>
  <mergeCells count="27">
    <mergeCell ref="A1:B3"/>
    <mergeCell ref="C1:Y2"/>
    <mergeCell ref="Z1:Z3"/>
    <mergeCell ref="C3:Y3"/>
    <mergeCell ref="A4:A6"/>
    <mergeCell ref="B4:B6"/>
    <mergeCell ref="D5:D6"/>
    <mergeCell ref="A7:F7"/>
    <mergeCell ref="H7:J7"/>
    <mergeCell ref="K7:U7"/>
    <mergeCell ref="V7:Z7"/>
    <mergeCell ref="A8:B8"/>
    <mergeCell ref="C8:E8"/>
    <mergeCell ref="H8:I8"/>
    <mergeCell ref="K8:M8"/>
    <mergeCell ref="N8:P8"/>
    <mergeCell ref="Q8:S8"/>
    <mergeCell ref="T8:U8"/>
    <mergeCell ref="V8:V9"/>
    <mergeCell ref="W8:W9"/>
    <mergeCell ref="X8:X9"/>
    <mergeCell ref="Y8:Y9"/>
    <mergeCell ref="A10:A54"/>
    <mergeCell ref="A55:A100"/>
    <mergeCell ref="A101:A183"/>
    <mergeCell ref="A184:A221"/>
    <mergeCell ref="Z8:Z9"/>
  </mergeCells>
  <conditionalFormatting sqref="O10:O221">
    <cfRule type="containsText" dxfId="15" priority="3" stopIfTrue="1" operator="containsText" text="Crítico">
      <formula>NOT(ISERROR(SEARCH("Crítico",O10)))</formula>
    </cfRule>
    <cfRule type="containsText" dxfId="14" priority="4" stopIfTrue="1" operator="containsText" text="Severo">
      <formula>NOT(ISERROR(SEARCH("Severo",O10)))</formula>
    </cfRule>
    <cfRule type="containsText" dxfId="13" priority="5" stopIfTrue="1" operator="containsText" text="Moderado">
      <formula>NOT(ISERROR(SEARCH("Moderado",O10)))</formula>
    </cfRule>
    <cfRule type="containsText" dxfId="12" priority="6" stopIfTrue="1" operator="containsText" text="IRRELEVANTE">
      <formula>NOT(ISERROR(SEARCH("IRRELEVANTE",O10)))</formula>
    </cfRule>
  </conditionalFormatting>
  <conditionalFormatting sqref="O17">
    <cfRule type="cellIs" priority="2" operator="between">
      <formula>$N$17</formula>
      <formula>"POSITIVO"</formula>
    </cfRule>
  </conditionalFormatting>
  <conditionalFormatting sqref="U10:U221">
    <cfRule type="expression" dxfId="11" priority="1" stopIfTrue="1">
      <formula>IF($O$17,"POSITIVO")</formula>
    </cfRule>
    <cfRule type="containsText" dxfId="10" priority="10" stopIfTrue="1" operator="containsText" text="ALTA SIGNIFICANCIA">
      <formula>NOT(ISERROR(SEARCH("ALTA SIGNIFICANCIA",U10)))</formula>
    </cfRule>
    <cfRule type="containsText" dxfId="9" priority="11" stopIfTrue="1" operator="containsText" text="MEDIA SIGNIFICANCIA">
      <formula>NOT(ISERROR(SEARCH("MEDIA SIGNIFICANCIA",U10)))</formula>
    </cfRule>
    <cfRule type="containsText" dxfId="8" priority="12" stopIfTrue="1" operator="containsText" text="BAJA SIGNIFICANCIA">
      <formula>NOT(ISERROR(SEARCH("BAJA SIGNIFICANCIA",U10)))</formula>
    </cfRule>
    <cfRule type="containsText" dxfId="7" priority="13" stopIfTrue="1" operator="containsText" text="NO SIGNIFICATIVO">
      <formula>NOT(ISERROR(SEARCH("NO SIGNIFICATIVO",U10)))</formula>
    </cfRule>
  </conditionalFormatting>
  <conditionalFormatting sqref="U190">
    <cfRule type="containsText" dxfId="6" priority="14" stopIfTrue="1" operator="containsText" text="ALTA SIGNIFICANCIA">
      <formula>NOT(ISERROR(SEARCH("ALTA SIGNIFICANCIA",U190)))</formula>
    </cfRule>
    <cfRule type="containsText" dxfId="5" priority="15" stopIfTrue="1" operator="containsText" text="MEDIA SIGNIFICANCIA">
      <formula>NOT(ISERROR(SEARCH("MEDIA SIGNIFICANCIA",U190)))</formula>
    </cfRule>
    <cfRule type="containsText" dxfId="4" priority="16" stopIfTrue="1" operator="containsText" text="BAJA SIGNIFICANCIA">
      <formula>NOT(ISERROR(SEARCH("BAJA SIGNIFICANCIA",U190)))</formula>
    </cfRule>
    <cfRule type="containsText" dxfId="3" priority="17" stopIfTrue="1" operator="containsText" text="NO SIGNIFICATIVO">
      <formula>NOT(ISERROR(SEARCH("NO SIGNIFICATIVO",U190)))</formula>
    </cfRule>
  </conditionalFormatting>
  <pageMargins left="0.23622047244094491" right="0.23622047244094491" top="0.19685039370078741" bottom="0.15748031496062992" header="0.31496062992125984" footer="0.31496062992125984"/>
  <pageSetup scale="39" fitToHeight="2" orientation="landscape" horizontalDpi="4294967292" verticalDpi="4294967292"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210A5-7126-4A6F-AA78-935C76B2AEF5}">
  <dimension ref="A1:E6"/>
  <sheetViews>
    <sheetView workbookViewId="0">
      <selection activeCell="E6" sqref="E6"/>
    </sheetView>
  </sheetViews>
  <sheetFormatPr defaultColWidth="11" defaultRowHeight="12.6"/>
  <cols>
    <col min="1" max="1" width="5.75" customWidth="1"/>
    <col min="2" max="2" width="16" bestFit="1" customWidth="1"/>
    <col min="3" max="3" width="16.5" customWidth="1"/>
    <col min="4" max="4" width="84.25" customWidth="1"/>
    <col min="5" max="5" width="9.5" bestFit="1" customWidth="1"/>
  </cols>
  <sheetData>
    <row r="1" spans="1:5" ht="18">
      <c r="A1" s="2" t="s">
        <v>1406</v>
      </c>
      <c r="B1" s="2"/>
      <c r="C1" s="2"/>
      <c r="D1" s="3"/>
    </row>
    <row r="2" spans="1:5">
      <c r="A2" t="s">
        <v>1407</v>
      </c>
      <c r="B2" t="s">
        <v>1408</v>
      </c>
      <c r="C2" t="s">
        <v>1409</v>
      </c>
      <c r="D2" s="4" t="s">
        <v>1410</v>
      </c>
      <c r="E2" t="s">
        <v>1411</v>
      </c>
    </row>
    <row r="3" spans="1:5" ht="25.15">
      <c r="A3">
        <v>1</v>
      </c>
      <c r="B3" t="s">
        <v>1412</v>
      </c>
      <c r="C3" s="5" t="s">
        <v>1413</v>
      </c>
      <c r="D3" s="6" t="s">
        <v>1414</v>
      </c>
      <c r="E3" s="7">
        <v>44408</v>
      </c>
    </row>
    <row r="4" spans="1:5">
      <c r="A4">
        <v>2</v>
      </c>
      <c r="B4" t="s">
        <v>1412</v>
      </c>
      <c r="C4" s="5" t="s">
        <v>1413</v>
      </c>
      <c r="D4" s="6" t="s">
        <v>1415</v>
      </c>
      <c r="E4" s="7">
        <v>44473</v>
      </c>
    </row>
    <row r="5" spans="1:5">
      <c r="A5">
        <v>3</v>
      </c>
      <c r="B5" s="77" t="s">
        <v>1416</v>
      </c>
      <c r="C5" s="78" t="s">
        <v>1417</v>
      </c>
      <c r="D5" s="79" t="s">
        <v>1418</v>
      </c>
      <c r="E5" s="7">
        <v>44834</v>
      </c>
    </row>
    <row r="6" spans="1:5" ht="25.15">
      <c r="A6">
        <v>4</v>
      </c>
      <c r="B6" s="77" t="s">
        <v>1419</v>
      </c>
      <c r="C6" s="78" t="s">
        <v>1420</v>
      </c>
      <c r="D6" s="79" t="s">
        <v>1421</v>
      </c>
      <c r="E6" s="7">
        <v>45488</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E6EC-5813-43F4-BC1E-4E565D5979CE}">
  <dimension ref="A2:B6"/>
  <sheetViews>
    <sheetView workbookViewId="0">
      <selection activeCell="B6" sqref="B6"/>
    </sheetView>
  </sheetViews>
  <sheetFormatPr defaultColWidth="11" defaultRowHeight="12.6"/>
  <sheetData>
    <row r="2" spans="1:2" ht="14.45">
      <c r="A2" t="s">
        <v>778</v>
      </c>
      <c r="B2" s="92" t="s">
        <v>779</v>
      </c>
    </row>
    <row r="3" spans="1:2" ht="14.45">
      <c r="A3" t="s">
        <v>780</v>
      </c>
      <c r="B3" s="93" t="s">
        <v>781</v>
      </c>
    </row>
    <row r="4" spans="1:2">
      <c r="A4" t="s">
        <v>782</v>
      </c>
      <c r="B4" s="94" t="s">
        <v>783</v>
      </c>
    </row>
    <row r="5" spans="1:2" ht="14.45">
      <c r="A5" t="s">
        <v>1013</v>
      </c>
      <c r="B5" s="95" t="s">
        <v>1014</v>
      </c>
    </row>
    <row r="6" spans="1:2">
      <c r="B6" s="96" t="s">
        <v>1422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3D71BDEB9C4AB1CE94DD383EE628" ma:contentTypeVersion="15" ma:contentTypeDescription="Crear nuevo documento." ma:contentTypeScope="" ma:versionID="cc01c1478d97798c9656e3023b9f3683">
  <xsd:schema xmlns:xsd="http://www.w3.org/2001/XMLSchema" xmlns:xs="http://www.w3.org/2001/XMLSchema" xmlns:p="http://schemas.microsoft.com/office/2006/metadata/properties" xmlns:ns2="8431c691-db86-43a3-acd6-85250da18a37" xmlns:ns3="dbfca692-083f-4fec-8f24-2aee9c3d7bf5" targetNamespace="http://schemas.microsoft.com/office/2006/metadata/properties" ma:root="true" ma:fieldsID="3e05d85cfcba118c805ab930ce360cd2" ns2:_="" ns3:_="">
    <xsd:import namespace="8431c691-db86-43a3-acd6-85250da18a37"/>
    <xsd:import namespace="dbfca692-083f-4fec-8f24-2aee9c3d7b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1c691-db86-43a3-acd6-85250da18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Estado de aprobación" ma:internalName="Estado_x0020_de_x0020_aprobaci_x00f3_n">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6774676-acd4-4ca1-80d5-eb68168cd4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fca692-083f-4fec-8f24-2aee9c3d7b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aa2e7d-d040-4d4a-a6c4-f9fc30425de5}" ma:internalName="TaxCatchAll" ma:showField="CatchAllData" ma:web="dbfca692-083f-4fec-8f24-2aee9c3d7b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8431c691-db86-43a3-acd6-85250da18a37" xsi:nil="true"/>
    <SharedWithUsers xmlns="dbfca692-083f-4fec-8f24-2aee9c3d7bf5">
      <UserInfo>
        <DisplayName/>
        <AccountId xsi:nil="true"/>
        <AccountType/>
      </UserInfo>
    </SharedWithUsers>
    <_Flow_SignoffStatus xmlns="8431c691-db86-43a3-acd6-85250da18a37" xsi:nil="true"/>
    <lcf76f155ced4ddcb4097134ff3c332f xmlns="8431c691-db86-43a3-acd6-85250da18a37">
      <Terms xmlns="http://schemas.microsoft.com/office/infopath/2007/PartnerControls"/>
    </lcf76f155ced4ddcb4097134ff3c332f>
    <TaxCatchAll xmlns="dbfca692-083f-4fec-8f24-2aee9c3d7bf5" xsi:nil="true"/>
  </documentManagement>
</p:properties>
</file>

<file path=customXml/itemProps1.xml><?xml version="1.0" encoding="utf-8"?>
<ds:datastoreItem xmlns:ds="http://schemas.openxmlformats.org/officeDocument/2006/customXml" ds:itemID="{E08FEE73-51BB-4F66-B3CE-9FD15410F82A}"/>
</file>

<file path=customXml/itemProps2.xml><?xml version="1.0" encoding="utf-8"?>
<ds:datastoreItem xmlns:ds="http://schemas.openxmlformats.org/officeDocument/2006/customXml" ds:itemID="{1F5BF86D-CD51-4C36-972A-6E8F4B1F92D2}"/>
</file>

<file path=customXml/itemProps3.xml><?xml version="1.0" encoding="utf-8"?>
<ds:datastoreItem xmlns:ds="http://schemas.openxmlformats.org/officeDocument/2006/customXml" ds:itemID="{63BD5DB1-244C-49A1-AB26-0294C6414F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Alejandra Diaz</cp:lastModifiedBy>
  <cp:revision/>
  <dcterms:created xsi:type="dcterms:W3CDTF">2011-11-06T00:56:35Z</dcterms:created>
  <dcterms:modified xsi:type="dcterms:W3CDTF">2024-08-16T15:44:01Z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0x010100A98A3D71BDEB9C4AB1CE94DD383EE628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