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5.xml" ContentType="application/vnd.openxmlformats-officedocument.drawing+xml"/>
  <Override PartName="/xl/slicers/slicer2.xml" ContentType="application/vnd.ms-excel.slicer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pivotTables/pivotTable7.xml" ContentType="application/vnd.openxmlformats-officedocument.spreadsheetml.pivotTab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harts/chartEx1.xml" ContentType="application/vnd.ms-office.chartex+xml"/>
  <Override PartName="/xl/charts/chartEx2.xml" ContentType="application/vnd.ms-office.chartex+xml"/>
  <Override PartName="/xl/charts/colors40.xml" ContentType="application/vnd.ms-office.chartcolorstyle+xml"/>
  <Override PartName="/xl/charts/style40.xml" ContentType="application/vnd.ms-office.chartstyle+xml"/>
  <Override PartName="/xl/charts/colors130.xml" ContentType="application/vnd.ms-office.chartcolorstyle+xml"/>
  <Override PartName="/xl/charts/style13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kluaneecuador-my.sharepoint.com/personal/asistente_hse2_kluane-ecuador_ec/Documents/01. ARCHIVO DIGITAL HSE - KDE/01.DOCUMENTACIÓN KLUANE DRILLING ECUADOR/HSE/01. FORMATOS CON CODIFICACIÓN/"/>
    </mc:Choice>
  </mc:AlternateContent>
  <xr:revisionPtr revIDLastSave="5" documentId="8_{6585E85B-D49A-4F31-ACD3-B26B8847A992}" xr6:coauthVersionLast="47" xr6:coauthVersionMax="47" xr10:uidLastSave="{8C9DDAC6-5D85-47A9-8919-A2EBDC48EC0B}"/>
  <bookViews>
    <workbookView xWindow="-108" yWindow="-108" windowWidth="23256" windowHeight="12576" xr2:uid="{0347761C-6DC9-4D61-9AB9-5D60F732EB9B}"/>
  </bookViews>
  <sheets>
    <sheet name="DASHBOARD" sheetId="5" r:id="rId1"/>
    <sheet name="AT. MEDICAS 2023" sheetId="1" r:id="rId2"/>
    <sheet name="CONCENTRADO MORBILIDAD 2023" sheetId="6" r:id="rId3"/>
    <sheet name="KARDEX 2023" sheetId="7" r:id="rId4"/>
    <sheet name="DESPLEGABLES" sheetId="3" state="hidden" r:id="rId5"/>
    <sheet name="TAB' DINAMICAS" sheetId="2" state="hidden" r:id="rId6"/>
    <sheet name="GRAFICOS" sheetId="9" state="hidden" r:id="rId7"/>
    <sheet name="MEDICAMENTOS TAB" sheetId="8" r:id="rId8"/>
  </sheets>
  <externalReferences>
    <externalReference r:id="rId9"/>
  </externalReferences>
  <definedNames>
    <definedName name="_xlchart.v5.0" hidden="1">'TAB'' DINAMICAS'!$X$2</definedName>
    <definedName name="_xlchart.v5.1" hidden="1">'TAB'' DINAMICAS'!$X$3:$X$11</definedName>
    <definedName name="_xlchart.v5.2" hidden="1">'TAB'' DINAMICAS'!$Y$2</definedName>
    <definedName name="_xlchart.v5.3" hidden="1">'TAB'' DINAMICAS'!$Y$3:$Y$11</definedName>
    <definedName name="_xlchart.v5.4" hidden="1">'TAB'' DINAMICAS'!$X$2</definedName>
    <definedName name="_xlchart.v5.5" hidden="1">'TAB'' DINAMICAS'!$X$3:$X$11</definedName>
    <definedName name="_xlchart.v5.6" hidden="1">'TAB'' DINAMICAS'!$Y$2</definedName>
    <definedName name="_xlchart.v5.7" hidden="1">'TAB'' DINAMICAS'!$Y$3:$Y$11</definedName>
    <definedName name="_xlnm.Print_Area" localSheetId="0">DASHBOARD!$A$1:$S$45</definedName>
    <definedName name="_xlnm.Print_Area" localSheetId="3">'KARDEX 2023'!$A$1:$NK$74</definedName>
    <definedName name="SegmentaciónDeDatos_MES">#N/A</definedName>
    <definedName name="SegmentaciónDeDatos_PROYECTO">#N/A</definedName>
  </definedNames>
  <calcPr calcId="191028"/>
  <pivotCaches>
    <pivotCache cacheId="4869" r:id="rId10"/>
    <pivotCache cacheId="4870" r:id="rId11"/>
  </pivotCaches>
  <extLst>
    <ext xmlns:x14="http://schemas.microsoft.com/office/spreadsheetml/2009/9/main" uri="{BBE1A952-AA13-448e-AADC-164F8A28A991}">
      <x14:slicerCaches>
        <x14:slicerCache r:id="rId12"/>
        <x14:slicerCache r:id="rId1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" i="2" l="1"/>
  <c r="AM5" i="2"/>
  <c r="AM6" i="2"/>
  <c r="AM7" i="2"/>
  <c r="AM3" i="2"/>
  <c r="AE4" i="2"/>
  <c r="AE3" i="2"/>
  <c r="Y4" i="2"/>
  <c r="Y5" i="2"/>
  <c r="Y6" i="2"/>
  <c r="Y7" i="2"/>
  <c r="Y8" i="2"/>
  <c r="Y9" i="2"/>
  <c r="Y10" i="2"/>
  <c r="Y11" i="2"/>
  <c r="Y3" i="2"/>
  <c r="W4" i="2"/>
  <c r="W5" i="2"/>
  <c r="W6" i="2"/>
  <c r="W7" i="2"/>
  <c r="W8" i="2"/>
  <c r="W9" i="2"/>
  <c r="W10" i="2"/>
  <c r="W11" i="2"/>
  <c r="W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3" i="2"/>
  <c r="O23" i="2" s="1"/>
  <c r="G4" i="2"/>
  <c r="G5" i="2"/>
  <c r="G6" i="2"/>
  <c r="G3" i="2"/>
  <c r="AE5" i="2" l="1"/>
  <c r="AF4" i="2" s="1"/>
  <c r="W12" i="2"/>
  <c r="Y12" i="2"/>
  <c r="AM8" i="2"/>
  <c r="AN5" i="2" s="1"/>
  <c r="P20" i="2"/>
  <c r="P22" i="2"/>
  <c r="P15" i="2"/>
  <c r="P11" i="2"/>
  <c r="P19" i="2"/>
  <c r="P4" i="2"/>
  <c r="P13" i="2"/>
  <c r="P6" i="2"/>
  <c r="P3" i="2"/>
  <c r="P7" i="2"/>
  <c r="P12" i="2"/>
  <c r="P5" i="2"/>
  <c r="P21" i="2"/>
  <c r="P14" i="2"/>
  <c r="P18" i="2"/>
  <c r="P10" i="2"/>
  <c r="P17" i="2"/>
  <c r="P9" i="2"/>
  <c r="P16" i="2"/>
  <c r="P8" i="2"/>
  <c r="AF3" i="2" l="1"/>
  <c r="AF5" i="2"/>
  <c r="AN6" i="2"/>
  <c r="AN7" i="2"/>
  <c r="AN4" i="2"/>
  <c r="AN3" i="2"/>
  <c r="P23" i="2"/>
  <c r="AN8" i="2" l="1"/>
  <c r="Q6" i="2"/>
  <c r="Q14" i="2"/>
  <c r="Q22" i="2"/>
  <c r="Q17" i="2"/>
  <c r="Q20" i="2"/>
  <c r="Q7" i="2"/>
  <c r="Q15" i="2"/>
  <c r="Q3" i="2"/>
  <c r="Q8" i="2"/>
  <c r="Q16" i="2"/>
  <c r="Q9" i="2"/>
  <c r="Q11" i="2"/>
  <c r="Q19" i="2"/>
  <c r="Q4" i="2"/>
  <c r="Q12" i="2"/>
  <c r="Q5" i="2"/>
  <c r="Q13" i="2"/>
  <c r="Q21" i="2"/>
  <c r="Q10" i="2"/>
  <c r="Q18" i="2"/>
  <c r="G7" i="2" l="1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NK74" i="7"/>
  <c r="NJ74" i="7"/>
  <c r="NG74" i="7"/>
  <c r="NH74" i="7" s="1"/>
  <c r="NK73" i="7"/>
  <c r="NJ73" i="7"/>
  <c r="NG73" i="7"/>
  <c r="NH73" i="7" s="1"/>
  <c r="NK72" i="7"/>
  <c r="NJ72" i="7"/>
  <c r="NG72" i="7"/>
  <c r="NH72" i="7" s="1"/>
  <c r="NK71" i="7"/>
  <c r="NJ71" i="7"/>
  <c r="NG71" i="7"/>
  <c r="NH71" i="7" s="1"/>
  <c r="NK70" i="7"/>
  <c r="NJ70" i="7"/>
  <c r="NG70" i="7"/>
  <c r="NH70" i="7" s="1"/>
  <c r="NK69" i="7"/>
  <c r="NJ69" i="7"/>
  <c r="NG69" i="7"/>
  <c r="NH69" i="7" s="1"/>
  <c r="NK68" i="7"/>
  <c r="NJ68" i="7"/>
  <c r="NG68" i="7"/>
  <c r="NH68" i="7" s="1"/>
  <c r="NK67" i="7"/>
  <c r="NJ67" i="7"/>
  <c r="NG67" i="7"/>
  <c r="NH67" i="7" s="1"/>
  <c r="NK66" i="7"/>
  <c r="NJ66" i="7"/>
  <c r="NG66" i="7"/>
  <c r="NH66" i="7" s="1"/>
  <c r="NK65" i="7"/>
  <c r="NJ65" i="7"/>
  <c r="NG65" i="7"/>
  <c r="NH65" i="7" s="1"/>
  <c r="NK64" i="7"/>
  <c r="NJ64" i="7"/>
  <c r="NG64" i="7"/>
  <c r="NH64" i="7" s="1"/>
  <c r="NK63" i="7"/>
  <c r="NJ63" i="7"/>
  <c r="NG63" i="7"/>
  <c r="NH63" i="7" s="1"/>
  <c r="NK62" i="7"/>
  <c r="NJ62" i="7"/>
  <c r="NG62" i="7"/>
  <c r="NH62" i="7" s="1"/>
  <c r="NK61" i="7"/>
  <c r="NJ61" i="7"/>
  <c r="NG61" i="7"/>
  <c r="NH61" i="7" s="1"/>
  <c r="NK60" i="7"/>
  <c r="NJ60" i="7"/>
  <c r="NG60" i="7"/>
  <c r="NH60" i="7" s="1"/>
  <c r="NK59" i="7"/>
  <c r="NJ59" i="7"/>
  <c r="NG59" i="7"/>
  <c r="NH59" i="7" s="1"/>
  <c r="NK58" i="7"/>
  <c r="NJ58" i="7"/>
  <c r="NG58" i="7"/>
  <c r="NH58" i="7" s="1"/>
  <c r="NK57" i="7"/>
  <c r="NJ57" i="7"/>
  <c r="NG57" i="7"/>
  <c r="NH57" i="7" s="1"/>
  <c r="NK56" i="7"/>
  <c r="NJ56" i="7"/>
  <c r="NG56" i="7"/>
  <c r="NH56" i="7" s="1"/>
  <c r="NK55" i="7"/>
  <c r="NJ55" i="7"/>
  <c r="NG55" i="7"/>
  <c r="NH55" i="7" s="1"/>
  <c r="NK54" i="7"/>
  <c r="NJ54" i="7"/>
  <c r="NG54" i="7"/>
  <c r="NH54" i="7" s="1"/>
  <c r="NK53" i="7"/>
  <c r="NJ53" i="7"/>
  <c r="NG53" i="7"/>
  <c r="NH53" i="7" s="1"/>
  <c r="NK52" i="7"/>
  <c r="NJ52" i="7"/>
  <c r="NG52" i="7"/>
  <c r="NH52" i="7" s="1"/>
  <c r="NK51" i="7"/>
  <c r="NJ51" i="7"/>
  <c r="NG51" i="7"/>
  <c r="NH51" i="7" s="1"/>
  <c r="NK50" i="7"/>
  <c r="NJ50" i="7"/>
  <c r="NG50" i="7"/>
  <c r="NH50" i="7" s="1"/>
  <c r="NK49" i="7"/>
  <c r="NJ49" i="7"/>
  <c r="NG49" i="7"/>
  <c r="NH49" i="7" s="1"/>
  <c r="NK48" i="7"/>
  <c r="NJ48" i="7"/>
  <c r="NG48" i="7"/>
  <c r="NH48" i="7" s="1"/>
  <c r="NK47" i="7"/>
  <c r="NJ47" i="7"/>
  <c r="NG47" i="7"/>
  <c r="NH47" i="7" s="1"/>
  <c r="NK46" i="7"/>
  <c r="NJ46" i="7"/>
  <c r="NG46" i="7"/>
  <c r="NH46" i="7" s="1"/>
  <c r="NK45" i="7"/>
  <c r="NJ45" i="7"/>
  <c r="NG45" i="7"/>
  <c r="NH45" i="7" s="1"/>
  <c r="NK44" i="7"/>
  <c r="NJ44" i="7"/>
  <c r="NG44" i="7"/>
  <c r="NH44" i="7" s="1"/>
  <c r="NK42" i="7"/>
  <c r="NJ42" i="7"/>
  <c r="NG42" i="7"/>
  <c r="NH42" i="7" s="1"/>
  <c r="NK41" i="7"/>
  <c r="NJ41" i="7"/>
  <c r="NG41" i="7"/>
  <c r="NH41" i="7" s="1"/>
  <c r="NK40" i="7"/>
  <c r="NJ40" i="7"/>
  <c r="NG40" i="7"/>
  <c r="NH40" i="7" s="1"/>
  <c r="NK39" i="7"/>
  <c r="NJ39" i="7"/>
  <c r="NG39" i="7"/>
  <c r="NH39" i="7" s="1"/>
  <c r="NK38" i="7"/>
  <c r="NJ38" i="7"/>
  <c r="NG38" i="7"/>
  <c r="NH38" i="7" s="1"/>
  <c r="NK37" i="7"/>
  <c r="NJ37" i="7"/>
  <c r="NG37" i="7"/>
  <c r="NH37" i="7" s="1"/>
  <c r="NK36" i="7"/>
  <c r="NJ36" i="7"/>
  <c r="NG36" i="7"/>
  <c r="NH36" i="7" s="1"/>
  <c r="NK35" i="7"/>
  <c r="NJ35" i="7"/>
  <c r="NG35" i="7"/>
  <c r="NH35" i="7" s="1"/>
  <c r="NK34" i="7"/>
  <c r="NJ34" i="7"/>
  <c r="NG34" i="7"/>
  <c r="NH34" i="7" s="1"/>
  <c r="NK33" i="7"/>
  <c r="NJ33" i="7"/>
  <c r="NG33" i="7"/>
  <c r="NH33" i="7" s="1"/>
  <c r="NK32" i="7"/>
  <c r="NJ32" i="7"/>
  <c r="NG32" i="7"/>
  <c r="NH32" i="7" s="1"/>
  <c r="NK31" i="7"/>
  <c r="NJ31" i="7"/>
  <c r="NG31" i="7"/>
  <c r="NH31" i="7" s="1"/>
  <c r="NK30" i="7"/>
  <c r="NJ30" i="7"/>
  <c r="NG30" i="7"/>
  <c r="NH30" i="7" s="1"/>
  <c r="NK29" i="7"/>
  <c r="NJ29" i="7"/>
  <c r="NG29" i="7"/>
  <c r="NH29" i="7" s="1"/>
  <c r="NK28" i="7"/>
  <c r="NJ28" i="7"/>
  <c r="NG28" i="7"/>
  <c r="NH28" i="7" s="1"/>
  <c r="NK27" i="7"/>
  <c r="NJ27" i="7"/>
  <c r="NG27" i="7"/>
  <c r="NH27" i="7" s="1"/>
  <c r="NK26" i="7"/>
  <c r="NJ26" i="7"/>
  <c r="NG26" i="7"/>
  <c r="NH26" i="7" s="1"/>
  <c r="NK25" i="7"/>
  <c r="NJ25" i="7"/>
  <c r="NG25" i="7"/>
  <c r="NH25" i="7" s="1"/>
  <c r="NK24" i="7"/>
  <c r="NJ24" i="7"/>
  <c r="NG24" i="7"/>
  <c r="NH24" i="7" s="1"/>
  <c r="NK23" i="7"/>
  <c r="NJ23" i="7"/>
  <c r="NG23" i="7"/>
  <c r="NH23" i="7" s="1"/>
  <c r="NK22" i="7"/>
  <c r="NJ22" i="7"/>
  <c r="NG22" i="7"/>
  <c r="NH22" i="7" s="1"/>
  <c r="NK21" i="7"/>
  <c r="NJ21" i="7"/>
  <c r="NG21" i="7"/>
  <c r="NH21" i="7" s="1"/>
  <c r="NK20" i="7"/>
  <c r="NJ20" i="7"/>
  <c r="NG20" i="7"/>
  <c r="NH20" i="7" s="1"/>
  <c r="NK19" i="7"/>
  <c r="NJ19" i="7"/>
  <c r="NG19" i="7"/>
  <c r="NH19" i="7" s="1"/>
  <c r="NK18" i="7"/>
  <c r="NJ18" i="7"/>
  <c r="NG18" i="7"/>
  <c r="NH18" i="7" s="1"/>
  <c r="NK17" i="7"/>
  <c r="NJ17" i="7"/>
  <c r="NG17" i="7"/>
  <c r="NH17" i="7" s="1"/>
  <c r="NK16" i="7"/>
  <c r="NJ16" i="7"/>
  <c r="NG16" i="7"/>
  <c r="NH16" i="7" s="1"/>
  <c r="NK15" i="7"/>
  <c r="NJ15" i="7"/>
  <c r="NG15" i="7"/>
  <c r="NH15" i="7" s="1"/>
  <c r="NK14" i="7"/>
  <c r="NJ14" i="7"/>
  <c r="NG14" i="7"/>
  <c r="NH14" i="7" s="1"/>
  <c r="NL6" i="7"/>
  <c r="NC29" i="6"/>
  <c r="NB29" i="6"/>
  <c r="NA29" i="6"/>
  <c r="MZ29" i="6"/>
  <c r="MY29" i="6"/>
  <c r="MX29" i="6"/>
  <c r="MW29" i="6"/>
  <c r="MV29" i="6"/>
  <c r="MU29" i="6"/>
  <c r="MT29" i="6"/>
  <c r="MS29" i="6"/>
  <c r="MR29" i="6"/>
  <c r="MQ29" i="6"/>
  <c r="MP29" i="6"/>
  <c r="MO29" i="6"/>
  <c r="MN29" i="6"/>
  <c r="MM29" i="6"/>
  <c r="ML29" i="6"/>
  <c r="MK29" i="6"/>
  <c r="MJ29" i="6"/>
  <c r="MI29" i="6"/>
  <c r="MH29" i="6"/>
  <c r="MG29" i="6"/>
  <c r="MF29" i="6"/>
  <c r="ME29" i="6"/>
  <c r="MD29" i="6"/>
  <c r="MC29" i="6"/>
  <c r="MB29" i="6"/>
  <c r="MA29" i="6"/>
  <c r="LZ29" i="6"/>
  <c r="LY29" i="6"/>
  <c r="LX29" i="6"/>
  <c r="LW29" i="6"/>
  <c r="LV29" i="6"/>
  <c r="LU29" i="6"/>
  <c r="LT29" i="6"/>
  <c r="LS29" i="6"/>
  <c r="LR29" i="6"/>
  <c r="LQ29" i="6"/>
  <c r="LP29" i="6"/>
  <c r="LO29" i="6"/>
  <c r="LN29" i="6"/>
  <c r="LM29" i="6"/>
  <c r="LL29" i="6"/>
  <c r="LK29" i="6"/>
  <c r="LJ29" i="6"/>
  <c r="LI29" i="6"/>
  <c r="LH29" i="6"/>
  <c r="LG29" i="6"/>
  <c r="LF29" i="6"/>
  <c r="LE29" i="6"/>
  <c r="LD29" i="6"/>
  <c r="LC29" i="6"/>
  <c r="LB29" i="6"/>
  <c r="LA29" i="6"/>
  <c r="KZ29" i="6"/>
  <c r="KY29" i="6"/>
  <c r="KX29" i="6"/>
  <c r="KW29" i="6"/>
  <c r="KV29" i="6"/>
  <c r="KU29" i="6"/>
  <c r="KT29" i="6"/>
  <c r="KS29" i="6"/>
  <c r="KR29" i="6"/>
  <c r="KQ29" i="6"/>
  <c r="KP29" i="6"/>
  <c r="KO29" i="6"/>
  <c r="KN29" i="6"/>
  <c r="KM29" i="6"/>
  <c r="KL29" i="6"/>
  <c r="KK29" i="6"/>
  <c r="KJ29" i="6"/>
  <c r="KI29" i="6"/>
  <c r="KH29" i="6"/>
  <c r="KG29" i="6"/>
  <c r="KF29" i="6"/>
  <c r="KE29" i="6"/>
  <c r="KD29" i="6"/>
  <c r="KC29" i="6"/>
  <c r="KB29" i="6"/>
  <c r="KA29" i="6"/>
  <c r="JZ29" i="6"/>
  <c r="JY29" i="6"/>
  <c r="JX29" i="6"/>
  <c r="JW29" i="6"/>
  <c r="JV29" i="6"/>
  <c r="JU29" i="6"/>
  <c r="JT29" i="6"/>
  <c r="JS29" i="6"/>
  <c r="JR29" i="6"/>
  <c r="JQ29" i="6"/>
  <c r="JP29" i="6"/>
  <c r="JO29" i="6"/>
  <c r="JN29" i="6"/>
  <c r="JM29" i="6"/>
  <c r="JL29" i="6"/>
  <c r="JK29" i="6"/>
  <c r="JJ29" i="6"/>
  <c r="JI29" i="6"/>
  <c r="JH29" i="6"/>
  <c r="JG29" i="6"/>
  <c r="JF29" i="6"/>
  <c r="JE29" i="6"/>
  <c r="JD29" i="6"/>
  <c r="JC29" i="6"/>
  <c r="JB29" i="6"/>
  <c r="JA29" i="6"/>
  <c r="IZ29" i="6"/>
  <c r="IY29" i="6"/>
  <c r="IX29" i="6"/>
  <c r="IW29" i="6"/>
  <c r="IV29" i="6"/>
  <c r="IU29" i="6"/>
  <c r="IT29" i="6"/>
  <c r="IS29" i="6"/>
  <c r="IR29" i="6"/>
  <c r="IQ29" i="6"/>
  <c r="IP29" i="6"/>
  <c r="IO29" i="6"/>
  <c r="IN29" i="6"/>
  <c r="IM29" i="6"/>
  <c r="IL29" i="6"/>
  <c r="IK29" i="6"/>
  <c r="IJ29" i="6"/>
  <c r="II29" i="6"/>
  <c r="IH29" i="6"/>
  <c r="IG29" i="6"/>
  <c r="IF29" i="6"/>
  <c r="IE29" i="6"/>
  <c r="ID29" i="6"/>
  <c r="IC29" i="6"/>
  <c r="IB29" i="6"/>
  <c r="IA29" i="6"/>
  <c r="HZ29" i="6"/>
  <c r="HY29" i="6"/>
  <c r="HX29" i="6"/>
  <c r="HW29" i="6"/>
  <c r="HV29" i="6"/>
  <c r="HU29" i="6"/>
  <c r="HT29" i="6"/>
  <c r="HS29" i="6"/>
  <c r="HR29" i="6"/>
  <c r="HQ29" i="6"/>
  <c r="HP29" i="6"/>
  <c r="HO29" i="6"/>
  <c r="HN29" i="6"/>
  <c r="HM29" i="6"/>
  <c r="HL29" i="6"/>
  <c r="HK29" i="6"/>
  <c r="HJ29" i="6"/>
  <c r="HI29" i="6"/>
  <c r="HH29" i="6"/>
  <c r="HG29" i="6"/>
  <c r="HF29" i="6"/>
  <c r="HE29" i="6"/>
  <c r="HD29" i="6"/>
  <c r="HC29" i="6"/>
  <c r="HB29" i="6"/>
  <c r="HA29" i="6"/>
  <c r="GZ29" i="6"/>
  <c r="GY29" i="6"/>
  <c r="GX29" i="6"/>
  <c r="GW29" i="6"/>
  <c r="GV29" i="6"/>
  <c r="GU29" i="6"/>
  <c r="GT29" i="6"/>
  <c r="GS29" i="6"/>
  <c r="GR29" i="6"/>
  <c r="GQ29" i="6"/>
  <c r="GP29" i="6"/>
  <c r="GO29" i="6"/>
  <c r="GN29" i="6"/>
  <c r="GM29" i="6"/>
  <c r="GL29" i="6"/>
  <c r="GK29" i="6"/>
  <c r="GJ29" i="6"/>
  <c r="GI29" i="6"/>
  <c r="GH29" i="6"/>
  <c r="GG29" i="6"/>
  <c r="GF29" i="6"/>
  <c r="GE29" i="6"/>
  <c r="GD29" i="6"/>
  <c r="GC29" i="6"/>
  <c r="GB29" i="6"/>
  <c r="GA29" i="6"/>
  <c r="FZ29" i="6"/>
  <c r="FY29" i="6"/>
  <c r="FX29" i="6"/>
  <c r="FW29" i="6"/>
  <c r="FV29" i="6"/>
  <c r="FU29" i="6"/>
  <c r="FT29" i="6"/>
  <c r="FS29" i="6"/>
  <c r="FR29" i="6"/>
  <c r="FQ29" i="6"/>
  <c r="FP29" i="6"/>
  <c r="FO29" i="6"/>
  <c r="FN29" i="6"/>
  <c r="FM29" i="6"/>
  <c r="FL29" i="6"/>
  <c r="FK29" i="6"/>
  <c r="FJ29" i="6"/>
  <c r="FI29" i="6"/>
  <c r="FH29" i="6"/>
  <c r="FG29" i="6"/>
  <c r="FF29" i="6"/>
  <c r="FE29" i="6"/>
  <c r="FD29" i="6"/>
  <c r="FC29" i="6"/>
  <c r="FB29" i="6"/>
  <c r="FA29" i="6"/>
  <c r="EZ29" i="6"/>
  <c r="EY29" i="6"/>
  <c r="EX29" i="6"/>
  <c r="EW29" i="6"/>
  <c r="EV29" i="6"/>
  <c r="EU29" i="6"/>
  <c r="ET29" i="6"/>
  <c r="ES29" i="6"/>
  <c r="ER29" i="6"/>
  <c r="EQ29" i="6"/>
  <c r="EP29" i="6"/>
  <c r="EO29" i="6"/>
  <c r="EN29" i="6"/>
  <c r="EM29" i="6"/>
  <c r="EL29" i="6"/>
  <c r="EK29" i="6"/>
  <c r="EJ29" i="6"/>
  <c r="EI29" i="6"/>
  <c r="EH29" i="6"/>
  <c r="EG29" i="6"/>
  <c r="EF29" i="6"/>
  <c r="EE29" i="6"/>
  <c r="ED29" i="6"/>
  <c r="EC29" i="6"/>
  <c r="EB29" i="6"/>
  <c r="EA29" i="6"/>
  <c r="DZ29" i="6"/>
  <c r="DY29" i="6"/>
  <c r="DX29" i="6"/>
  <c r="DW29" i="6"/>
  <c r="DV29" i="6"/>
  <c r="DU29" i="6"/>
  <c r="DT29" i="6"/>
  <c r="DS29" i="6"/>
  <c r="DR29" i="6"/>
  <c r="DQ29" i="6"/>
  <c r="DP29" i="6"/>
  <c r="DO29" i="6"/>
  <c r="DN29" i="6"/>
  <c r="DM29" i="6"/>
  <c r="DL29" i="6"/>
  <c r="DK29" i="6"/>
  <c r="DJ29" i="6"/>
  <c r="DI29" i="6"/>
  <c r="DH29" i="6"/>
  <c r="DG29" i="6"/>
  <c r="DF29" i="6"/>
  <c r="DE29" i="6"/>
  <c r="DD29" i="6"/>
  <c r="DC29" i="6"/>
  <c r="DB29" i="6"/>
  <c r="DA29" i="6"/>
  <c r="CZ29" i="6"/>
  <c r="CY29" i="6"/>
  <c r="CX29" i="6"/>
  <c r="CW29" i="6"/>
  <c r="CV29" i="6"/>
  <c r="CU29" i="6"/>
  <c r="CT29" i="6"/>
  <c r="CS29" i="6"/>
  <c r="CR29" i="6"/>
  <c r="CQ29" i="6"/>
  <c r="CP29" i="6"/>
  <c r="CO29" i="6"/>
  <c r="CN29" i="6"/>
  <c r="CM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ND28" i="6"/>
  <c r="ND27" i="6"/>
  <c r="ND26" i="6"/>
  <c r="ND25" i="6"/>
  <c r="ND24" i="6"/>
  <c r="ND23" i="6"/>
  <c r="ND22" i="6"/>
  <c r="ND21" i="6"/>
  <c r="ND20" i="6"/>
  <c r="ND19" i="6"/>
  <c r="ND18" i="6"/>
  <c r="ND17" i="6"/>
  <c r="ND16" i="6"/>
  <c r="ND15" i="6"/>
  <c r="ND14" i="6"/>
  <c r="ND13" i="6"/>
  <c r="ND12" i="6"/>
  <c r="ND11" i="6"/>
  <c r="ND10" i="6"/>
  <c r="ND9" i="6"/>
  <c r="ND29" i="6" s="1"/>
  <c r="B409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H6" i="2" l="1"/>
  <c r="H5" i="2"/>
  <c r="H4" i="2"/>
  <c r="H3" i="2"/>
  <c r="H7" i="2" l="1"/>
  <c r="I5" i="2" s="1"/>
  <c r="I4" i="2"/>
  <c r="I3" i="2" l="1"/>
  <c r="I6" i="2"/>
</calcChain>
</file>

<file path=xl/sharedStrings.xml><?xml version="1.0" encoding="utf-8"?>
<sst xmlns="http://schemas.openxmlformats.org/spreadsheetml/2006/main" count="639" uniqueCount="159">
  <si>
    <t>EC-HSE-F-26
Rev 3
OCT-2023</t>
  </si>
  <si>
    <t>DIA</t>
  </si>
  <si>
    <t>MES</t>
  </si>
  <si>
    <t>APELLIDOS Y NOMBRES</t>
  </si>
  <si>
    <t xml:space="preserve">SEXO </t>
  </si>
  <si>
    <t>EDAD</t>
  </si>
  <si>
    <t>TIPO DE MORBILIDAD</t>
  </si>
  <si>
    <t>AUSENTISMO</t>
  </si>
  <si>
    <t>DIAGNOSTICO (DX) O SINDROME</t>
  </si>
  <si>
    <t>CATEGORIA DEL DX</t>
  </si>
  <si>
    <t>CLASE DE DX</t>
  </si>
  <si>
    <t>CARGO</t>
  </si>
  <si>
    <t>PROYECTO</t>
  </si>
  <si>
    <t>INTERCONSULTA</t>
  </si>
  <si>
    <t>REFERENCIAS</t>
  </si>
  <si>
    <t>Interconsulta:</t>
  </si>
  <si>
    <t xml:space="preserve">1. Atención interna </t>
  </si>
  <si>
    <t>2. Particular (por ejemplo seguro privado, otros establ.)</t>
  </si>
  <si>
    <t>3. Público (por ejemplo IESS, MSP)</t>
  </si>
  <si>
    <t>Tipo de morbilidad y/o ausentimo por:</t>
  </si>
  <si>
    <t>EC: Enfermedad común</t>
  </si>
  <si>
    <t>EO: Enfermedad ocupacional</t>
  </si>
  <si>
    <t>PA: Primer Auxilio</t>
  </si>
  <si>
    <t>IT: Incidente de trabajo</t>
  </si>
  <si>
    <t>MES:</t>
  </si>
  <si>
    <t>COD.</t>
  </si>
  <si>
    <t>PATOLOGIAS</t>
  </si>
  <si>
    <t>31</t>
  </si>
  <si>
    <t>TOTAL</t>
  </si>
  <si>
    <t>D</t>
  </si>
  <si>
    <t>L</t>
  </si>
  <si>
    <t>M</t>
  </si>
  <si>
    <t>J</t>
  </si>
  <si>
    <t>V</t>
  </si>
  <si>
    <t>S</t>
  </si>
  <si>
    <t>T</t>
  </si>
  <si>
    <t>CARDIOVASCULARES</t>
  </si>
  <si>
    <t>CONTROL / PROFILAXIS</t>
  </si>
  <si>
    <t>CURACIONES</t>
  </si>
  <si>
    <t>DERMATOLOGICAS</t>
  </si>
  <si>
    <t>ETS</t>
  </si>
  <si>
    <t>GASTROINTESTINALES</t>
  </si>
  <si>
    <t>GENITOURINARIAS</t>
  </si>
  <si>
    <t>HERIDAS / SUTURAS</t>
  </si>
  <si>
    <t>INTOXICACIONES / ENVENENAMIENTOS</t>
  </si>
  <si>
    <t>MORDEDURAS / PICADURAS</t>
  </si>
  <si>
    <t>MUSCULOESQUELETICAS</t>
  </si>
  <si>
    <t>NEUROLOGICAS</t>
  </si>
  <si>
    <t>ODONTOLOGICAS</t>
  </si>
  <si>
    <t>OFTALMOLOGICAS</t>
  </si>
  <si>
    <t>QUEMADURAS</t>
  </si>
  <si>
    <t>RESPIRATORIAS / ORL</t>
  </si>
  <si>
    <t>SANO</t>
  </si>
  <si>
    <t>TRAUMATISMOS</t>
  </si>
  <si>
    <t>TROPICALES</t>
  </si>
  <si>
    <t>OTRAS</t>
  </si>
  <si>
    <t>REVISION POR:</t>
  </si>
  <si>
    <t>PERSONAL DE SALUD</t>
  </si>
  <si>
    <t>FIRMA</t>
  </si>
  <si>
    <t>REVISADO POR:</t>
  </si>
  <si>
    <t>TEM. MARIA JOSE CARCELEN</t>
  </si>
  <si>
    <t>Diego Sierra Osorio             Gerente HSE</t>
  </si>
  <si>
    <t xml:space="preserve">AÑO: </t>
  </si>
  <si>
    <t>PERSONAL DE SALUD:</t>
  </si>
  <si>
    <t xml:space="preserve">TEM. MARIA JOSE CARCELEN </t>
  </si>
  <si>
    <t>LLENAR SÓLO LAS COLUMNAS DE COLOR AZUL MARINO, FAVOR NO CAMBIAR LAS COLUMNAS DE COLOR GRIS PUES CONTIENEN FÓRMULAS</t>
  </si>
  <si>
    <t>MEDICAMENTO</t>
  </si>
  <si>
    <t>PRESENT.</t>
  </si>
  <si>
    <t>SALDO ANTERIOR</t>
  </si>
  <si>
    <t>INGRESO</t>
  </si>
  <si>
    <t>MEDICAMENTOS</t>
  </si>
  <si>
    <t>SUBTOTAL EGRESO MENSUAL</t>
  </si>
  <si>
    <t>SALDO F.</t>
  </si>
  <si>
    <t>CADUCIDAD (dd/mm/aaaa)</t>
  </si>
  <si>
    <t>ESTADO DE VENCIMIENTO DE FARMACO</t>
  </si>
  <si>
    <t>VENDA ELASTICA 4'</t>
  </si>
  <si>
    <t>UNIDAD</t>
  </si>
  <si>
    <t>VENDA ELASTICA 6'</t>
  </si>
  <si>
    <t>VENDA ELASTICA 8'</t>
  </si>
  <si>
    <t>VENDA TRIANGULAR</t>
  </si>
  <si>
    <t>H</t>
  </si>
  <si>
    <t>≤ 19</t>
  </si>
  <si>
    <t>ENFERMEDAD COMUN</t>
  </si>
  <si>
    <t>POR EC</t>
  </si>
  <si>
    <t>PRES</t>
  </si>
  <si>
    <t>20 - 35</t>
  </si>
  <si>
    <t>ENFERMEDAD OCUPACIONAL</t>
  </si>
  <si>
    <t>POR EO</t>
  </si>
  <si>
    <t>DEF</t>
  </si>
  <si>
    <t>36 - 49</t>
  </si>
  <si>
    <t>PRIMER AUXILIO</t>
  </si>
  <si>
    <t>POR PA</t>
  </si>
  <si>
    <t>≥ 50</t>
  </si>
  <si>
    <t>INCIDENTE DE TRABAJO</t>
  </si>
  <si>
    <t>POR IT</t>
  </si>
  <si>
    <t>OTRO</t>
  </si>
  <si>
    <t>-</t>
  </si>
  <si>
    <t>INTOXICACIONES / ENVENENAMIENTO</t>
  </si>
  <si>
    <t>Suma de MES</t>
  </si>
  <si>
    <t>Etiquetas de fila</t>
  </si>
  <si>
    <t>Cuenta de TIPO DE MORBILIDAD</t>
  </si>
  <si>
    <t>Cuenta de CATEGORIA DEL DX</t>
  </si>
  <si>
    <t>Cuenta de PROYECTO</t>
  </si>
  <si>
    <t>BODEGA - TALLERES</t>
  </si>
  <si>
    <t>PICHINCHA</t>
  </si>
  <si>
    <t xml:space="preserve">Cuenta de SEXO </t>
  </si>
  <si>
    <t>Cuenta de AUSENTISMO</t>
  </si>
  <si>
    <t>(en blanco)</t>
  </si>
  <si>
    <t>CANGREJOS</t>
  </si>
  <si>
    <t>EL ORO</t>
  </si>
  <si>
    <t>Total general</t>
  </si>
  <si>
    <t>INCIDENTE</t>
  </si>
  <si>
    <t>SEDE CENTRAL</t>
  </si>
  <si>
    <t>TIERRAS COLORADAS</t>
  </si>
  <si>
    <t>LOJA</t>
  </si>
  <si>
    <t>TITAN</t>
  </si>
  <si>
    <t>WARINTZA</t>
  </si>
  <si>
    <t>MORONA SANTIAGO</t>
  </si>
  <si>
    <t>EL PALMAR</t>
  </si>
  <si>
    <t>IMBABURA</t>
  </si>
  <si>
    <t>BRAMADEROS</t>
  </si>
  <si>
    <t>PEGASUS</t>
  </si>
  <si>
    <t>OTROS</t>
  </si>
  <si>
    <t>PRIMER AUX</t>
  </si>
  <si>
    <t>ENF COMUN</t>
  </si>
  <si>
    <t>MORB POR CENTRO DE TRABAJO</t>
  </si>
  <si>
    <t>ATENCIONES POR CATEGORIA</t>
  </si>
  <si>
    <t xml:space="preserve">AUSENTISMO </t>
  </si>
  <si>
    <t>medicamento</t>
  </si>
  <si>
    <t>ACITIP</t>
  </si>
  <si>
    <t>AMIKACINA</t>
  </si>
  <si>
    <t>Suma de SALDO F.</t>
  </si>
  <si>
    <t>ANALGAN</t>
  </si>
  <si>
    <t>ANAUTIN</t>
  </si>
  <si>
    <t xml:space="preserve">ASPIRINA </t>
  </si>
  <si>
    <t>AUGMENTIN BID</t>
  </si>
  <si>
    <t>BACTRIM FORTE</t>
  </si>
  <si>
    <t>BUPREX MIGRA</t>
  </si>
  <si>
    <t>CLOPAN</t>
  </si>
  <si>
    <t>DIGESTOTAL FORTE</t>
  </si>
  <si>
    <t>FEMEN</t>
  </si>
  <si>
    <t>FUROSEMIDA</t>
  </si>
  <si>
    <t>HIDROCORTISONA</t>
  </si>
  <si>
    <t>IBUPROFENO</t>
  </si>
  <si>
    <t xml:space="preserve">ISLAMINT </t>
  </si>
  <si>
    <t>LAGRICEL</t>
  </si>
  <si>
    <t>LIDOCAINA  2%</t>
  </si>
  <si>
    <t>METOCROPRAMIDA</t>
  </si>
  <si>
    <t>KETOROLACO</t>
  </si>
  <si>
    <t>MIGRADORIXINA</t>
  </si>
  <si>
    <t>MOLAREX</t>
  </si>
  <si>
    <t>NASTIZOL</t>
  </si>
  <si>
    <t>OMEPRAZOL</t>
  </si>
  <si>
    <t>PARACETAMOL</t>
  </si>
  <si>
    <t>SALBUTAMOL</t>
  </si>
  <si>
    <t>SAL ANDREWS</t>
  </si>
  <si>
    <t>TENSIFLEX</t>
  </si>
  <si>
    <t>TRAMAL</t>
  </si>
  <si>
    <t xml:space="preserve">TRIDERM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</si>
</sst>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1540A]dd\-mmm\-yy;@"/>
    <numFmt numFmtId="165" formatCode="[$-300A]d&quot; de &quot;mmmm&quot; de &quot;yyyy;@"/>
    <numFmt numFmtId="166" formatCode="[$-C0A]mmmm\-yy;@"/>
    <numFmt numFmtId="167" formatCode="0_)"/>
    <numFmt numFmtId="168" formatCode="0;[Red]0"/>
    <numFmt numFmtId="169" formatCode="dd/mm/yyyy;@"/>
    <numFmt numFmtId="170" formatCode="[$-409]mmm\-yy;@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Arial Narrow"/>
      <family val="2"/>
    </font>
    <font>
      <b/>
      <sz val="24"/>
      <color indexed="8"/>
      <name val="Arial Narrow"/>
      <family val="2"/>
    </font>
    <font>
      <b/>
      <sz val="18"/>
      <color indexed="8"/>
      <name val="Arial Narrow"/>
      <family val="2"/>
    </font>
    <font>
      <sz val="11"/>
      <color indexed="8"/>
      <name val="Arial Narrow"/>
      <family val="2"/>
    </font>
    <font>
      <sz val="10"/>
      <name val="Arial"/>
      <family val="2"/>
    </font>
    <font>
      <sz val="12"/>
      <color theme="0"/>
      <name val="Arial"/>
    </font>
    <font>
      <sz val="12"/>
      <color theme="0"/>
      <name val="Arial"/>
      <family val="2"/>
    </font>
    <font>
      <sz val="11"/>
      <color rgb="FFFF0000"/>
      <name val="Aptos"/>
      <family val="2"/>
    </font>
    <font>
      <sz val="11"/>
      <color indexed="8"/>
      <name val="Aptos"/>
      <family val="2"/>
    </font>
    <font>
      <sz val="10"/>
      <color rgb="FF000000"/>
      <name val="Aptos"/>
      <family val="2"/>
    </font>
    <font>
      <sz val="11"/>
      <color theme="1"/>
      <name val="Aptos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Franklin Gothic Demi Cond"/>
      <family val="2"/>
    </font>
    <font>
      <b/>
      <sz val="8"/>
      <color theme="0"/>
      <name val="Franklin Gothic Book"/>
      <family val="2"/>
    </font>
    <font>
      <b/>
      <sz val="5"/>
      <color theme="0"/>
      <name val="Franklin Gothic Book"/>
      <family val="2"/>
    </font>
    <font>
      <b/>
      <sz val="8"/>
      <color rgb="FFFF0000"/>
      <name val="Franklin Gothic Book"/>
      <family val="2"/>
    </font>
    <font>
      <sz val="10"/>
      <name val="Franklin Gothic Book"/>
      <family val="2"/>
    </font>
    <font>
      <b/>
      <sz val="8"/>
      <name val="Franklin Gothic Book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0"/>
      <name val="Franklin Gothic Demi Cond"/>
      <family val="2"/>
    </font>
    <font>
      <sz val="12"/>
      <color theme="0"/>
      <name val="Aptos"/>
      <family val="2"/>
    </font>
    <font>
      <sz val="14"/>
      <name val="Aptos"/>
      <family val="2"/>
    </font>
    <font>
      <sz val="9"/>
      <name val="Aptos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indexed="12"/>
      <name val="Arial"/>
      <family val="2"/>
    </font>
    <font>
      <b/>
      <sz val="16"/>
      <color theme="0"/>
      <name val="Franklin Gothic Demi"/>
      <family val="2"/>
    </font>
    <font>
      <b/>
      <sz val="12"/>
      <color theme="0"/>
      <name val="Arial Narrow"/>
      <family val="2"/>
    </font>
    <font>
      <sz val="22"/>
      <color theme="1"/>
      <name val="Franklin Gothic Book"/>
      <family val="2"/>
    </font>
    <font>
      <b/>
      <sz val="14"/>
      <color theme="0"/>
      <name val="Franklin Gothic Demi"/>
      <family val="2"/>
    </font>
    <font>
      <b/>
      <sz val="14"/>
      <color theme="0"/>
      <name val="Arial Narrow"/>
      <family val="2"/>
    </font>
    <font>
      <sz val="16"/>
      <color theme="1"/>
      <name val="Franklin Gothic Book"/>
      <family val="2"/>
    </font>
    <font>
      <b/>
      <sz val="12"/>
      <color rgb="FFFF0000"/>
      <name val="Arial Narrow"/>
      <family val="2"/>
    </font>
    <font>
      <b/>
      <sz val="26"/>
      <color theme="1"/>
      <name val="Calibri"/>
      <family val="2"/>
      <scheme val="minor"/>
    </font>
    <font>
      <b/>
      <sz val="7"/>
      <color theme="0"/>
      <name val="Arial Narrow"/>
      <family val="2"/>
    </font>
    <font>
      <b/>
      <sz val="10"/>
      <color theme="0"/>
      <name val="Arial Narrow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Franklin Gothic Book"/>
      <family val="2"/>
    </font>
    <font>
      <sz val="7"/>
      <name val="Franklin Gothic Book"/>
      <family val="2"/>
    </font>
    <font>
      <b/>
      <sz val="9"/>
      <name val="Franklin Gothic Book"/>
      <family val="2"/>
    </font>
    <font>
      <sz val="9"/>
      <name val="Franklin Gothic Book"/>
      <family val="2"/>
    </font>
    <font>
      <b/>
      <sz val="10"/>
      <name val="Franklin Gothic Book"/>
      <family val="2"/>
    </font>
    <font>
      <b/>
      <sz val="10"/>
      <color rgb="FF0070C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1EB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" fillId="0" borderId="0"/>
  </cellStyleXfs>
  <cellXfs count="222">
    <xf numFmtId="0" fontId="0" fillId="0" borderId="0" xfId="0"/>
    <xf numFmtId="0" fontId="5" fillId="0" borderId="0" xfId="0" applyFont="1"/>
    <xf numFmtId="0" fontId="7" fillId="3" borderId="7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164" fontId="9" fillId="4" borderId="10" xfId="3" applyNumberFormat="1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1" fillId="5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2" fillId="0" borderId="0" xfId="0" applyFont="1"/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64" fontId="9" fillId="4" borderId="11" xfId="3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left" vertical="center" wrapText="1"/>
    </xf>
    <xf numFmtId="15" fontId="10" fillId="0" borderId="11" xfId="0" applyNumberFormat="1" applyFont="1" applyBorder="1" applyAlignment="1">
      <alignment horizontal="left" vertical="center"/>
    </xf>
    <xf numFmtId="164" fontId="9" fillId="4" borderId="12" xfId="3" applyNumberFormat="1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1" fillId="5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vertical="center"/>
    </xf>
    <xf numFmtId="0" fontId="5" fillId="0" borderId="0" xfId="0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10" xfId="0" quotePrefix="1" applyFont="1" applyBorder="1" applyAlignment="1">
      <alignment horizontal="center" vertical="center"/>
    </xf>
    <xf numFmtId="0" fontId="0" fillId="7" borderId="0" xfId="0" applyFill="1"/>
    <xf numFmtId="0" fontId="16" fillId="0" borderId="15" xfId="2" applyFont="1" applyBorder="1" applyAlignment="1">
      <alignment horizontal="center"/>
    </xf>
    <xf numFmtId="0" fontId="16" fillId="0" borderId="16" xfId="2" applyFont="1" applyBorder="1" applyAlignment="1">
      <alignment horizontal="center"/>
    </xf>
    <xf numFmtId="0" fontId="17" fillId="0" borderId="17" xfId="2" applyFont="1" applyBorder="1" applyAlignment="1">
      <alignment vertical="center" wrapText="1"/>
    </xf>
    <xf numFmtId="0" fontId="17" fillId="0" borderId="0" xfId="2" applyFont="1" applyAlignment="1">
      <alignment vertical="center" wrapText="1"/>
    </xf>
    <xf numFmtId="0" fontId="6" fillId="0" borderId="0" xfId="2"/>
    <xf numFmtId="0" fontId="16" fillId="0" borderId="18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0" fontId="17" fillId="0" borderId="4" xfId="2" applyFont="1" applyBorder="1" applyAlignment="1">
      <alignment vertical="center" wrapText="1"/>
    </xf>
    <xf numFmtId="0" fontId="17" fillId="0" borderId="5" xfId="2" applyFont="1" applyBorder="1" applyAlignment="1">
      <alignment vertical="center" wrapText="1"/>
    </xf>
    <xf numFmtId="0" fontId="18" fillId="0" borderId="18" xfId="2" applyFont="1" applyBorder="1"/>
    <xf numFmtId="0" fontId="6" fillId="0" borderId="0" xfId="2" applyAlignment="1">
      <alignment horizontal="center"/>
    </xf>
    <xf numFmtId="0" fontId="18" fillId="0" borderId="0" xfId="2" applyFont="1"/>
    <xf numFmtId="0" fontId="19" fillId="0" borderId="0" xfId="2" applyFont="1"/>
    <xf numFmtId="0" fontId="19" fillId="0" borderId="0" xfId="2" applyFont="1" applyAlignment="1">
      <alignment horizontal="center"/>
    </xf>
    <xf numFmtId="165" fontId="19" fillId="0" borderId="0" xfId="2" applyNumberFormat="1" applyFont="1" applyAlignment="1">
      <alignment horizontal="center"/>
    </xf>
    <xf numFmtId="165" fontId="19" fillId="8" borderId="0" xfId="2" applyNumberFormat="1" applyFont="1" applyFill="1" applyAlignment="1">
      <alignment horizontal="center"/>
    </xf>
    <xf numFmtId="0" fontId="22" fillId="3" borderId="23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/>
    </xf>
    <xf numFmtId="49" fontId="23" fillId="4" borderId="10" xfId="3" applyNumberFormat="1" applyFont="1" applyFill="1" applyBorder="1" applyAlignment="1" applyProtection="1">
      <alignment horizontal="center" vertical="center"/>
      <protection locked="0"/>
    </xf>
    <xf numFmtId="0" fontId="20" fillId="3" borderId="24" xfId="2" applyFont="1" applyFill="1" applyBorder="1" applyAlignment="1">
      <alignment horizontal="center" vertical="center"/>
    </xf>
    <xf numFmtId="0" fontId="6" fillId="0" borderId="26" xfId="2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9" borderId="10" xfId="3" applyFont="1" applyFill="1" applyBorder="1" applyAlignment="1">
      <alignment horizontal="center" vertical="center"/>
    </xf>
    <xf numFmtId="0" fontId="22" fillId="3" borderId="27" xfId="2" applyFont="1" applyFill="1" applyBorder="1" applyAlignment="1">
      <alignment horizontal="center" vertical="center"/>
    </xf>
    <xf numFmtId="0" fontId="26" fillId="2" borderId="28" xfId="3" applyFont="1" applyFill="1" applyBorder="1" applyAlignment="1">
      <alignment horizontal="left" vertical="center"/>
    </xf>
    <xf numFmtId="0" fontId="6" fillId="2" borderId="10" xfId="2" applyFill="1" applyBorder="1" applyAlignment="1">
      <alignment horizontal="center" vertical="center"/>
    </xf>
    <xf numFmtId="0" fontId="26" fillId="2" borderId="29" xfId="3" applyFont="1" applyFill="1" applyBorder="1" applyAlignment="1">
      <alignment horizontal="left" vertical="center"/>
    </xf>
    <xf numFmtId="0" fontId="6" fillId="0" borderId="10" xfId="2" applyBorder="1" applyAlignment="1">
      <alignment horizontal="center" vertical="center"/>
    </xf>
    <xf numFmtId="0" fontId="26" fillId="2" borderId="10" xfId="3" applyFont="1" applyFill="1" applyBorder="1" applyAlignment="1">
      <alignment horizontal="left" vertical="center"/>
    </xf>
    <xf numFmtId="0" fontId="27" fillId="2" borderId="10" xfId="2" applyFont="1" applyFill="1" applyBorder="1" applyAlignment="1">
      <alignment horizontal="center" vertical="center"/>
    </xf>
    <xf numFmtId="0" fontId="6" fillId="2" borderId="11" xfId="2" applyFill="1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0" fontId="6" fillId="0" borderId="30" xfId="2" applyBorder="1" applyAlignment="1">
      <alignment horizontal="center" vertical="center"/>
    </xf>
    <xf numFmtId="0" fontId="25" fillId="9" borderId="11" xfId="3" applyFont="1" applyFill="1" applyBorder="1" applyAlignment="1">
      <alignment horizontal="center" vertical="center"/>
    </xf>
    <xf numFmtId="0" fontId="6" fillId="0" borderId="18" xfId="2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28" fillId="2" borderId="0" xfId="2" applyFont="1" applyFill="1" applyAlignment="1">
      <alignment vertical="center"/>
    </xf>
    <xf numFmtId="0" fontId="6" fillId="8" borderId="0" xfId="2" applyFill="1"/>
    <xf numFmtId="14" fontId="32" fillId="8" borderId="0" xfId="3" applyNumberFormat="1" applyFont="1" applyFill="1" applyAlignment="1" applyProtection="1">
      <alignment horizontal="center"/>
      <protection locked="0"/>
    </xf>
    <xf numFmtId="0" fontId="6" fillId="0" borderId="0" xfId="3" applyFont="1" applyProtection="1">
      <protection locked="0"/>
    </xf>
    <xf numFmtId="0" fontId="32" fillId="0" borderId="0" xfId="3" applyFont="1" applyAlignment="1" applyProtection="1">
      <alignment horizontal="center"/>
      <protection locked="0"/>
    </xf>
    <xf numFmtId="0" fontId="33" fillId="0" borderId="0" xfId="3" applyFont="1" applyAlignment="1" applyProtection="1">
      <alignment horizontal="center"/>
      <protection locked="0"/>
    </xf>
    <xf numFmtId="0" fontId="34" fillId="0" borderId="0" xfId="3" applyFont="1" applyAlignment="1" applyProtection="1">
      <alignment horizontal="center"/>
      <protection locked="0"/>
    </xf>
    <xf numFmtId="0" fontId="35" fillId="0" borderId="0" xfId="3" applyFont="1" applyProtection="1">
      <protection locked="0"/>
    </xf>
    <xf numFmtId="0" fontId="1" fillId="0" borderId="0" xfId="3" applyProtection="1">
      <protection locked="0"/>
    </xf>
    <xf numFmtId="14" fontId="25" fillId="8" borderId="0" xfId="3" applyNumberFormat="1" applyFont="1" applyFill="1" applyAlignment="1" applyProtection="1">
      <alignment horizontal="center"/>
      <protection locked="0"/>
    </xf>
    <xf numFmtId="0" fontId="43" fillId="3" borderId="36" xfId="3" applyFont="1" applyFill="1" applyBorder="1" applyAlignment="1" applyProtection="1">
      <alignment horizontal="left" vertical="center" wrapText="1"/>
      <protection locked="0"/>
    </xf>
    <xf numFmtId="0" fontId="32" fillId="8" borderId="0" xfId="3" applyFont="1" applyFill="1" applyProtection="1">
      <protection locked="0"/>
    </xf>
    <xf numFmtId="0" fontId="47" fillId="0" borderId="0" xfId="3" applyFont="1" applyProtection="1">
      <protection locked="0"/>
    </xf>
    <xf numFmtId="0" fontId="48" fillId="0" borderId="0" xfId="3" applyFont="1" applyProtection="1">
      <protection locked="0"/>
    </xf>
    <xf numFmtId="167" fontId="46" fillId="11" borderId="37" xfId="3" applyNumberFormat="1" applyFont="1" applyFill="1" applyBorder="1" applyAlignment="1" applyProtection="1">
      <alignment horizontal="center" vertical="center"/>
      <protection locked="0"/>
    </xf>
    <xf numFmtId="167" fontId="46" fillId="11" borderId="1" xfId="3" applyNumberFormat="1" applyFont="1" applyFill="1" applyBorder="1" applyAlignment="1" applyProtection="1">
      <alignment horizontal="center" vertical="center"/>
      <protection locked="0"/>
    </xf>
    <xf numFmtId="0" fontId="49" fillId="2" borderId="10" xfId="3" applyFont="1" applyFill="1" applyBorder="1"/>
    <xf numFmtId="0" fontId="50" fillId="9" borderId="10" xfId="3" applyFont="1" applyFill="1" applyBorder="1" applyAlignment="1" applyProtection="1">
      <alignment vertical="center"/>
      <protection locked="0"/>
    </xf>
    <xf numFmtId="0" fontId="50" fillId="9" borderId="10" xfId="3" applyFont="1" applyFill="1" applyBorder="1" applyAlignment="1">
      <alignment horizontal="left"/>
    </xf>
    <xf numFmtId="0" fontId="51" fillId="12" borderId="10" xfId="3" applyFont="1" applyFill="1" applyBorder="1" applyAlignment="1" applyProtection="1">
      <alignment horizontal="center" vertical="center"/>
      <protection locked="0"/>
    </xf>
    <xf numFmtId="168" fontId="51" fillId="13" borderId="10" xfId="3" applyNumberFormat="1" applyFont="1" applyFill="1" applyBorder="1" applyAlignment="1" applyProtection="1">
      <alignment horizontal="center" vertical="center"/>
      <protection locked="0"/>
    </xf>
    <xf numFmtId="0" fontId="25" fillId="2" borderId="10" xfId="3" applyFont="1" applyFill="1" applyBorder="1" applyAlignment="1" applyProtection="1">
      <alignment horizontal="center" vertical="center"/>
      <protection locked="0"/>
    </xf>
    <xf numFmtId="0" fontId="52" fillId="2" borderId="10" xfId="3" applyFont="1" applyFill="1" applyBorder="1" applyAlignment="1">
      <alignment horizontal="center" vertical="center"/>
    </xf>
    <xf numFmtId="1" fontId="51" fillId="2" borderId="10" xfId="3" applyNumberFormat="1" applyFont="1" applyFill="1" applyBorder="1" applyAlignment="1">
      <alignment horizontal="center" vertical="center"/>
    </xf>
    <xf numFmtId="169" fontId="24" fillId="14" borderId="10" xfId="2" applyNumberFormat="1" applyFont="1" applyFill="1" applyBorder="1" applyAlignment="1">
      <alignment horizontal="center" vertical="center"/>
    </xf>
    <xf numFmtId="170" fontId="53" fillId="2" borderId="10" xfId="3" applyNumberFormat="1" applyFont="1" applyFill="1" applyBorder="1" applyAlignment="1">
      <alignment horizontal="center" vertical="center"/>
    </xf>
    <xf numFmtId="0" fontId="24" fillId="2" borderId="10" xfId="3" applyFont="1" applyFill="1" applyBorder="1" applyAlignment="1">
      <alignment horizontal="center" vertical="center"/>
    </xf>
    <xf numFmtId="170" fontId="6" fillId="8" borderId="0" xfId="3" applyNumberFormat="1" applyFont="1" applyFill="1" applyProtection="1">
      <protection locked="0"/>
    </xf>
    <xf numFmtId="0" fontId="1" fillId="8" borderId="0" xfId="3" applyFill="1" applyProtection="1">
      <protection locked="0"/>
    </xf>
    <xf numFmtId="0" fontId="6" fillId="8" borderId="0" xfId="3" applyFont="1" applyFill="1" applyProtection="1">
      <protection locked="0"/>
    </xf>
    <xf numFmtId="0" fontId="1" fillId="15" borderId="0" xfId="3" applyFill="1" applyProtection="1">
      <protection locked="0"/>
    </xf>
    <xf numFmtId="0" fontId="32" fillId="16" borderId="0" xfId="3" applyFont="1" applyFill="1" applyAlignment="1" applyProtection="1">
      <alignment horizontal="center"/>
      <protection locked="0"/>
    </xf>
    <xf numFmtId="1" fontId="54" fillId="17" borderId="0" xfId="3" applyNumberFormat="1" applyFont="1" applyFill="1" applyAlignment="1" applyProtection="1">
      <alignment horizontal="center"/>
      <protection locked="0"/>
    </xf>
    <xf numFmtId="0" fontId="6" fillId="0" borderId="0" xfId="3" applyFont="1" applyAlignment="1" applyProtection="1">
      <alignment horizontal="center"/>
      <protection locked="0"/>
    </xf>
    <xf numFmtId="0" fontId="6" fillId="8" borderId="0" xfId="3" applyFont="1" applyFill="1" applyAlignment="1" applyProtection="1">
      <alignment horizontal="center"/>
      <protection locked="0"/>
    </xf>
    <xf numFmtId="0" fontId="6" fillId="16" borderId="0" xfId="3" applyFont="1" applyFill="1" applyAlignment="1" applyProtection="1">
      <alignment horizontal="center"/>
      <protection locked="0"/>
    </xf>
    <xf numFmtId="0" fontId="6" fillId="18" borderId="0" xfId="3" applyFont="1" applyFill="1" applyProtection="1">
      <protection locked="0"/>
    </xf>
    <xf numFmtId="0" fontId="32" fillId="19" borderId="0" xfId="3" applyFont="1" applyFill="1" applyAlignment="1" applyProtection="1">
      <alignment horizontal="center"/>
      <protection locked="0"/>
    </xf>
    <xf numFmtId="0" fontId="6" fillId="20" borderId="0" xfId="3" applyFont="1" applyFill="1" applyProtection="1">
      <protection locked="0"/>
    </xf>
    <xf numFmtId="0" fontId="45" fillId="10" borderId="3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7" xfId="0" applyBorder="1"/>
    <xf numFmtId="9" fontId="0" fillId="0" borderId="7" xfId="1" applyFont="1" applyBorder="1"/>
    <xf numFmtId="9" fontId="0" fillId="0" borderId="7" xfId="0" applyNumberFormat="1" applyBorder="1"/>
    <xf numFmtId="9" fontId="0" fillId="0" borderId="32" xfId="0" applyNumberFormat="1" applyBorder="1"/>
    <xf numFmtId="0" fontId="0" fillId="21" borderId="0" xfId="0" applyFill="1"/>
    <xf numFmtId="0" fontId="1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left"/>
    </xf>
    <xf numFmtId="0" fontId="13" fillId="6" borderId="13" xfId="0" applyFont="1" applyFill="1" applyBorder="1" applyAlignment="1">
      <alignment horizontal="left"/>
    </xf>
    <xf numFmtId="0" fontId="13" fillId="6" borderId="14" xfId="0" applyFont="1" applyFill="1" applyBorder="1" applyAlignment="1">
      <alignment horizontal="left"/>
    </xf>
    <xf numFmtId="0" fontId="29" fillId="3" borderId="33" xfId="2" applyFont="1" applyFill="1" applyBorder="1" applyAlignment="1">
      <alignment horizontal="center" vertical="center"/>
    </xf>
    <xf numFmtId="0" fontId="29" fillId="3" borderId="34" xfId="2" applyFont="1" applyFill="1" applyBorder="1" applyAlignment="1">
      <alignment horizontal="center" vertical="center"/>
    </xf>
    <xf numFmtId="0" fontId="29" fillId="3" borderId="35" xfId="2" applyFont="1" applyFill="1" applyBorder="1" applyAlignment="1">
      <alignment horizontal="center" vertical="center"/>
    </xf>
    <xf numFmtId="0" fontId="29" fillId="3" borderId="31" xfId="2" applyFont="1" applyFill="1" applyBorder="1" applyAlignment="1">
      <alignment horizontal="center" vertical="center"/>
    </xf>
    <xf numFmtId="0" fontId="29" fillId="3" borderId="22" xfId="2" applyFont="1" applyFill="1" applyBorder="1" applyAlignment="1">
      <alignment horizontal="center" vertical="center"/>
    </xf>
    <xf numFmtId="0" fontId="29" fillId="3" borderId="32" xfId="2" applyFont="1" applyFill="1" applyBorder="1" applyAlignment="1">
      <alignment horizontal="center" vertical="center"/>
    </xf>
    <xf numFmtId="0" fontId="30" fillId="0" borderId="7" xfId="2" applyFont="1" applyBorder="1" applyAlignment="1">
      <alignment horizontal="center" vertical="center" wrapText="1"/>
    </xf>
    <xf numFmtId="0" fontId="31" fillId="0" borderId="1" xfId="2" applyFont="1" applyBorder="1" applyAlignment="1">
      <alignment horizontal="center" vertical="center" wrapText="1"/>
    </xf>
    <xf numFmtId="0" fontId="31" fillId="0" borderId="2" xfId="2" applyFont="1" applyBorder="1" applyAlignment="1">
      <alignment horizontal="center" vertical="center" wrapText="1"/>
    </xf>
    <xf numFmtId="0" fontId="31" fillId="0" borderId="3" xfId="2" applyFont="1" applyBorder="1" applyAlignment="1">
      <alignment horizontal="center" vertical="center" wrapText="1"/>
    </xf>
    <xf numFmtId="0" fontId="31" fillId="0" borderId="17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0" fontId="31" fillId="0" borderId="6" xfId="2" applyFont="1" applyBorder="1" applyAlignment="1">
      <alignment horizontal="center" vertical="center" wrapText="1"/>
    </xf>
    <xf numFmtId="0" fontId="31" fillId="0" borderId="4" xfId="2" applyFont="1" applyBorder="1" applyAlignment="1">
      <alignment horizontal="center" vertical="center" wrapText="1"/>
    </xf>
    <xf numFmtId="0" fontId="31" fillId="0" borderId="5" xfId="2" applyFont="1" applyBorder="1" applyAlignment="1">
      <alignment horizontal="center" vertical="center" wrapText="1"/>
    </xf>
    <xf numFmtId="0" fontId="31" fillId="0" borderId="20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30" fillId="0" borderId="2" xfId="2" applyFont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0" fontId="30" fillId="0" borderId="17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  <xf numFmtId="0" fontId="30" fillId="0" borderId="6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20" xfId="2" applyFont="1" applyBorder="1" applyAlignment="1">
      <alignment horizontal="center" vertical="center" wrapText="1"/>
    </xf>
    <xf numFmtId="0" fontId="6" fillId="3" borderId="31" xfId="2" applyFill="1" applyBorder="1" applyAlignment="1">
      <alignment horizontal="center" vertical="center"/>
    </xf>
    <xf numFmtId="0" fontId="6" fillId="3" borderId="32" xfId="2" applyFill="1" applyBorder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 wrapText="1"/>
    </xf>
    <xf numFmtId="0" fontId="20" fillId="3" borderId="7" xfId="2" applyFont="1" applyFill="1" applyBorder="1" applyAlignment="1">
      <alignment horizontal="center" vertical="center"/>
    </xf>
    <xf numFmtId="17" fontId="21" fillId="3" borderId="21" xfId="2" applyNumberFormat="1" applyFont="1" applyFill="1" applyBorder="1" applyAlignment="1">
      <alignment horizontal="center" vertical="center"/>
    </xf>
    <xf numFmtId="17" fontId="21" fillId="3" borderId="22" xfId="2" applyNumberFormat="1" applyFont="1" applyFill="1" applyBorder="1" applyAlignment="1">
      <alignment horizontal="center" vertical="center"/>
    </xf>
    <xf numFmtId="17" fontId="21" fillId="3" borderId="19" xfId="2" applyNumberFormat="1" applyFont="1" applyFill="1" applyBorder="1" applyAlignment="1">
      <alignment horizontal="center" vertical="center"/>
    </xf>
    <xf numFmtId="17" fontId="21" fillId="3" borderId="5" xfId="2" applyNumberFormat="1" applyFont="1" applyFill="1" applyBorder="1" applyAlignment="1">
      <alignment horizontal="center" vertical="center"/>
    </xf>
    <xf numFmtId="0" fontId="6" fillId="0" borderId="25" xfId="2" applyBorder="1" applyAlignment="1">
      <alignment horizontal="center" vertical="center"/>
    </xf>
    <xf numFmtId="0" fontId="6" fillId="0" borderId="26" xfId="2" applyBorder="1" applyAlignment="1">
      <alignment horizontal="center" vertical="center"/>
    </xf>
    <xf numFmtId="0" fontId="40" fillId="10" borderId="17" xfId="0" applyFont="1" applyFill="1" applyBorder="1" applyAlignment="1">
      <alignment horizontal="center" vertical="center" wrapText="1"/>
    </xf>
    <xf numFmtId="0" fontId="40" fillId="10" borderId="0" xfId="0" applyFont="1" applyFill="1" applyAlignment="1">
      <alignment horizontal="center" vertical="center" wrapText="1"/>
    </xf>
    <xf numFmtId="166" fontId="46" fillId="11" borderId="31" xfId="3" applyNumberFormat="1" applyFont="1" applyFill="1" applyBorder="1" applyAlignment="1" applyProtection="1">
      <alignment horizontal="center" vertical="center"/>
      <protection locked="0"/>
    </xf>
    <xf numFmtId="166" fontId="46" fillId="11" borderId="22" xfId="3" applyNumberFormat="1" applyFont="1" applyFill="1" applyBorder="1" applyAlignment="1" applyProtection="1">
      <alignment horizontal="center" vertical="center"/>
      <protection locked="0"/>
    </xf>
    <xf numFmtId="166" fontId="46" fillId="11" borderId="32" xfId="3" applyNumberFormat="1" applyFont="1" applyFill="1" applyBorder="1" applyAlignment="1" applyProtection="1">
      <alignment horizontal="center" vertical="center"/>
      <protection locked="0"/>
    </xf>
    <xf numFmtId="49" fontId="42" fillId="4" borderId="37" xfId="0" applyNumberFormat="1" applyFont="1" applyFill="1" applyBorder="1" applyAlignment="1">
      <alignment horizontal="center" vertical="center" wrapText="1"/>
    </xf>
    <xf numFmtId="0" fontId="45" fillId="10" borderId="37" xfId="0" applyFont="1" applyFill="1" applyBorder="1" applyAlignment="1">
      <alignment horizontal="center" vertical="center" textRotation="90" wrapText="1"/>
    </xf>
    <xf numFmtId="0" fontId="45" fillId="10" borderId="9" xfId="0" applyFont="1" applyFill="1" applyBorder="1" applyAlignment="1">
      <alignment horizontal="center" vertical="center" textRotation="90" wrapText="1"/>
    </xf>
    <xf numFmtId="0" fontId="37" fillId="10" borderId="37" xfId="0" applyFont="1" applyFill="1" applyBorder="1" applyAlignment="1">
      <alignment horizontal="center" vertical="center" wrapText="1"/>
    </xf>
    <xf numFmtId="0" fontId="37" fillId="10" borderId="9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3" xfId="0" applyFont="1" applyFill="1" applyBorder="1" applyAlignment="1">
      <alignment horizontal="center" vertical="center" wrapText="1"/>
    </xf>
    <xf numFmtId="0" fontId="37" fillId="10" borderId="17" xfId="0" applyFont="1" applyFill="1" applyBorder="1" applyAlignment="1">
      <alignment horizontal="center" vertical="center" wrapText="1"/>
    </xf>
    <xf numFmtId="0" fontId="37" fillId="10" borderId="6" xfId="0" applyFont="1" applyFill="1" applyBorder="1" applyAlignment="1">
      <alignment horizontal="center" vertical="center" wrapText="1"/>
    </xf>
    <xf numFmtId="49" fontId="42" fillId="7" borderId="7" xfId="0" applyNumberFormat="1" applyFont="1" applyFill="1" applyBorder="1" applyAlignment="1">
      <alignment horizontal="center" vertical="center" wrapText="1"/>
    </xf>
    <xf numFmtId="0" fontId="43" fillId="3" borderId="31" xfId="3" applyFont="1" applyFill="1" applyBorder="1" applyAlignment="1" applyProtection="1">
      <alignment horizontal="center" vertical="center" wrapText="1"/>
      <protection locked="0"/>
    </xf>
    <xf numFmtId="0" fontId="43" fillId="3" borderId="22" xfId="3" applyFont="1" applyFill="1" applyBorder="1" applyAlignment="1" applyProtection="1">
      <alignment horizontal="center" vertical="center" wrapText="1"/>
      <protection locked="0"/>
    </xf>
    <xf numFmtId="0" fontId="43" fillId="7" borderId="31" xfId="3" applyFont="1" applyFill="1" applyBorder="1" applyAlignment="1" applyProtection="1">
      <alignment horizontal="center" vertical="center" wrapText="1"/>
      <protection locked="0"/>
    </xf>
    <xf numFmtId="0" fontId="43" fillId="7" borderId="22" xfId="3" applyFont="1" applyFill="1" applyBorder="1" applyAlignment="1" applyProtection="1">
      <alignment horizontal="center" vertical="center" wrapText="1"/>
      <protection locked="0"/>
    </xf>
    <xf numFmtId="0" fontId="43" fillId="7" borderId="32" xfId="3" applyFont="1" applyFill="1" applyBorder="1" applyAlignment="1" applyProtection="1">
      <alignment horizontal="center" vertical="center" wrapText="1"/>
      <protection locked="0"/>
    </xf>
    <xf numFmtId="0" fontId="37" fillId="10" borderId="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20" xfId="0" applyFont="1" applyFill="1" applyBorder="1" applyAlignment="1">
      <alignment horizontal="center" vertical="center" wrapText="1"/>
    </xf>
    <xf numFmtId="0" fontId="44" fillId="10" borderId="1" xfId="0" applyFont="1" applyFill="1" applyBorder="1" applyAlignment="1">
      <alignment horizontal="center" vertical="center" wrapText="1"/>
    </xf>
    <xf numFmtId="0" fontId="44" fillId="10" borderId="4" xfId="0" applyFont="1" applyFill="1" applyBorder="1" applyAlignment="1">
      <alignment horizontal="center" vertical="center" wrapText="1"/>
    </xf>
    <xf numFmtId="0" fontId="44" fillId="10" borderId="3" xfId="0" applyFont="1" applyFill="1" applyBorder="1" applyAlignment="1">
      <alignment horizontal="center" vertical="center" wrapText="1"/>
    </xf>
    <xf numFmtId="0" fontId="44" fillId="10" borderId="20" xfId="0" applyFont="1" applyFill="1" applyBorder="1" applyAlignment="1">
      <alignment horizontal="center" vertical="center" wrapText="1"/>
    </xf>
    <xf numFmtId="0" fontId="40" fillId="10" borderId="1" xfId="0" applyFont="1" applyFill="1" applyBorder="1" applyAlignment="1">
      <alignment horizontal="center" vertical="center" wrapText="1"/>
    </xf>
    <xf numFmtId="0" fontId="40" fillId="10" borderId="2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17" fontId="41" fillId="2" borderId="31" xfId="3" applyNumberFormat="1" applyFont="1" applyFill="1" applyBorder="1" applyAlignment="1" applyProtection="1">
      <alignment horizontal="center" vertical="center"/>
      <protection locked="0"/>
    </xf>
    <xf numFmtId="17" fontId="41" fillId="2" borderId="22" xfId="3" applyNumberFormat="1" applyFont="1" applyFill="1" applyBorder="1" applyAlignment="1" applyProtection="1">
      <alignment horizontal="center" vertical="center"/>
      <protection locked="0"/>
    </xf>
    <xf numFmtId="17" fontId="41" fillId="2" borderId="32" xfId="3" applyNumberFormat="1" applyFont="1" applyFill="1" applyBorder="1" applyAlignment="1" applyProtection="1">
      <alignment horizontal="center" vertical="center"/>
      <protection locked="0"/>
    </xf>
    <xf numFmtId="0" fontId="1" fillId="0" borderId="7" xfId="3" applyBorder="1" applyAlignment="1" applyProtection="1">
      <alignment horizontal="center"/>
      <protection locked="0"/>
    </xf>
    <xf numFmtId="0" fontId="1" fillId="2" borderId="7" xfId="3" applyFill="1" applyBorder="1" applyAlignment="1" applyProtection="1">
      <alignment horizontal="center"/>
      <protection locked="0"/>
    </xf>
    <xf numFmtId="0" fontId="17" fillId="2" borderId="7" xfId="3" applyFont="1" applyFill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 wrapText="1"/>
    </xf>
    <xf numFmtId="0" fontId="38" fillId="2" borderId="31" xfId="3" applyFont="1" applyFill="1" applyBorder="1" applyAlignment="1" applyProtection="1">
      <alignment horizontal="center" vertical="center"/>
      <protection locked="0"/>
    </xf>
    <xf numFmtId="0" fontId="38" fillId="2" borderId="22" xfId="3" applyFont="1" applyFill="1" applyBorder="1" applyAlignment="1" applyProtection="1">
      <alignment horizontal="center" vertical="center"/>
      <protection locked="0"/>
    </xf>
    <xf numFmtId="0" fontId="38" fillId="2" borderId="32" xfId="3" applyFont="1" applyFill="1" applyBorder="1" applyAlignment="1" applyProtection="1">
      <alignment horizontal="center" vertical="center"/>
      <protection locked="0"/>
    </xf>
    <xf numFmtId="0" fontId="0" fillId="21" borderId="0" xfId="0" applyFill="1" applyAlignment="1">
      <alignment horizontal="center"/>
    </xf>
  </cellXfs>
  <cellStyles count="4">
    <cellStyle name="Normal" xfId="0" builtinId="0"/>
    <cellStyle name="Normal 2" xfId="2" xr:uid="{CF13A581-1246-4AC9-9873-D4FE38667D6E}"/>
    <cellStyle name="Normal 3" xfId="3" xr:uid="{C20FB346-08BB-4CAA-855C-D39C6E555833}"/>
    <cellStyle name="Porcentaje" xfId="1" builtinId="5"/>
  </cellStyles>
  <dxfs count="18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rgb="FFFFEBF5"/>
        </patternFill>
      </fill>
    </dxf>
  </dxfs>
  <tableStyles count="0" defaultTableStyle="TableStyleMedium2" defaultPivotStyle="PivotStyleLight16"/>
  <colors>
    <mruColors>
      <color rgb="FFFF99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7" Type="http://schemas.openxmlformats.org/officeDocument/2006/relationships/image" Target="../media/image16.png"/><Relationship Id="rId2" Type="http://schemas.microsoft.com/office/2011/relationships/chartColorStyle" Target="colors12.xml"/><Relationship Id="rId1" Type="http://schemas.microsoft.com/office/2011/relationships/chartStyle" Target="style12.xml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7" Type="http://schemas.openxmlformats.org/officeDocument/2006/relationships/image" Target="../media/image16.pn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3FC-4C77-9ACF-A4E9EE298B89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3FC-4C77-9ACF-A4E9EE298B89}"/>
              </c:ext>
            </c:extLst>
          </c:dPt>
          <c:val>
            <c:numRef>
              <c:f>'TAB'' DINAMICAS'!$H$3:$I$3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FC-4C77-9ACF-A4E9EE298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bg2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24-4847-8F5D-A80AD42CF9F5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24-4847-8F5D-A80AD42CF9F5}"/>
              </c:ext>
            </c:extLst>
          </c:dPt>
          <c:val>
            <c:numRef>
              <c:f>'TAB'' DINAMICAS'!$H$6:$I$6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24-4847-8F5D-A80AD42CF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95-4C99-8FEC-7614D42ADFFE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95-4C99-8FEC-7614D42ADFFE}"/>
              </c:ext>
            </c:extLst>
          </c:dPt>
          <c:val>
            <c:numRef>
              <c:f>'TAB'' DINAMICAS'!$H$4:$I$4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95-4C99-8FEC-7614D42AD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BA-4206-8260-36ED9DB5A735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BA-4206-8260-36ED9DB5A735}"/>
              </c:ext>
            </c:extLst>
          </c:dPt>
          <c:val>
            <c:numRef>
              <c:f>'TAB'' DINAMICAS'!$H$3:$I$3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BA-4206-8260-36ED9DB5A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'TAB'' DINAMICAS'!$P$3:$P$22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7-4F13-A85D-99618E5780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71919360"/>
        <c:axId val="1662091264"/>
        <c:axId val="0"/>
      </c:bar3DChart>
      <c:catAx>
        <c:axId val="1771919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091264"/>
        <c:crosses val="autoZero"/>
        <c:auto val="1"/>
        <c:lblAlgn val="ctr"/>
        <c:lblOffset val="100"/>
        <c:noMultiLvlLbl val="0"/>
      </c:catAx>
      <c:valAx>
        <c:axId val="1662091264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177191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0147-4409-8508-D4F1FCCD96D9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0147-4409-8508-D4F1FCCD96D9}"/>
              </c:ext>
            </c:extLst>
          </c:dPt>
          <c:val>
            <c:numRef>
              <c:f>'TAB'' DINAMICAS'!$AF$3:$AF$4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47-4409-8508-D4F1FCCD96D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147-4409-8508-D4F1FCCD96D9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147-4409-8508-D4F1FCCD96D9}"/>
              </c:ext>
            </c:extLst>
          </c:dPt>
          <c:val>
            <c:numRef>
              <c:f>'TAB'' DINAMICAS'!$AG$3:$AG$4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47-4409-8508-D4F1FCCD9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86680720"/>
        <c:axId val="1779457936"/>
      </c:barChart>
      <c:catAx>
        <c:axId val="886680720"/>
        <c:scaling>
          <c:orientation val="minMax"/>
        </c:scaling>
        <c:delete val="1"/>
        <c:axPos val="b"/>
        <c:majorTickMark val="none"/>
        <c:minorTickMark val="none"/>
        <c:tickLblPos val="nextTo"/>
        <c:crossAx val="1779457936"/>
        <c:crosses val="autoZero"/>
        <c:auto val="1"/>
        <c:lblAlgn val="ctr"/>
        <c:lblOffset val="100"/>
        <c:noMultiLvlLbl val="0"/>
      </c:catAx>
      <c:valAx>
        <c:axId val="177945793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8668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92-441A-93B8-48DA5F828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92-441A-93B8-48DA5F828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92-441A-93B8-48DA5F828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92-441A-93B8-48DA5F828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B92-441A-93B8-48DA5F8286A0}"/>
              </c:ext>
            </c:extLst>
          </c:dPt>
          <c:cat>
            <c:strRef>
              <c:f>'TAB'' DINAMICAS'!$AL$3:$AL$7</c:f>
              <c:strCache>
                <c:ptCount val="5"/>
                <c:pt idx="0">
                  <c:v>-</c:v>
                </c:pt>
                <c:pt idx="1">
                  <c:v>POR EC</c:v>
                </c:pt>
                <c:pt idx="2">
                  <c:v>POR EO</c:v>
                </c:pt>
                <c:pt idx="3">
                  <c:v>POR PA</c:v>
                </c:pt>
                <c:pt idx="4">
                  <c:v>POR IT</c:v>
                </c:pt>
              </c:strCache>
            </c:strRef>
          </c:cat>
          <c:val>
            <c:numRef>
              <c:f>'TAB'' DINAMICAS'!$AM$3:$AM$7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92-441A-93B8-48DA5F828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[EC-HSE-F-26 KARDEX MORBILIDAD FORMATO.xlsx]MEDICAMENTOS TAB!TablaDinámica14</c:name>
    <c:fmtId val="7"/>
  </c:pivotSource>
  <c:chart>
    <c:autoTitleDeleted val="1"/>
    <c:pivotFmts>
      <c:pivotFmt>
        <c:idx val="0"/>
        <c:spPr>
          <a:pattFill prst="ltDn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solidFill>
              <a:schemeClr val="accent1"/>
            </a:solidFill>
          </a:ln>
          <a:effectLst/>
          <a:sp3d>
            <a:contourClr>
              <a:schemeClr val="accen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'MEDICAMENTOS TAB'!$E$3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'MEDICAMENTOS TAB'!$D$4:$D$33</c:f>
              <c:strCache>
                <c:ptCount val="29"/>
                <c:pt idx="0">
                  <c:v>ACITIP</c:v>
                </c:pt>
                <c:pt idx="1">
                  <c:v>AMIKACINA</c:v>
                </c:pt>
                <c:pt idx="2">
                  <c:v>ANALGAN</c:v>
                </c:pt>
                <c:pt idx="3">
                  <c:v>ANAUTIN</c:v>
                </c:pt>
                <c:pt idx="4">
                  <c:v>ASPIRINA </c:v>
                </c:pt>
                <c:pt idx="5">
                  <c:v>AUGMENTIN BID</c:v>
                </c:pt>
                <c:pt idx="6">
                  <c:v>BACTRIM FORTE</c:v>
                </c:pt>
                <c:pt idx="7">
                  <c:v>BUPREX MIGRA</c:v>
                </c:pt>
                <c:pt idx="8">
                  <c:v>CLOPAN</c:v>
                </c:pt>
                <c:pt idx="9">
                  <c:v>DIGESTOTAL FORTE</c:v>
                </c:pt>
                <c:pt idx="10">
                  <c:v>FEMEN</c:v>
                </c:pt>
                <c:pt idx="11">
                  <c:v>FUROSEMIDA</c:v>
                </c:pt>
                <c:pt idx="12">
                  <c:v>HIDROCORTISONA</c:v>
                </c:pt>
                <c:pt idx="13">
                  <c:v>IBUPROFENO</c:v>
                </c:pt>
                <c:pt idx="14">
                  <c:v>ISLAMINT </c:v>
                </c:pt>
                <c:pt idx="15">
                  <c:v>KETOROLACO</c:v>
                </c:pt>
                <c:pt idx="16">
                  <c:v>LAGRICEL</c:v>
                </c:pt>
                <c:pt idx="17">
                  <c:v>LIDOCAINA  2%</c:v>
                </c:pt>
                <c:pt idx="18">
                  <c:v>METOCROPRAMIDA</c:v>
                </c:pt>
                <c:pt idx="19">
                  <c:v>MIGRADORIXINA</c:v>
                </c:pt>
                <c:pt idx="20">
                  <c:v>MOLAREX</c:v>
                </c:pt>
                <c:pt idx="21">
                  <c:v>NASTIZOL</c:v>
                </c:pt>
                <c:pt idx="22">
                  <c:v>OMEPRAZOL</c:v>
                </c:pt>
                <c:pt idx="23">
                  <c:v>PARACETAMOL</c:v>
                </c:pt>
                <c:pt idx="24">
                  <c:v>SAL ANDREWS</c:v>
                </c:pt>
                <c:pt idx="25">
                  <c:v>SALBUTAMOL</c:v>
                </c:pt>
                <c:pt idx="26">
                  <c:v>TENSIFLEX</c:v>
                </c:pt>
                <c:pt idx="27">
                  <c:v>TRAMAL</c:v>
                </c:pt>
                <c:pt idx="28">
                  <c:v>TRIDERM </c:v>
                </c:pt>
              </c:strCache>
            </c:strRef>
          </c:cat>
          <c:val>
            <c:numRef>
              <c:f>'MEDICAMENTOS TAB'!$E$4:$E$33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7-40FE-9428-AFAA587D73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0"/>
        <c:gapDepth val="0"/>
        <c:shape val="box"/>
        <c:axId val="648433184"/>
        <c:axId val="1779456448"/>
        <c:axId val="0"/>
      </c:bar3DChart>
      <c:catAx>
        <c:axId val="64843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456448"/>
        <c:crosses val="autoZero"/>
        <c:auto val="0"/>
        <c:lblAlgn val="ctr"/>
        <c:lblOffset val="100"/>
        <c:noMultiLvlLbl val="0"/>
      </c:catAx>
      <c:valAx>
        <c:axId val="1779456448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64843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bg2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F0-4BF4-85E8-DE3607FF9DE1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F0-4BF4-85E8-DE3607FF9DE1}"/>
              </c:ext>
            </c:extLst>
          </c:dPt>
          <c:val>
            <c:numRef>
              <c:f>'TAB'' DINAMICAS'!$H$6:$I$6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F0-4BF4-85E8-DE3607FF9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502824673468453"/>
          <c:y val="0.11129851185046324"/>
          <c:w val="0.43245757449918387"/>
          <c:h val="0.777402976299073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2F-4BEF-9CB2-C381CF7723DC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2F-4BEF-9CB2-C381CF7723DC}"/>
              </c:ext>
            </c:extLst>
          </c:dPt>
          <c:val>
            <c:numRef>
              <c:f>'TAB'' DINAMICAS'!$H$4:$I$4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2F-4BEF-9CB2-C381CF772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543642756310778"/>
          <c:y val="0.21674876847290642"/>
          <c:w val="0.52074226855168504"/>
          <c:h val="0.78325123152709364"/>
        </c:manualLayout>
      </c:layout>
      <c:doughnutChart>
        <c:varyColors val="1"/>
        <c:ser>
          <c:idx val="0"/>
          <c:order val="0"/>
          <c:spPr>
            <a:solidFill>
              <a:schemeClr val="bg2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66-46D6-9208-913749F6FF92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66-46D6-9208-913749F6FF92}"/>
              </c:ext>
            </c:extLst>
          </c:dPt>
          <c:val>
            <c:numRef>
              <c:f>'TAB'' DINAMICAS'!$H$5:$I$5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66-46D6-9208-913749F6F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'TAB'' DINAMICAS'!$P$3:$P$22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B-471D-B140-F1AF7A0F4A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71919360"/>
        <c:axId val="1662091264"/>
        <c:axId val="0"/>
      </c:bar3DChart>
      <c:catAx>
        <c:axId val="1771919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091264"/>
        <c:crosses val="autoZero"/>
        <c:auto val="1"/>
        <c:lblAlgn val="ctr"/>
        <c:lblOffset val="100"/>
        <c:noMultiLvlLbl val="0"/>
      </c:catAx>
      <c:valAx>
        <c:axId val="1662091264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177191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FE41-4E97-964E-31CEBAE787F2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FE41-4E97-964E-31CEBAE787F2}"/>
              </c:ext>
            </c:extLst>
          </c:dPt>
          <c:val>
            <c:numRef>
              <c:f>'TAB'' DINAMICAS'!$AF$3:$AF$4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41-4E97-964E-31CEBAE787F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E41-4E97-964E-31CEBAE787F2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E41-4E97-964E-31CEBAE787F2}"/>
              </c:ext>
            </c:extLst>
          </c:dPt>
          <c:val>
            <c:numRef>
              <c:f>'TAB'' DINAMICAS'!$AG$3:$AG$4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41-4E97-964E-31CEBAE78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86680720"/>
        <c:axId val="1779457936"/>
      </c:barChart>
      <c:catAx>
        <c:axId val="886680720"/>
        <c:scaling>
          <c:orientation val="minMax"/>
        </c:scaling>
        <c:delete val="1"/>
        <c:axPos val="b"/>
        <c:majorTickMark val="none"/>
        <c:minorTickMark val="none"/>
        <c:tickLblPos val="nextTo"/>
        <c:crossAx val="1779457936"/>
        <c:crosses val="autoZero"/>
        <c:auto val="1"/>
        <c:lblAlgn val="ctr"/>
        <c:lblOffset val="100"/>
        <c:noMultiLvlLbl val="0"/>
      </c:catAx>
      <c:valAx>
        <c:axId val="177945793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8668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F2-46C2-92CB-9024FCFEB1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F2-46C2-92CB-9024FCFEB1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F2-46C2-92CB-9024FCFEB1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F2-46C2-92CB-9024FCFEB1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F2-46C2-92CB-9024FCFEB19F}"/>
              </c:ext>
            </c:extLst>
          </c:dPt>
          <c:cat>
            <c:strRef>
              <c:f>'TAB'' DINAMICAS'!$AL$3:$AL$7</c:f>
              <c:strCache>
                <c:ptCount val="5"/>
                <c:pt idx="0">
                  <c:v>-</c:v>
                </c:pt>
                <c:pt idx="1">
                  <c:v>POR EC</c:v>
                </c:pt>
                <c:pt idx="2">
                  <c:v>POR EO</c:v>
                </c:pt>
                <c:pt idx="3">
                  <c:v>POR PA</c:v>
                </c:pt>
                <c:pt idx="4">
                  <c:v>POR IT</c:v>
                </c:pt>
              </c:strCache>
            </c:strRef>
          </c:cat>
          <c:val>
            <c:numRef>
              <c:f>'TAB'' DINAMICAS'!$AM$3:$AM$7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F2-46C2-92CB-9024FCFEB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[EC-HSE-F-26 KARDEX MORBILIDAD FORMATO.xlsx]MEDICAMENTOS TAB!TablaDinámica14</c:name>
    <c:fmtId val="9"/>
  </c:pivotSource>
  <c:chart>
    <c:autoTitleDeleted val="1"/>
    <c:pivotFmts>
      <c:pivotFmt>
        <c:idx val="0"/>
        <c:spPr>
          <a:pattFill prst="ltDn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solidFill>
              <a:schemeClr val="accent1"/>
            </a:solidFill>
          </a:ln>
          <a:effectLst/>
          <a:sp3d>
            <a:contourClr>
              <a:schemeClr val="accent1"/>
            </a:contourClr>
          </a:sp3d>
        </c:spPr>
        <c:marker>
          <c:symbol val="circle"/>
          <c:size val="6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ltDn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solidFill>
              <a:schemeClr val="accent1"/>
            </a:solidFill>
          </a:ln>
          <a:effectLst/>
          <a:sp3d>
            <a:contourClr>
              <a:schemeClr val="accen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ltDn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solidFill>
              <a:schemeClr val="accent1"/>
            </a:solidFill>
          </a:ln>
          <a:effectLst/>
          <a:sp3d>
            <a:contourClr>
              <a:schemeClr val="accen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'MEDICAMENTOS TAB'!$E$3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'MEDICAMENTOS TAB'!$D$4:$D$33</c:f>
              <c:strCache>
                <c:ptCount val="29"/>
                <c:pt idx="0">
                  <c:v>ACITIP</c:v>
                </c:pt>
                <c:pt idx="1">
                  <c:v>AMIKACINA</c:v>
                </c:pt>
                <c:pt idx="2">
                  <c:v>ANALGAN</c:v>
                </c:pt>
                <c:pt idx="3">
                  <c:v>ANAUTIN</c:v>
                </c:pt>
                <c:pt idx="4">
                  <c:v>ASPIRINA </c:v>
                </c:pt>
                <c:pt idx="5">
                  <c:v>AUGMENTIN BID</c:v>
                </c:pt>
                <c:pt idx="6">
                  <c:v>BACTRIM FORTE</c:v>
                </c:pt>
                <c:pt idx="7">
                  <c:v>BUPREX MIGRA</c:v>
                </c:pt>
                <c:pt idx="8">
                  <c:v>CLOPAN</c:v>
                </c:pt>
                <c:pt idx="9">
                  <c:v>DIGESTOTAL FORTE</c:v>
                </c:pt>
                <c:pt idx="10">
                  <c:v>FEMEN</c:v>
                </c:pt>
                <c:pt idx="11">
                  <c:v>FUROSEMIDA</c:v>
                </c:pt>
                <c:pt idx="12">
                  <c:v>HIDROCORTISONA</c:v>
                </c:pt>
                <c:pt idx="13">
                  <c:v>IBUPROFENO</c:v>
                </c:pt>
                <c:pt idx="14">
                  <c:v>ISLAMINT </c:v>
                </c:pt>
                <c:pt idx="15">
                  <c:v>KETOROLACO</c:v>
                </c:pt>
                <c:pt idx="16">
                  <c:v>LAGRICEL</c:v>
                </c:pt>
                <c:pt idx="17">
                  <c:v>LIDOCAINA  2%</c:v>
                </c:pt>
                <c:pt idx="18">
                  <c:v>METOCROPRAMIDA</c:v>
                </c:pt>
                <c:pt idx="19">
                  <c:v>MIGRADORIXINA</c:v>
                </c:pt>
                <c:pt idx="20">
                  <c:v>MOLAREX</c:v>
                </c:pt>
                <c:pt idx="21">
                  <c:v>NASTIZOL</c:v>
                </c:pt>
                <c:pt idx="22">
                  <c:v>OMEPRAZOL</c:v>
                </c:pt>
                <c:pt idx="23">
                  <c:v>PARACETAMOL</c:v>
                </c:pt>
                <c:pt idx="24">
                  <c:v>SAL ANDREWS</c:v>
                </c:pt>
                <c:pt idx="25">
                  <c:v>SALBUTAMOL</c:v>
                </c:pt>
                <c:pt idx="26">
                  <c:v>TENSIFLEX</c:v>
                </c:pt>
                <c:pt idx="27">
                  <c:v>TRAMAL</c:v>
                </c:pt>
                <c:pt idx="28">
                  <c:v>TRIDERM </c:v>
                </c:pt>
              </c:strCache>
            </c:strRef>
          </c:cat>
          <c:val>
            <c:numRef>
              <c:f>'MEDICAMENTOS TAB'!$E$4:$E$33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9-4243-8AC7-AF36323D1B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0"/>
        <c:gapDepth val="0"/>
        <c:shape val="box"/>
        <c:axId val="648433184"/>
        <c:axId val="1779456448"/>
        <c:axId val="0"/>
      </c:bar3DChart>
      <c:catAx>
        <c:axId val="64843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456448"/>
        <c:crosses val="autoZero"/>
        <c:auto val="0"/>
        <c:lblAlgn val="ctr"/>
        <c:lblOffset val="100"/>
        <c:noMultiLvlLbl val="0"/>
      </c:catAx>
      <c:valAx>
        <c:axId val="1779456448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64843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bg2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64-40F1-8509-461642298EB0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64-40F1-8509-461642298EB0}"/>
              </c:ext>
            </c:extLst>
          </c:dPt>
          <c:val>
            <c:numRef>
              <c:f>'TAB'' DINAMICAS'!$H$5:$I$5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64-40F1-8509-461642298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CE059622-E7BC-4C21-ACA4-D71D6F376423}">
          <cx:dataLabels>
            <cx:visibility seriesName="0" categoryName="0" value="1"/>
          </cx:dataLabels>
          <cx:dataId val="0"/>
          <cx:layoutPr>
            <cx:geography cultureLanguage="es-ES" cultureRegion="EC" attribution="Con tecnología de Bing">
              <cx:geoCache provider="{E9337A44-BEBE-4D9F-B70C-5C5E7DAFC167}">
                <cx:binary>1Hppr924teVfMfy55SJFihSD1ANCDWe88+Dhi3AnU5QoUqJm/frerkrVi52kuhOkgX4XsA0fSYfi
HtZea/H++WX504t5e/LvlsbY/k8vy8/vy2Fo//TTT/1L+dY89R8a/eJd774OH15c85P7+lW/vP30
6p9mbdVPIcL0p5fyyQ9vy/v/+jN8m3pzZ/fyNGhnb8Y3v96+9aMZ+j+49g8vvXt6bbRNdT94/TLg
n99fH5L94TLZ/+X9uzc76GG9X9u3n99/d9v7dz/9+GV/t/A7A+82jK/wbIA+oCimsSDo9x/8/p1x
Vv12B48/kDCmhMdI/PLDf1v+8qmBr7jWL6W2EIDfPv5Hb/XLOz29vvq3vod9/fLvd49+t4nvrry4
0Q7fgqggnj+/z17Gp1fn37/TvUt+vZS4b1vJkl/2/tP3CfivP//wAUTjh0/+Jkc/hu7/dOnvUpSd
313dXv1RJP7F/JAPEcEYCUJ+yIr4EBNCQsTwr1mJflv016xk5t2Vd7999n+fkt+e+yEfv338PyoZ
hwv5F/lw+x9sF/SB8Iiw8K+dAJGPf0gLNEsUsTgk7B82y6F5fnoe/b/RK//95A+p+e8L/6OSc746
/gcTE1DAsTCOEA//imP0h8RAv6CIUEjer4lhv/XGr/1ydtW/kZRfn/ohIb9++D8qGRcAWpd/eXf3
l8v7w192/0n8Cj+wkISCifivecE/5CX+gBCNMcXRrzfA9V+H2695uXDe2ad3d08w8J7UvwFof/cF
P2Tr767/f524f/Zyf8sHvrvnX+UD+AMhgjPG/75/CGMAauFfG+yHPP0+lv/5m/xjDvD7g9+99v/z
Of/POcDvdCl9Gp6yX3jW39CAP776G3/44dHv6Np3+/yt2A+vP79nAEm/k7dv3/BdI/wep18D/NsD
b0/9ADSORx+wCKngIWAc5tBv79/Nb79cEiF0WMxiEceIcKASkFnr/FD+/B5/YDEmgIcUU0oh7+/f
9W78diWIPiAciV8aV1CKBI5/57bXzqzK2d8j8df/v7Njc+20Hfqf38MS7a93fXvPCMecIw5/fUNn
RhECMtO+PN0CfYab8f9aRFvaaWtE2m7LRWmrzOEF4Pj3aPyDJSBYPywhECERCjlmRMAM/n4JJQLW
IiJQ6vrwwTu145Or5VCaB6bH3R+vBcH8cS2MGItjEQmMBUXfr9XydYD4tjwtmqU4DlPk6yTuhvVp
WgvayFbT6lCZsqdS1IqFmfc6ePzjV8DA775/hxjB8jRigsRRxCkQkb8NKe77gFRRhNJILiQpdv7a
pPUXftu9LAl9Ua1s8vWZtPKPl/27KP+yKmB5RCKomvCHnW9LO1eFgJ1b7ktJShfLava7uFWXrePx
v7waJlA7ULs4CiNMvsXgb8pmNW4MWDdsme+PzXqIKyenLq+bwx9v6luo/qY6Ix5SCtQhojzCiHL+
QyiFaeOALR7SuYgtHQYU35a0cqfO8lUG+CtSVZHgIO72f7wuA7r+49LAJjETUSxCRiIWhd/vcIib
jrtmVNlCzHKIyECRRPVQi8wvo73bVrO9RriLd26pqtTxNrrylEJhb7OLwgTp2SDpzDbdIz0tOulm
77wkTtjHBhXrmkxt0X/sfVhlLGjNazx2fJTlWIlWYkInJf3SiEIKQWyVVJ6QZzao+t5SU7zofot2
nAzhbdzx7aGyCp+sK7RNFuJ4LYXr/bVe1fyxVo0+kpH3H33R4XwGLVlKg2f3ErRzUcpRU+ol7WD2
JMPgy04OsyonGeHKZzxo7V0s2pnJqCPmlS5treSk8HZSAXb7tZqLy75o8TPtgzpbe1I9xW1MH8Iq
Wm+HlpDTSuOhllXnxe1KaP3AUGGzThG0aynDh0nr5aPranpei9hd9Zi2u7EoVcZIF3/t1kUkRQEB
kMhCnBMx2+JqAHn/qWwbe+EbFZzn2rrU1rjKYxy3NwMVjsqgL72VTR9Wstr4cDPoxdI9H219xnbm
c77B6igZfRnfKbegXdMWeJDFgtBrZ4hHJxq1fbaEyORKlOamCHt/OdJyfO6jqDnTsbaH1jb8ggd1
d3JBQR5Gs6y9bHm/5jMpoxT2r0nK2tiVN8Ec9knEBbbDgZfd1idjSPu2vrCjx1uK6rK386UZcLF8
rsk2bVpG6zIMxTksCHtinCnyKVQRpiIzfOAob7Qo5oMlZVcmDXbBa+nQZmVQuRGnpNXqReCx/YIC
FExS92ReZduy6G0Yt+7JT4xWiV+i4tL5RT8SQ5dN+njrUlMPFOpQTGLPoG7SEBA7H1CPT4VxKPNm
rvemGdF+60l4ETRtcNwi3h+M2lRWhlQdy9aXaVz4+p7RsH/CpVWy7QN/5NjrXdSNzX5aicqKKJyO
BWPjjZhaDvjB/adiDPGp5EI3UgV9kUdbVN0QHkg/rS80Cth6WICvfonivk+apWvDhE9LBHA+kzpZ
tIBtjrrmn8ewx7niU3xauHJH1gUxSTul6zRgwZTb0IS7qo77/UiXIdermM/EmBDSFzE5stZm2AQs
3bRovpDSu50emHrtxbDe9VVoa6mDodUynl13aMa5TbdlG3KuV5MWpWMH5JvxvlrcfK0XCIepdfHY
1EV4qjpHEt/O/mzDuKtl6cftfpxF+7wEKh4k59SUcoWpXafjRtbTOioocNSibZVrvzY5B0q/7+ao
yus1bG5NA3UmxxZzOQScPqAJk09+7eNzV8ftc1/zopfbEJREIt3y0+Y9vp96uEGObnL3o4rxruFs
fCBsqM7ch/xooDlu3YT620FvkZNEmfV6tg7vo63jl2UpepUYGi93FBJ9bqauPpf91hyhq6CAqWob
idg03LXr0F+ZEBcZL/V21KUNNtmWNZvkWLS9k86XwZfJh+Zq+rY6m2KTjnwa0jnEZVKonqWlXvCe
NgH9ONeV+tzV/XRhA7RG0g5Vl4XzOB+3jjWf/cS9kB2J5ulclISdUNE1e0jttHN2KFOsVZkb1zTJ
WNeBkni05jTzAC8Sq6KdZI9cX0sUF+62roVHUkQL+hxthJxLFNtz2QTRvSkqdZhdYF/96IFeiJhs
ZweJuXV9Uz0WtR1TZWNTp3VRokrytrPPJmpmyHXheO43Px+6baFnpFF0dkQvPbAhFT1PdNP3c7TC
zFn69gIoVX/t6YCP1VS7VU52C+49NMKpmRZ1ric2PVSNaXPbYxbJLtzWY0B1Ucku1uYeGbgV5pAl
O0Eb9pFW6jqkNU4bFQ3pZJrhbuQzysNSi5Oeg3mA/QeIyLUJh732EU0IbpqjI8Ey7GOvlkb2wsIA
wMNIcm4WGPhz2HQyXkt+VTQtkqNVNJAmHAXZr3E8TzLwAf8Sh11xh5deP4+bizqJTYSPbRvPjwO2
yxXufUygw4dhlgCR7SXr42mVxnL+EsWmua58pZeLeAwc2TVV1OgEr5NPq6Ln+QKJudN9TK8LNgeX
ARvLm5jPxiftXBdyKwp2ZSMKHduVcU9OQxsEOzGz6aIsVQfBCPVhi2DOzzYWCaEjzgtb9Qk2s+hh
EpftBVbIJWys3aXQC89hCpe3JCbTkczcJbNY2myJ2PQmLB7vVhxV2VQtLCnrVWecdVjybnbXvuDk
fqqculFD02dMhfVV16j6UQe+OoiyQztmoYqaZd6ySvf9zRQPzf2EljVjq13TbVqhhzc8tB/DEOun
rWSrnGc2+rTW3fIcD2uQ+I7TWsZBoEdpaxFK42ecLTO6WPrgbCPzxJr4SrFKzp29pijI8ATTNdSS
sduJoqSf4mwWeyrCPK7sqYwIJELJAYZQ/aVfW6BdYUojDNNsSTp9RONF6642GiZ2uOVVjtrHsB6T
KTiT6gqRg6Vn0V8v4SMy9yHK+uV6ZilaX+vubkE506kdT1YdW17KohkTFewp/dySB9W/dW1iBi3V
elWM19QcA3vLCiQ5Pkd4SIMolNCPu5k9g4PU8UNVPo/Nlsz9chi7MOkZyjBrU6OKrI6u++jrWO0a
t4ssDJJQOmIlr7dcUWAQVzMZko6w3RBYWZWtDJe9bWL5bcynVvA+s4BMl3NPbgJNE91VWUnMDeJr
UprqpNFlrb7UBUkrv6W8GRJDAkmHq81AaxdN0ttEVcdeTZmzYYqWYxXiLKYawAonYQjN6T3E91No
HkzopGEo7el+FpdjFUFG6iSqAd2XUa4RhGkOXrbCdrLFbyVZJAzTt5BWKdScHNciU+HNXD4X9T3A
9wQUDr4uzkhgcx5EjyIgcpynUzHga82cDI2CsvvUliyv6/GCDP5isTwZ10riqknmNhvHFvZAAaIu
0FzfNbFOS7bJEJLlUfNxLdYkxOa8BujUeH8Z9eZWWNj23N9UAkEDzleAIKe6L2DGb4vsIdJjJ9du
PIMwkXXzpdH9fdP4j1Us5ETtjqIBHnv0VQ9gtPiz2tZkKb+arbu0wwTFCqC6VDuELsMikFtN7owY
d6Iy0pSlXDaXRtRnq6h2IQrTwHV52zxX/lo1jxj4gel1bsdnYKNZzF7HWl1ELusjIPHDfFDh+kbr
6xVdla5K+SqgeZmkxh/HYpGVQrKcZ4kwOxTRNshAXSpndqaDEWL73DuS0mnIcbXckDkvoNj1EcOk
jUp90Go9sKq8x43iSQXdSHR3vbYkqWxwibZTE0zpFjS51S51UZS2RbBbTDRfUBhNRpGM9vVL2TX5
GAy5qqqDhzB2JpbFVslwIFKLayz6XSH6pMddsuBPvL3prdihpkiihaWxiyQjNqsQSlzdJdTzy21E
kiyxZBFg4zgCSXwSID5qUiVo4RLUUTJOVw6ppNbTNbyyDLqPunrl6HXRZoe3EqLS5XO8yG0x1xNM
CbPMu20psk20V6SdStmvSoblVUn9IsuA7vTSXjR+yEI17aKlT6iqJaFrqs0oyfyNbjygAkj7ViTK
8RShVbJ42s/BnV9n2dcoASKwR0A4e3sPBErGzKWz2wfDsOdoZ+pF+q3cu2JLsN92BEab3ijEXKS8
wBDkY12+bfhyEG5fx6kuv476kfNjU9ZyhGyGp7Y6K6USWn9q1sfePJC5yHuWCQsY+VkPNHdVkIF6
tJKiW6HmNI4b8DTQCJ20nnmAcmN9OqvwfuBNHmIh1XIK6SyDCUJcdFnjpsSyJfHfIAQZSbpHMd+E
UG9lZZKGVJnyN9103wyPi+apiUQmGJdzYdOZmnMZ4n3nAQDrPgknlRSG5jMQf1AbWT95IsPAX6xN
7XOBBgxwFuct64HWW9n118rb1MCLVPhNqSvGdepaI8cmyleQWkAvk9V8bdpNxujk0Ucc34jGyWi0
yTxBtb7G6FyMTxHJmbuY1SnoRonjHa+anPlJtlVWhBo2rVI07UusZYEyEX6KmyzYQNYa0IMO5wu/
Bg67H5tPE8lwcSyWRzuVGbY3i/7SuYOtgT10Om26TI+f7BLI2k1yrq46carFXgFIgDCvo1NV9Zdh
l8aVvnLxVcXuw2E9d+gWmc+OaYnKk7J3KwFFMYt0HuqdAg5T8zlZepVuPMxID0VdDNlcaukBlB2G
iRjBRrySsS4kD5tMiwFq0KclCJ9xkqz6bDlORAB/KijuRiVMXRrjTmzQ6bq0STOMCW+dHLouYSVP
Cn3Hy3tlbjm+Nejambe+6tIeFEAE4Vm0hTaeEycuefAYDDDysT+V+H62RgYWXXXl60zegK0kphfS
bYAgwz1GtbTqoZu++ubMJ3h7JyTqWtmK+zHSpwEgi5NPxj8W4ZhX4gKR4EiB9UxdlMzNLEUZ5s0W
J4Mih9Zte1quUviblZYZ4+UdHae81VEWBnEm1IttTouIDgUYDIu5N+PbWM0Z1vqu0ecF2nZpdRL3
dter/jjNAuL70qk4WeY1CzxKIjEn/fJatjPIr6fNA8iXZxpeoiaS8/rSoL0qRukaK5dCSTubZERP
G8ixFiDCIZ7wQiSR3jIaPRgfSUHjpBH1jhQ+icNSBvF1182pwjjvbbizQHwbJqTVoYwdvW76I4GZ
X8+HAofJCLlmc5XF/G0Rqcaf0BwfDWCiCw8LNYnbSFbEX7UPpHMPQ/uJxm9z8ezmJgExLnEdpWa7
AGOxW+KHCX+B31tIZnSap295JHtdcRk095H7SEojWbumUcXk5NwOV+C1grTQy5gWoCvm15F9HaKr
re9lWDwtDZQLeIXh17b4BF5NsvJuTZrmZhyhELm6Cs2a8bYGrItkMJNkUvGx1I9V/OyJSPsxTDCP
E9xpiB5N8DRCou03yMkDiJnpCkDX4uyXr0pH+RTcl80qNbAsGrxS96Wobpvppq5roFZMAsfZx6HP
6BakCG+59a8L3Vcl3nVblGKyD7rPXaBltTwMw7YbQLmwHsjryHYFOU0G5B3PR4r2DohoE70g/oXq
87Yo2ftVLkJlNQauBK9TJuNyEdowAwK129BnHr3EHlStEGkBABICLOmSZW68Ndtj0AeLHKs2ZR74
6NKzWVaj8N8IC84FWGuqu60Q+D++YTffJFgHyqhj101Q5ZQF+aKWdFP3prdpGKPLbpvSquXJTFyK
w+CB1AsUhMlC95n3b950N8Z0ciNNUgX+sAFtacSBxRBUWuZKnUt/25NzA76WGZ7bUCUNnfdVdSuM
Svi25jXmHxfzRUVxare7aAyvJjGk3QSUCmyOahK5a4gsmMtMuGVCQGHy6mjNp6DZLpSFETM/jt2V
0DhHiGUtysr21XbkY+n8p7U9jBB6Gw3J1osk7JuLCo2pC85LebeMSjZlNq/3xB0VMAxnpNgWoO5W
Khg61TjLAVcnpacLpe9Gs0LIuThH4iUqlnShWz4WQs7tpWhugi3aR247lNW17w9UFeDq8dyE6FEs
1eU0uNxF+LIz7hovYeIZf5grKnHPJGkKicYeyP4oQ7/keA2lanwa2yI3pdo18ZjO63ADbD5XIWC8
Hk5mpZloYwnK5ssSLblGNEonpB9ZXbzg7mMTX0YA7sXwstjjbF/5VuzmOEhpqKEeJ/4F1wft5qdG
DEc3bzswFmW7sYu1GA7Vhk9ujoDl62I3erDjxbwPGDtbS+WMYGYannZ6Ymk4bEfwpo5dOR2Eura+
z6M6PpPIJaF2l8a7b2wcWHd8b12/M6zaxxgfiStSQ9fD3KDUiDUPerdH+Mz7CS6XCY8nSYJZRu2Y
mLJKPd1SA6Oy989dXUB2670iFzHolwld+g1yVENXBz5BcyM5oGlr+2PX11kxAUHD2z4qTRpFZ7OC
5QUM2FGgwrU4meYWKOfixNFQno0URphBSMBIHrsEjyqvbKmkgzE0i22T2/h5aF9ZAGJFuAYMyAHV
SbGKdAhBwijPEuTofqugFcPrAL/0w67funyrbLaC+W9XBpi7APxsu6p0SQ1zhcJAD5soqQnfdRHo
brCivHM5AmHgFxBhbMo017ug2rIVw0QexysYfpdN1KbFQPJSwHMhOwx0SkdSn8Gw+EjVdt3FBUlK
jM9oXR5X/EaNEUlNrUhFO17wuLsELzPh7Asx0AENjJApvpoG9Tq6eWdmdDvFDFAB0rCMeVt9ZCaO
EjVX9yPQN4DD/qnp20GSNXjbQFIKSFDh+cPUgHDEajIysgDHK48/KlfeB9ur54/V2oEhdaVxtZsH
noXFS+PRQ4inWJrG0WSkBc6ARz4JOD26ii2DXHZ82dfr9rUK2H0UlHLoPwcUTqXYiwGRGK6hSTo/
RkDH0Lnpxc44ftOaRYq+zlVNDjU6Rd+0ViuuSyjRYoFt+CHqZT8Xp9XqezA2d6LHUmgOTpWpQMe7
fPZVsjXh58iS59lieLMhpf0wpEBlrpsyOgpco32Av5CIXwfAI5ZNH3q25MgPOptDiH+5XdfjAqqE
JU4JuepKTrg9FlP1ibX6Mx2AtOki3YRpZB25dIVJiGfwmJXuE1Ej2el9P5JXPXQQbzVAeW1S+zEr
t/kiagMPtv2rBtoUDeJoe/daOZ25+gvjCxQR23cKpdYXl3TpLjyc9M3zdW/JTRV0+46cFwA8f1qW
GdxV0FMrzVncJHXHLgf1HI9NFnavIw3PjE9J6HpJ4zGroniP5qcl2jILXHED4IahclMCj+bBFbXd
0Q0wnqtYgpF56NT42hTtfgWJFC7+VBX6Qnds35ryGK/xWSzOA4sf2qN1I/CPadSJd1stzcwOZtY5
EJa8gM6sOzQdGttKYaJjzYMqWYMt9xxfiRirPBpB/7qSlDsez2db8QPgjAyjKbN0PcVw4JAHin0q
kd0PA7hCcuEa/BxbDlDUjX1GLMR3pBEN+B302NXT3ILl2nVpO6gVOJa/Irx2r3gZSKJL8RQ2Q3W5
rc68jmCc7auYDknQwNkFq4dXFwUwckt/07Ph0IQNSepFt/NDaBnJo3aCNmsIBUcT0ACRddyFSgfw
eFk+zFP1wBGd35ZIuxFEf+TOGzbkklaVu7OqENdjHcSfw7p1O7RV0SBnwZ+6InwcWZfztrkqVpQX
I4YuEQVQ12kNDkELxIWYyYFJFH3DRx5ertTYj1y1w72PaXTZcl2fcBsXCRLddaiXVaqKigRbd1fS
qPzWLl3KN33pVfEZDDNobopqslO+GmSD+dMEp/TgWFRJECstgxr8maFGS0ZW7sDrKemZhLxIGLX3
a2ezmQ4w9ertVFpmc4BPe7v2NZW6Wo4Rma9qFp96PdKshoOf51Z8M5xUfdQTf2SThW5RbQ9nVPF0
Z5QgD7MCZhKWY58U3SSSvoJRO3dGavBM2tD0Z23MuhsrDZ6GW84sHu/I4r/YZnvtt4klWzXsa64u
VOWuNGepq4buhm7jCk5cOSdiQ3UalVQlLasOqymbtNuq9dPUVnB6rUonfV3U0NtwVj6xChSfaFm+
GBg+NQiNHBuaxmR0CQEkK9iWV9iz07x40HorayUy020XlRc1TE4/F3cNZR9nxy6btcyWih58FX7G
xMR5o2CWdj0HhCLxwYjigdke7VuQ8oE1bxOqKzAY4YjFbyD/EVsfxiCMsnINh3QZQWL7/jQxDdCF
Mz7yyzZurxENTLa2gU6quPVgig4wH5YF7+Z53NJ68K/1EH8LpZ/Stmpehw49xLzw2aK6Nm0h+k2l
+D7u6LBzgn7qrDuLEm4W2vC8VfqGl/GFASjSCKyYoVYnyuF0IdCGpKOt5tPYM3D91wrdxb5aTk2M
nER+Cg/b2rRX8HsRczKAykyjmDfpZp0DF/pb6dRwJAzWeb9XoATh6AJL1XYYjnFqQH44zVs3Iqtw
1S7raIzymmKdxq0FV881ciWok2iywwsZN5tFYOlzA0pwMdXrMofW7csV0cdIFAb8PRzyG1fOoks6
N+kv3natApJBQ5MufovXnLCmB9eLKbCg8cRApTW0evNoicDUKE13x+eY2jNuF7KnMxY32JdTC9pX
AdZYE8/xk2hBJQDTEopnZrQM7GFw+K96v/1vCs5rO1IcDMJPxDkkEW7JHR3a+YbjsdcIFAAJEPD0
W323O2P3dNPoD1VfMWeygQPeeYv8dEXt/1p+tFf9PvSFC7HaLkK1OKiaNragbEcLhMo1Tf5Z9xHO
7xJ47Snq7l3vbhx2XwsRPixz2GLVGt13amN8JyMqxAJZezxbZkxKcMROzOczRrLxTfHhuLkkGyW7
OUQZ3O/BdBpYjINQs9u2zH+B9DNnI4VgwWEf13xlaGqtlFdfyTMW26vF1kcWzGeLjN+DGR5JAx9i
7U/w01hiZprDUC7bfi3wNf91jvsyt1iNprH5iPhKoMLZDbZuiBEiXj4bfP7F4u+L3dxv1oK4Ovft
Xwq/KSD05AvXgupID1PYWAm1XVHYbIeO27RxFkDP7kMLC6dgDaqhPA6aP/aNwAbj5aRRyVabwlmW
U7T9OURUzHIeWedhBfOhAQTTWzcTc15Gd6u8OPrpJvLdTvTdHRo0EA0RQLkn2EeJD7CFtvpzYv73
Os3HVbOrtOb5m3Utf2y2eHWSKFxcrA9iSST2JKbWD+KGSuU6jPBqFlEb7u4pqjooxkdrW9zEuD1J
142cvG0r2l1yyP9wzdreuW16sNJhlT/91qdAD/CiQbinHEhpETXzAyywMVnnyb/GKFPXUYzukET+
Ptw6yA/QjLvYOuo4uuyjqlaf/UWdKvzYcgurbs92p4MbdJC+cMY5yOYaowsnAYo6RKoo8OccxYI/
WEatsNa3UkXuVziNmeWFeYTlIoR9NNgRZieKdznb/+LQ0ITV4hNj1WMXhVviMmc7hGN0nfy1VNt/
nYKW1M9eZtRwliq++v1ynTZ68GMnyEJ7WDKhnayuYYez+hob3NfTFt5Gq3vQhharO3xFoLgehdMR
dqC1gvVi628rsMcOGvtAi0A2t2Fy3hpVy2TbmyXrazXAe9Zzonmz3n9p//K6TRN8mVAtOzq/SzZU
dDb9gROm8lrUJBGdB8c6Zg/WshRNL3AhIrEWbuBndgRpGoZQkMW1333arYaoHkDP909eTIVJXaYe
aG32N0+486/yBttN6DDnWOgPfeRd6lqqAlR31ixhVU8+LG/+ajD4iHU/GffJmZ9qCGmeZT+bZoUq
5+Wh6h6hOFZjGN3scb6r07KxK7lrtPH5tEr0K+400Hes5T79w9IpiPHJjdroDQxYAboeOJe1D2hm
4FfnEfrpTtubBa4hJcQBusEabKTWdyTn8JVFzdNC5PPQjjin/lrMTg2nZi6C1ck19fLF5bCS0OzM
/DBZ/RdWStRfcaBwh+X65UIa27HcqADq59wdrF48+fIVpTE1XX9tFvAqlLTxwe7qKvalnSwte1DD
eGr9JfXX4BCvUYmJ80lCZtz4khmxnlvbOt5XKLOo1ApqdDFoKJ160HUM4ap/02tbUHjBQp24gnsx
uc8zHU6r2DFrDvWpXXli66mw9X7Wq48Su1bBwjHlkM+5XhIxnImAsDBaqej8jDhL5sYwmdo9sX03
24amMH1pBV92xD5QjYsugFdkr2nIXg3TVx8mt3yd+pOYewzBUdENLNm6DUxNJbE/kynKHPMd2Z9d
nLf7O1efk/sC33jck5ofY/Rqsx0a4wIMqWbMxf4ACiRg6SS6VPtL4og06mDMqX+93BJYeumIyI5Y
H1j/uqDUifg/PyAlw5YXWzVIjYPRIGGwoXZ36SP+Wga3sDH5ePFDFF5D/zyrks7Pjnuw4HuiaBh+
HtYoi70TPKwYeh1VH2P0qfanpRnTaYH+tQz5Rj90nE9ElR6GDOBsSTT+uuOC4/rU268rFkrbaKzZ
5Oj36mjhWis9Yzy6xftL1I4ZzG00tQObMCCqbz9+IUamHrSTiZHUoTisAvMq1zmj6ShuxHu1PWx0
dRZDnuE3Eh6D+TKuh2jeEj0+BrGTNaZNODx6LFdcrKnlO2kvw0R5FHMqTtRNt3XaTyqx7Xxm78Z9
mHpTcO+4CFgnEXac7qNmVsanX45xwIPfb+vL0FYW1HgB36FX+DJrWW37d2w/wqAprRVb9KGBIBfR
YwDPz//r40MMCV0vf6EuQWVWEsSMg6vC7GLEPMlTBiVE2HZmjMwHSDnRtWuW+4tnUXNgPI3MmPkW
JC1oZpiw8OX25rdfQZ5Fn7T7twQY6eEIc3YW/HRHD1wJI2B8aZYbxOiER5C6Ybb5BmrozLHvOFkL
8igUM3QZnYfwwSZ8EqgJiRgv/fipVpzV2MoG6LxeC7UI6tuCbfC+KEh+ngLcjuzLXaJjK1nebGum
7zp2vKebV6ng2pI3z6rGDvY03N+4SQx70cGbx64cvFjwFm2l3HGLYYxZJRZvXDqRDrFJ/F0lem7/
Rkj6E477RA+Gfcjt344i4vQyJWPpdcc5Lvvgu7WCY2A7OAaVY+bM9V6pf5oD6AfUTqz5kVlxAW0Y
8ilLGO3QUx+ox747VcYqHwLxRsYLhp7CEXYqGc/bxYbO3GFWLpj2UAacZLSmnE7/nBGfbHehLXqp
CFTB+aXe2GGO3hBcewQMUds3gARpF/jHmHwOzYs3OE+2mxLZACl2r3pZckeEkNV/7F6kYSirzu7K
KUw9d0w8sG8uQMhMTuuFBJiD6IaiKjkk635ZLvboHqd9yWlwl2P1wcOEDv7xgo0m26ipuIGhvKJ0
jHt/Wvzp6BtpDkKNN9eiKUHFGfv7IVe4Ml8YnOLNO1Ck1yK4lS4r3Q37f/jTmbGC1GhtGAl1h749
ZsxAyaGOzuMuAkkCAeQ+nRRxgJkLnv7G1KMY+yNHETVyLgfXgqOw5TjK+e6onIFO0UQkNPp3l74d
/R6hiit9acJDE9mV6b8hSB796OiikjHMSC555G0pKfAS+ztcvxwjb164ZVCcCnXnv1RT+m1YOPWW
WRjhHfEZ4+YEZpbydsloPJVOtGWKQSnAxVVxmAqOO5O/Ev0ex+vjgLKAi/PAwGK5c5etAogE/AU9
wIfw+zw0Cu7iltZQkWsL/g8nj/P2T2mW9WudUK0rp/VgacMgXPWVDg8wM5R5nMInwj8jX+Ry1BmP
sEHd+g1qHIqsgr7trHEiACb2RhaQK7JGyLTnTjK4Z3fCPvJm7CdWRwm20cTyD0wDbfSBTetced+6
A2Oygc40aIr2j54ri30G+3mFcyZvOIliWg69aPDdvc/sbQqGItZW2rSXCVZSDbl7NGkY/1usf/H9
fMOT7t8tGRXEmrO9ezIwvlfyGq65v4nE87pHPX45rkhpTArYOaNXrhDCJ4/m9rpnOnz2mzkZZUHV
YQR3I3nR9w0kzC/jvI9cXTtU2RqVYHvcBfAx68s2MBacF2r9eupPAYvTbRnuTxyLFV+CSq4QJlyV
NWOfDf181BImUXQE3ZHZ4S9pDlgOYfOXI+z0HhboBOrPG0s1wzaMr7Qt7PF5hOJN1p8WBIx6lzzM
rRV+tPqt9+ikIN+ScMpA5GAhS3qrkB2E8AHe+w7z5QUKMKhAmoWodw7FJagvC4+yEN7rgIXcCdhh
meXj1nrQzPxUgWn2588RDkNgkaO0Tw7eVE2eAwrXHSbvn6SgJETl6nfGnmrnSieIWNO/yH63ILLV
e/woBDQr0dSVCMxRYMnubf3hGfZYY+BcmzrlGA8AofG07V2ctLByvOAWRMaBaVsgZ5HOPXuWtCs2
WEARt0qzmczUVsY8VPmbktfIe6NaJEoVcnlc2qNwmiQYP/X+GnrPnLxN/B/wBZ9enHvVnb5Wvl4b
9tOFAoDQZzBK0CtZ54LU8YIkwHqDDm3YuZ/KpYY66SRmfTUS9I6g5WY6XM+HeL+hk6Rqvg6jmyAa
+uI1OgFremSTBOBwAK2QLmFK0aBV3uK70C74cHesRExgWFxZ99j7P7tHEyJS4nlwfUS6Uy9t7ACa
CDpzn5NOJWvkZveZYtCgySMItwZF/Vfab8v0KILrMj8s1o9gAPj+8+MtHdTDEka5vXzt/qUfnqP9
2cDnhRLsw4CC7p52P9ju0iDaKgia2KhQmXgyEJSeKdsdBz7zUxAea+z5BEfm5KsWIvvyiDBJpiMb
JN4Vg4LTnXlYRk4h+Zh24jKw4xo8LS5wrJ1hnSlm9hsOr6N9dA1UwjqVg3oT2xe35sJ1nyB8BHDx
9HiSqsvmHgpm/WuNF2aHiaZHXVu3QZ36Oca95ia7rPqBFdF9iUar0oRXng+ndP7WrkjWdnrf4R8I
70wGoDvxg/LWdGF1Rsc4WyFK6K5HyTvVrSilAJxo5dq70xhT4mBg1rFd7lNz6kMb90BX1Hubu8HL
HRNySu2AzUUUQWCQ5Q2D5ZttUNAEhUa56CMFmkjIY9Rd1uBXa46uaqVUilzMLjZEhRHhN3bXYgWf
tAwHoLiYbm8j1POZQp93WApcENfQA3v37HtvfgiJKijc6Aq0H2WgHWEKe+UAGsdEtJxsrMrvbdwc
unZJVX0KYVrI4QgZNm38B7luGZoO9hCMoONRYWi1qUwXg4OsGQb1l6CZ0M9ASQ5X1l5HjGhLICu3
QVCFlF7Lk7qj8EXQLKerhsoaxIfZOjbue82LMTq3+HVlf8VEZ7P7OmK72r8whytAkdErKmyHJTNY
f2daLHFT0eY4zT60xFsYHoDmgPdMXaA9av8M2ZSu4JutPke8oxDRxYXB3iyYp10Gi3tNmrEKujEN
gTrjaFf+sEI0ulkBVsw66+0xbYePmZNU1PVDoNwP1l92W+ST4xXzGB9JGxS2m0/qyxpRcQ05kQWv
YoGDJDUxIDbAfoNOhrW37OkkwXQoJU9IBRTU1RW1MF7w+bsT62nUuyyl3c+pbFkufDufoLESUIcB
tCTueQc7Mr9jDbJj6+qSU/PEB0CGe+AAw67jTLadBO7Ufxrpu5hJTY8WZYHKionBLKhfSU3xAzE9
jGqr68xXAlNFO/5Eduin8bo/C0GBNNC/zneuayD7JzBvVrXL6FyH/DkQkE9ErZEFwf3uysIOuLyz
es+7tC6bDNC2+mfDHO/Q7kEVByolDq9anAHai0zv8ZvZ4jNU10ijvrWgrAKZRvC2LBqVsBdQolYN
3grw5CqOFhBFGGUwB025mjCbanmUU5TY4sS5tSWjUxehdDhGsPi/UOlSx6Ko+XRRPi6yHq9tzyuI
UAeNc9L2/juJgmfCcXa0eIwdjGaxusBOzjfSXGsN8nIcdNqsHhr8PmDb8rZsJuGLaFEnXVx1UC9g
rOL/PN0fJ9ug1OxfEzPPzmIJCJJzskf/9rpNJ9jKEU4hwlppPGQU7Y8spZBo0w8T+yQCROeQdvge
6nkG87mDOnOTefHg/h0mWmzrcTM8E3tTGhpkfu9/250AytTmU3DyXYVlE2NLCBY2RQaDqQ7qQYoK
o7qq82UWLXUGgY+7BbcR8IHyvcOtT1Y4NPcggn7ZoYabFV4ZU5AvkVyY/tAZYdBY62PvIvOgUP3h
UkZfwOAXUHnoWttEYO+nw/CoELbpyxUWbnfCLmBNPKFO7i4iHVGR+6Oznxv9BcjR3q7gUUj0TWRK
mz89HoV5ayfU06smlwXjGr2Y/QBWc2QvAyTOrYwXKMJ6LDkUJuAVan7g00etCzbdjaYCKtgkj5Rj
Pn+WKF/N87xUbv22AGwUD0F9sX8FOLXtybgFgEITVG101vpEAdCEqPhd2kQZ6osmT1EMcCj6jrYE
I08DZwUk6r6dwYXA2duDI8SFWhQNf2oxvo4nzQ7b8mybf+N4bboU8yCWwviHW1kL4D9gI0DA38EB
Z8yeF+8JtyxsU9d9Ced8xijEcDKnPnOdbPjCHw2snKf7KMq6r9W8Su9oU/DGJcMGHIwKpBtuagz6
Lyo+uJDS5szD9KrereXmzd+e+Jnpde/xAlh0pnzvMp862fZnyIsTv+5LuQcYUFHvZxdq1CEA9RTH
f65f9X0lvRtWdCGwRBUiJPmE9tB8avc6iP+Uhoj2KWOgv7aVuj6gmoOsv2dAud0vch/cv21PNa9z
uwUsah4toIocaue3J0sW0RRvabH3hADxJH2DTfQvajcwyoAC1jT2SNKCrfO8Zx+rrTO6MDsdTI+5
66FV550B3wJubpMpnj3iCxwafnEIKNdz3WX6DTBWvIIs+O6Xwp90EkwVlBO3v25dtVsHwvG72K9W
dOCkY/DxplM8O+nWFGB4sZMyGHTAPuQvVihjD5mjKm4VdMnt8X3HBMlvFLqBwWLWZ7AZbPYVhmk8
XU3vZov46rw7uPwUNZVjX0aTsOGXthYKVqWjX3wst3uyumzgh6A/xOOXp6+zfbV1Rjj+qS7Xw2M4
XFrLz9zgCypNNH0gidGDE7MgVF8UGio8A8T5KEqB1BAFTiAPlj0CkncG+A9hxpofAvmEhgE/BqCu
F4XpGF9qDOD/wcY4ebBcZ5lHVCW7HUNwfhkpjFPMFdF+8MVx7lAy3S/oEEhD7GEFjGS/d+nhiTiZ
48I2qMbgwYIc7NVHEfaJFb/q4NODbqDIcUWOYQYs84xAZqQA6qikwVZizq74aFD6tugYwXg2p93+
2snLPj10oDggyrFqEiUHmok0QjLxC49v3AOkgWkO/w+NpHMvrIMQo7IQcCN4kLmKNdQ+p+BBRfwC
dqzNzw47YsoJ67MAkNd35xrKTJRIJ6NrKeu/Ad7oAAIeKGoc/CwR8HCs6PVnv4lSNSqdeDrcV8Q2
66aPfvjsgNPt9dlZ/lnGB2ZzZiCayPIpnBy5lxDxuXupidNg+9ubgsqLhG/s/XZYU9bh0NtRxlXu
RQVyNXU7JRA/U3d8srcb3XBrt3iMDRRfl/2HY78qRCV+fQzmVL2soEMnviAKcGKQl9vPFtYv5AHN
v8Ywhycp78tqTs62hGD31kcDUgvII0HXYXHigc5zZeKCzL6nY8ahDFYkDCq/rgB0ODJXoPkhFqn2
Y1gewq/eXLrpea4fQhYkaji1QQn2lqF59OrGvLyDRRsmobgAb+tNfgcFVeF4oGGug74g7pUx5mIZ
qSbzN+OuGS8Llk+GkGGkw3zYfjZtodv0mbD6TDVb6s+VO2EyuWhkdjjPqf7yOckgvxBESuwNdQrn
Ei3hPe6O8FrIchY+zmVQEv8Ru7CP9OpeRkBHDNA0cugJrohzoU61QkjFJh2Sd4r5aBsq0gE1BuNs
pke2/auBFem6T9g8F2aNSzauGRVLijcGALF/1JHJRkGeVGTedwhkQ8fRBxC5BUe0TBCuF3igkjD8
cAiY2cuj2n8IJtqmNfGqiI/HsOOlWee8WXnmKXncYmhgyNb8IINz4mS4xIJmZD4htmKG3w5eMuCF
I7KuoFYAE70g2FZpqP8+rPge95w3VjywDiwO62TeRa7FXNCmftEgp1wH2B4auSNjeE+qEkgD29yD
jY15FTb50NqQ71W6zE4CW/zN9ch/tXCTbjtTkrpgaWLAXXPn3HhH891vAni3UHM7k00c/XFGNCA+
uhD2BwIBogmKiUg4I+9hVGct6h9D9Y4CdglDc4TxWEjplJLNz1v3WdsfAL4eOigtDAS+6QaMLLqS
1L4EEK0dfvCMAZAA7b1/tmudsQieWJ0OtUkxy4KT/7DrstmPlo067K7wF65NsGXSi/JGwz4JkPxL
d+8/rIFMi1OL+ilwzgPCs8b+ssXvbkc5gbi4gcNdrRfTmqSdd8B++0nhNM0hkNCOlbaFoEvQ/aOC
lf5wauyfHcMjHoSBfmNnQ1s/BsJKQpsAtwzBsB6Ng9Lnjgc3/G/phlfkw4qOkQMGn9yd7Mwzn65y
8h2ymWWAMMIHZdh5WpH6UJl2t68GH0iPDVeJe+2NdOYHIdZq9zFa25Ad45Fnlgs6rxmn10AFeUfJ
8+BHz9E6vOtIH1eiEjnbF93s2RK2qSfPRoM98b3zCLAnRvaBmZI0TYWIcrENIl1HUoxIlNqjvGqP
/bfCQ+omDKfGLnvsppbzTAZetPV5HJ/a4Vk44Om3HtaOfKB0zhigoj34ptGc7u2Xr4MzkyZlCBwg
ZF6OckOIYT8IbCPxjG0pXvKa3YdWu/KGPY3quFzBVDDmnbhRWHw4orzOmbkxGn1zT0Ins0/yfrwH
RCD8OUCFsfsjOVjC/0v3vb56CzYz7nT/rHYBfi1K/MADI2+akmrWcAwnk4PLABFKE+Qxk8G84O4K
h/8AGQZQqCMsNI5iwLDsazw/R+6P09egA7Bax7Q+bBQHiDgJDGIMeE0K6LtG/rctfM9PYOghNr8m
A59TG9PzGiI2QR33HwW0Po5IcKgw2SQcLsiUErEKeNpT/FKHaRO+SHzn4OpLBBNPnMqngGn0RZBP
I+KgnGYrxqHQGs98LKMIBkMYF1vUpFYNLGQZzlYA5g6frzFA/rxXX502Uq0ocNIfK+kjR2zDrlg7
yGlwXBg8DwN6q4FHhESw7uzKtuGoQsAZog9/rB+p4BXi9MB1IcA6U+HPcIGC5Vrf0Xg8ISOO4Xoi
lbU09hvpgzSChsTqb2t87vlbOKvCrftj5/iZp3GnDyp3yZiP2M6o731KGd7cGB6XQVVrwu+gxW7d
Y7JvfGiMrDQoxQwoPV1EbsamZHZbcotefA/WSIdlmY30bbD9430tDfjFc1+8HWozWoXvwkCrlzey
fbb7lLXQdH0ITUsLJv8sTXeYFzyP4P4Ag7GeKg/UfUiDNSGtyQN8dR0bsgVD6zQ75e6+Ri3+LiDk
hQ0Y/qEymJod8PCUCsQ4hA1I1z1yDtvoPZre+7B9CA+Accp1WipOUUkQdLDAuKvxy93ocUARDDEx
QLbHxNpUIbWzVZKXpukzT8YX2rVF1OoMav6QWqZC1hoTcHzhPVwKA6oIqAeelLHh7zb4GOwQzE6+
4d8S3IYCDrcuCKA7TGmwbIUvJmgJ9HNnIai18OYEYRVYqNlhvOIHlmRdIfOtM6LoTir74cmQGmSO
BeYZ76Bm2MHop8/tj8bUr3hkTNqq9hA7zeMeYbffx+a98fWDJvOZw66IYIY1o7ioITg7KDe6xYxB
AEriW91oc7Hs7mCgFAX1fnG86UahMSK9U7pBi6NCS5c6D3Nflxr0mq/dQ9eYdNzpaRngdFLMELr9
5BGOlPipJ3hVNMKHVZdWqmsdqjvB+2JHOFDdnJgGw8H8GSOgBASwIg7svqgpBlh1qwgT4vtJOD92
CEf2YrtsnToGAX1tZXtWAcK02pTQ0WBG8Tya4U9ayLGw/SzQQcVcqQnNsX32trGslchmBODJVu6w
dTeF82WmPEJ8qzZbGS40Qz97JLIu/Wk6E6TZVvnZ7BQivcAgIw62C9oiptkCG0TCnwm67YofP08+
e3Ei9zp7YdLHBNXfLhy65npHalYyiJrNMZRXNXcJDepCDs6x3TW2Rx84qG/gJUxtd/BZ+M9qposB
pA6LanrxnbncR+vZH6GfGKI/XGIN6SYllEC/dUqX47+gewFKGFqkH7flZ5jGJbP8AROyJ/9mtrBi
5zOEeB/cQxQNYHiAN4fSb//z+mU4Qjx0jrEk1s1mm/Okw3tjIxD9wTZeQg8iWQ/y1A0vnmXtubXA
3bTa7Vt64GawqA/ej7bvmVSbvHHGH1pbARmOG0yoFoxFM2Pp65Gt5NYYp4P0rGye1SeeW3Sdt3iB
DIghIx5+4n4D67rEwJl2+y+sLTtFtgVxtA2GlrVCFbAoC48TTCLeL34qF2iywQ4QxrUwiE/dEsHN
qv+RdfzRUVB5nfXIMTEpOh83FQdJo6P3rmNXSHgpnRA/DtvPhjslhTGuA+slqqHu1qHD8sl0z9ug
YfsgMhlqfjZeGdZv0zTktfz1Rnj6OrMRnPeaJlsslVl2jPsOD4gAIkBGjBNbdzHhjmQC/brfvtuK
UHof3NMJ2WiaZO2A1Mg4F91/y+pmYlVVvL24w/josPlJj980fGHOiu0CzAPCi2HQ3nb8/rAgEBAd
yXjcOkguwZ/jVjZo2JhWPvkS1pgu/fziAud1yIt2NgyzOV3/2h0FGMndaSjdbsFZXemYzhrz4L7j
oTGYSR9Zq6phMLlY+gHz3vYH2h0SzLeJ2ptwLr5/FDaYTkxuPaDN3ZtO+wKDmHe5Ewd4/MgtjhEJ
bvMGuZUtCpHAe58VmGT12qunesm38cOiPgIegLb5ibsTgiF9Mthpux0ZeIQatagIJihZoQdS8DcW
37x9sXEYWHOwuruXOD4vDn2AVXRx1/rsTfp9XU8ciyiZeOk7smjx+S3yULcoj/hYxP+g4ZivWpWh
DfFdmhcfg8DcxnAb0G+hZ1C7vSA4hSjr07B23y7KB0euZ2Vw+jGKIX7/tMbwGeHYdCNJNoTE9vUW
YKYC2oxkHtxJGHilDj4Ao2brgjt9+wqbYnNfm+A7Gk/E7VKmrMSGOlTzt13u8DgOzo5JC9tvXfcZ
ncI3i6uyC5Bxhoo5h1A8qI8/R2lbAmRPlQdg8daYPYMwU60S9kpdv8zI+Ieo14JbJxJDiUbYZWia
wjbyvLfBsUUYRi2gpVDBtt16EFgYHOS0l5OF6Zi6N2591P77ck8CPbW7C/UXykebcoGQdIj3gej+
vWA764CZF1/X+L0Z+aEAQjhgUGz1yXr6CfH61GhY+YMty8hiG45BcFuJyScEqfAYou+JrX9rPCER
5h2wNOV4kccalHUhNgWZbKjftyX4x9Drk9mb/gy2tZDb6IjSY/lwN8NJt79TF1/rdZpdPN1jU+md
m3C0fVnwzC3T6YcN3IRS1jHeYdlZSMcumP4iG+Q9onaIDyd3uFSK887EZer9mwURYo3vj6ERhVnG
yyT7q1j0uauXdMYov1mfVgxemMG6ezT2fxzVeVn+Y0isi/3Nh6o/h5f/KTuv5ciNbF0/ESKQSNjb
8p5k0fcNopvNhvc28fTnw8yJfUSqDxk7RjNSSJpCFZDIXOt3y0qsu9YKVo2hcfsBPhehGdFCJefG
ilaiCcGQ3gzURMNARWeHKVxznT1IsMbcxT/ej3sdkxBv34oya+NQvPQU+h24Tgx8qYrx4NCSeIHB
AYsUqMDzyedEt4413hCce59LCV8Jluva+cImYqFr41UlrFNdAJtTJCngBZatWXcHxEiHoPdQU+Wb
qkWWwDsaDfFRmvoL6UkvAfx1j9PCCEsyJZwjER/bARuAExLxEgdbn2K2KnjTkXMVcchbsxtoaYpM
3waZvtcBFAoDwK9MBiKSAnBc7QEf88toA2IaEzwX0tmeHIvppXDi58Kr7vyan1TZ3VPlcIrAKoSw
b+4DGtpLGc0tiez8jW9V8bahN51by4tleFjSveRtnLKXzjcozqaH0UuWzWQPq65JiqVKOnkWJs6m
Iauvdus+TZq8DE4V7DqyiNZNMrxiZ5gVOBs3z9+DvAFunsAYNcrc1Ed+Fg6wC4QT3Qjiu7aiAk2S
Y/kr6bx20dc07WJKrro3PmeDeR3tOaygllutrrddlqylZoyXcsxu/Rbjayi9p07o3q2T249mkr0l
MTBIlgwNLDLUviSIbymGxwKkmx1OjBhgwNu7X3EyXtoGs1ibOju0kjiMw4Nv4tFDjx87OkR/hNnu
EU3rScBCtTpAvsmKV8eCH4OMO6v7q6mNywDSDIRVt4g1gc9o2h32b1JWJjY3LQVdKJZeV7w2bX4J
0p8DgGqr4sPoaQu2xSyOFXi9v41cHLCwJJVm1wsq+V00ZoicrG1tAhK6SYYBghgP0SwVWm+au4UH
GecZwb4sk3VlRFtResem1q852FgZDi++l28a72fSE0jmt9hdi32dQ7GDRUlj5CMoW/jreiSAavD/
TLV6i/StmrJzjrekpyuT1Z9yvFGsO6yGuYEdbFxPEJ0WBlFE6vWi7qJd3/xGoFylbMlZshqcehPl
JpwJ6l5tuBEZjv/Q106u6Z2m5iElMKNCGVxX8aaP/aekiXZRaC4HfBQOq6TN55AMl35GP4b4e3NE
BiTRYLUKl4QnAmMUAAPBsddvBCz6UAKzd8uGxzEHhtmwRugPk1HRabN/99C7Zom7+DEG+8kKAwo+
WuR6wsKGpSeaqpEPWQFkKd4LPV3Bom/N7K2yum3htz9q74V4hU3XnlNooHHmZfynySZKAQAzg/gx
+OsWCNSSd2UcHDJUg1E9YqAObxKn2/RA3V6ANitH+Wfp+6ZA4xlRcoQtddZbhpQDqfyqDWskLzzt
Uj+D61e9v+uxAhU4RQ2pIIywt3ucHKW31OQmQvgTs8iEsG4H+Cehof/mzpejv88z/QBecCVr8KYm
KsjCsZWUCsmfteecT0o7mI2w8KgIWQLYqWy4gelELck3C9sbSz8bEDiT7717wKW55M3kZY2J3Gnb
+DbGypwULwMH72gczS67CXSobmkcVTTixTWgv0GGrXatsoegvGoNWSNju6g6OFt0Sm7nHELDXbnK
31lgfFAEaaCOI0BRDDowKmepXJP6BrwtJTQPoMKjwqcgPvWde3TaP2J8D2lfioGzNN9MaOyzgpiD
MODMhpLI+2WrxSddQitnDdC5OOAPejYiajzTwWFMS5ImNf3FtY4gQgIHb3IFi+NOo47fUNuPdbUf
xt9N+MMntaww+/uG1ae3zX0gxabi37eNSyEpE1OI8qZ/DuePw9YX4ytxMmsVT7QcgbgZPf0myBGA
duUy8Uka89p170FBWMm68cVOkDTmIiEJcn8lcSs7mk14EqCjlux8DAo2GL0nhnXfAVJCfGqG2CjE
D6Y/3NeuR4BDhOro2Ql+higlte4pwdbe6sspgYlGUVVzM425+8KflqQEM7FUXeL4moEnRRqG5Rpr
B4i85rakVPqanHAi+BuoYG4vpXl4bYyKQhzwIVTLlvyHptr4RFIZ+vuIMkFoYi2ccuEjQk6BJAx0
GNNgsANAPUKCTNHVgeWo6ounBXxVtU2n4TDgzLHhX3K7hrE44XH8FdTNKSh6rDByHVnpvnLDF2x7
wdJAHjy5Hl1LBLc3gNVb9BBr6T+lVLSWXu5acrOCCcFbI5YS+U4IuDES2DAlGrgYTp7A/aOZ+nur
ZRfbMh7Id73oQ3RNXf9Rw50owakcA7u9KR61KH9NRbdqa3+plLnXtbcSay3mHdoPiMfaHE8WWhGi
qoiZilZD2SEZj9WmCgEiApDgOLbuJiJYsLYTIdNQsOBSIOanGdaBOV5tkPsQNj7rk/2gz/Jz+5yq
OSrNqx4iyb2xMPhCSPoJqGXUHhKln63ZDvs46yclAkL3OetG3Ig/2hzZluasw37nY/oeyj+de18P
D5C6SOYaDEPol8nPicQJqDCY5RDAq2W08ovdYNzOwtoGKWPcYRB+9YpiOWYU9DiToxvd88DpQ6A4
QVHFYUwvkQoTx+cT/6+2/2Xa69CNlh4wXi9ehashCKLFRBsXdhvsDOghT5pXQsb+INNiVRnIjYtk
E2fReSA6YIyfir5Ck0At7bqk7YEEIUQ2WaLeMkgfQ/fO6dgM0RmisqkQVHkAwOMIwYY6x86HHarh
EtAzcjlBjjopCWwvFBJ6Za1tE67Ufk7Tn419MXmCyKWC9urzElZEZ1CWqLdw2KgOxWagP+KkvU7V
W4483arSpa3hzk22SsVw7Cm/btpqvCUuwajXyOXdLO2F7obrso5ujewnWIpM93pARV2kR43uTNkS
zahCincwMLDq71H2x+fmyDkIImF9gjBNEh7ZyY7DoC3pQdemeLB8f9GH19behf573r9ia5no6oV5
YaPJp6cYhqjZ9NmrcAAuskXbPtj1U1Wt/ehqDVc8GX1zjadFq2HprR8xX3kmRzaCCE66noY0+1MV
W+jtyN05OVIdYCgwalU+ZOFT3CNwBbFB6mFaP6eGHWDXOScgppI4YfKw5pwkMZ11w9yM9SPJecGi
TxFj9z6dBOg3m47OSYZ9oESnVzc3+DaXem7wcdjxgwc7vdeCq+FfIhJWml8W7vjs0WLT6u1g5XSP
0llJno8CIsJDvczoGxJzK+DYAuoQqa8r1KOe/ZBhHTVRtkI+rUbtFjPMLqEsEire1nyaahFZvLJd
7rLkJaihDklHKPtnyjk7xr1AGd9d7HIpYUia7pqMP0z15qt9L9F271T06IVIjttNhuo4U9fZhhVq
+9g/pzj8h3PCHjjusgkf+8IP9kROTR797jWJjnL4SXKGVFfpPRe8kOXJZfPNtGtK1KZ+4wK/ecQW
R3sdvUYA20noVboaJtCEkfam/BF13slGBxgjhJMgHK621RFsY/iHNSLxDsd+vLHtu6pAsspRNsHI
N7PySlvkyCstIp7UvrK2I2EzKaS6ovgtLroiDYl8GxuZ4FPrCVSK+OymBiDr6gTv+J9qlM8Jbzha
NbYtna4Zlyur6KDNWzgyyfZe9FcfwytmI1LVhm5Nqs8eMofknGEVJs9+t0ZM40xv5nCuzOOE6sso
AVzkMg82fqxv9A7MB1inRYOGaJ6sJ4Wa1SHiVt91tNfuYO6V2lnGkyVOqrxP04uJSTDOaAc2KntH
ie9FT9lwW9aXwHVJEDlIRalLiU9A43Tt3B+j3E4ORYqxz6pDLouNNh4KlHDei6PmUFQC1PqrBCLp
fnf9H6RgGwlK7CK1y7CR8qgQTs4qiHRhGPG9bKyVrJrHvjbXduicRpAWOcjDrCVhPRTZ9FLb1k1O
/gWU9HMtrSXxDj8IdcXpkByVO0e6tLdjRJKRz+tzJSIQDerKMDC6k2SGyh8mGD/YUtM03vpTJYOV
itjGX1SIJaajBLybQAcDVHN1e5cCwE3UsBmvXZEcp3yuU+6kN+ArvR2TB43COUqQ+tLgh1nMK7qQ
06MJ6NeHpMGKdTAMRJedNOiifHppy1+9wGEU3xeYG5P6Nex/Nto+6py1VcEKWnMGzc3Uv2gu3ghB
1kR5NqjFiFlF7DyudadZNcWpL37nKH+8yV7V4bOXVrT2z/20UEZ5KXLWo4Uh273FEeRAUesJIQ+n
nMM5nHZjOixTnpeyn7J8P4Y4o7N9PD608sXutLs4xfqD7KEzf+QTpzuvW2IEm4iyVEsIlTpIxKfm
uz28St9cAZARaJWg2T7l7c8g4OZi5Ir65mzY5KJp526E/NnJ2oaKJE/2NgoEsi4AYfcmRNmaeCYH
3UtgcJxEBm0A7ZWGEU0HgbDa+8os1ybsr+HeFC2aiUgd5Qwrpxzob307LXPQgbDcWtG4bPxX1/1R
x9souZcEPxfAzrp1rZAA5zwJELNVkCBzAenQjji1aTTpz5AyOd6jVMmykIcO4jGbO3DKGtNvF2aV
YbzoXqAtV02AS4N7WRTeUpl3EhVMhqfIKNTBSNAt4lZw0vc6K/dh5Z/SsTkkxkXT/ujy0sA02nQn
otiAbDh+wN/xMDAdciSpwxzODKWvqx6xIbu9wr//XHkbvwzWtXM7tohl2o077lOJzCnewAMi7X8M
vJehIX+zZA/nl3qGvjTGHpjN24RzNl6OcNZoX2PpLEXEbjgMSxvXfVtStBC80LCT1iikUztb2dFN
6XbHnuqd5KrtFFO7mN1RlQVkGjEd1FhjES5EeU/O1TFot9Llqddoyj1M4VizMOh5qSKmS+7JhTqO
pPlpYbuGXmGvnfXdyCgwkK7bNrmdUNCq6KcQJFx4AEDuMsTz5Gl3Ab5Ly6jOI/hR2d2VZPUBLkrN
WhaWvSYsM0/4FIRtZeStE6xdGhRvhSR5mI4QBavOrbdz2ZMBbk5s2SaWAAFPYs+eGm9jWX8o+oiR
qjBvpvd+SI49sTlxfFAVe7gRnsIu3UihHVxpr003WZlz6lQlVrisd7hgofQmwrqRiiVI5ztj09Ta
mZyodYXeIOz8la8hIULAaYY3QkSIe1E4dfpJb19ykAI9fozEXkthalO2GcCUxvo14Mkzm2qtJefC
4YZJDNJEW0GDi4lRAvg5Bz5pcOJtURXHruI8V8bvqhpuyOBGYEipHI13mXKJj8Gr5lc8nlRbO7Jc
NgQdBsNNytIyA21PZXSICDZhu9r5wj2Y/okI3p0K9rhsIQUEsY7t0tTUnUGmbZt7y5oHV2V0aXqQ
FGvfdra2Tz3n/TKS8X2KwbGQ6qQFBF8kHfKdJoRDUe5rV5GMcCrSNtD8+j6lXFBG+yGHdwikpx21
LsLFXirQzCSoX1M6v2NduP6ld2R+JSU23mOV8J8Iget/6UXlEJWqOyEcAG9xqcdiaZKBeJNNUUrF
ZfJgsqkec1SPFA4iEZvSLJ5rUVEOE+Zyix6JAivoJyDb+JG5AxMZoi1Uf0Q8qjOb9bG5Xog++u06
E/GtrrnvE94ArW8IQgpngj+OIz5Z07JkGWmefcFnhpDOiky4YA3DFwU3xUZWKwttLvKedkKiHkf1
gJq59x/cXM+2bTfncOVxzO4x1MXZETKCgQv9ZSfHFOW/Hx1UW7VU0GT92Dqnq4flYSOzKL4JhIGe
rdNc4uSKOL4Fu4aWjyrNny3r3ip0AnNrYlp81TozR7EyWkAzY1xdI83dFFV6KUVFsDjBJHhaq/KW
6POj0MOdFyI+CmwcHMkfJ2a72zRuay/LzOh/uVlLCqwmA3Vxy7KHHcjTZicZZQYSYmLJLgMVkJRD
I0G66ERWsCV9C2W/DHYQDBn5U22jrqOnxi1eyOxaNV13LPDZ3miZmOm3klIgbir9Qk2F08JB/6e1
+YR+pggPdZVGZ2ErUhswGufELHOv8tgNVgQklfdVLnlGVo2oOPetO34x4X8JAVP4yLyZe+3N4dYf
x/mQLJBdYvuw0oXqCxjNuJvsN5BWp184rgm23BNJbYIeJB3UVg9JyME/RodY04mZLYIieIgtQFmW
BQTkf9PTSkkXWrnlMzaXcFUGdrcr6Ny2deTpl8B0UIkqM7uGWutCcTSlx5HQW2cZahrxkT0wbKpi
jsjOb0lnbb2mJe/GDcIeZW3oPI9JgY2lKWW2kVbj32uhbq4r8qrQmhQegX+e3jjtRume1q8DLwMr
LRzTPpmhgdmpz5NtLU3vNgEJPnw92uHTwBPPsm3puljKDR22l//9ONehH6eyUFVsrBMbD3j+1BTT
6usrfJr/8a8rzN/gH7MximCosFzlDK1oBRBpkZG1WEtjXRTk8P5vL+WY0rUt6YJ3m/zx8VK6NWUE
ssyRJ96vWeBscX5g9vtm2Me/bxmMgrCFARLHQCj5aRQGmbWNV05koo1JfWqD6pRrxTdPRcyf8Y9J
H9w0rmHrDnNbWLKc9h9/idOqwe2QZGD1zIeN2TfNurOFewwBkXadspptbPV/+lgX+6y0EAuj0WK3
SkbgpGaYvvnFf/s6ruDHOo7lOZ4uPn0dlVZ6ONaMP0CaUm/6yMCwTVDXDlDGPimihVeBM5okSTTd
c5SqdMP6Lw9D4YU/jTiCIvz6ORt/eQQuX8dyDNuydcNmxtM/11QeZEbdZb2zirGu4qEZIWOYhFKf
1OAPDyLC8FWktndOcic+d8ZcfiZEfnILtVXuGsPSzBwkVDiNN00isEIqm1EdCkVnq/z4xlQ6GnSj
TRQVtrLQuqgSqaXV41Atee+/WbZ/+TX8EIPZLgKZIH98/DWEcei1rlvOqpIUEJoxlHgii+6bq3ya
iDMvKccWnuMyJkkyxuXTM5St2xgT3mMk5DES7ujSzzanEsXW1Lnpd0/o06ia/1zN0Q3DMlzGM1H3
ffxN5kTMQ2imAql7Re3Zt9bBmKHiLAZgLlV1Iq6dl3MIr6MAWu5sB27EfcWTWixie3jw0vQIC43/
wB9sDm6EzpoHt+PJ5kcUJW9+M5KUltEo4NT170IXiUPoESuy0A1UcVqmv8ci7a5fLzyh//V3Gfwg
3dbnMWOf7qIZ5sUQacIhqrYgi8+D58t+q8Y4TgT5rKxyBsK037GhH53cWggPVxp9FZTMwlckYho/
AiLEIugmh0hSCzeJOSI/668aFju/CDdR/9B2z4X0NwOp51GP4TsAvW7fYu9oeyiziOSYZ0eFJ388
JaCfFUWE46zr6uiaZ5IykV39qBXnjF4dtRqG1ESTiRbSRppSPvnjrjCAj8tm39OCW5BWfefBwpPE
Mx4gPh8D6Oc8cs1j5FvF1lFJudbd7F0N4i2ZKaLR7R56K3wLimoWxKyK4jWsA3xwnLI20E5OX4Xr
KHa7mwT0VOD1qoeUCpu4CgeSOhX1WZaYpojEPk3McXDCbhvjuE4ZiJEmc0LHuHKb4VTNbXgS278Z
JgZoCQY8Ds8dxt8hHgkJCPNdHhRne6SUCl20ikhjo9a4q/T0nb5hN8baN8O0/roL/nPXMT6uaVkY
aZ1E88iIIXEJmMsHoiepmfB0riO3uqOMIk9iuCYOuTjSJYXINDFe5NCd3yzDv+wYH/a/+Z//40xV
ZqTUYBNCBmoSLo0lfNhyznpHtLYBVMC5s/Gv8X/n0P53DC0Jy/OstH/ORqMu4GM/nUouO67DjCv+
Q/3z8bLQuG7nkrDL+gGZzYjgIhmWcR0Ed/E+5+cWSCFCdOxGGom35UvRNG+D79z7Mn6sk1xbh5p/
U9ADLgoLfHoAJypL/46UvVmCqQMMSATwmr0VufkQMnkh1d103TUZCE6xnVKEq7KHGEiNqzFADesT
qef61cNTxgJS1QOFG+LYOT/kLCC+q3o1YdgnQ4G1KUgBaJdEbS8y91gSlkq47dIxK2KIDqGUW9+C
kcZPU4r2Glfv0rlJwYDieFe2iHE8cPj0tnY22ExiYDervZvsZ+aHAFdBmir7pQCbdoI9CTgn3615
i6OdstBvCO2Mp5l8StKgaXnzDGlHHy49RBceZEwek+A0S7pt4gJUt+Lm39o5oN4U4Cyl8O8t+5B0
01IffSYiEcIv20vkNbyAw9kgik0HNEyn6FkL1IuRBzs/GTZFA5uXhbukaK9RX+9VMNMJvv/GB/Hd
BR7MLr2aWAM3tDz6YvDEr6G1Tk0anro+ufdafBO6aV6Rx6ynkRhpEvWAZ6yBCHozuNdU8mRPRy3e
tV6iLf18+hO22o/E+i2GfZg9e2CyTaZOc6LT1J7aTqHC4fcQ0ixpbGskgZFR72w9vrWS6ocnQeg9
H0sj6IvfnGp/X4xPNN4W91I+4rW85HFCex9hNlfak+GvY+0pzqzLYDgQWPZz6RP6hemAUW9j+zJh
RZqpIosMxr5E01xN1tUC8opTa1fH/XY0451g32v8ZhdlpMGMq8xm8IO2CczuqSYxBfm6CkbSbNKH
CO9og62VUGpPuyjQ2pDwqgZVkV/a4G9QCbjt/PRnkruLCLxt8g9adxfW58n5Y6QPvgi3JkCMPWQc
EPbOxqYewIAFgMQo0/ZmZF6GqHrJZbesKABs++J4sMkT02wWU/DHgnpvdb609mh146omm4OA19kH
ih5JkjFBhO1EEQRb4cBMpcrH+xzsi5rIgEbD2PgsdHPrN7/j7IV7RpbJsBHiR44M3wCjBGC+WlV+
1ylxTpmKEM7oCkL3gICCzn6w0L8zrgS+dFHAV3emsQ28a4YviVhACCb9GAtrPc5uFQIvPOGfrAS3
Ps31KOxlEKIctOzbZgbptXMPFt05r5r9O+qiDXE368FeN4O3IElmJTp9FRpyOXUEUQU0gGnavBfT
awaX3QUPtTo37DVoahY1zeIMFw6W9UohB6R9sSwoypzSAqrNNwHiEfC6dnA/m7EHwvJSb7rYibuU
EH6D8zOjVwtTe2mm0CKkEI7j70kkzwFNdBRYbB6EHWfJRRJ374bD2lcspFGumXC0w21+9XW6T9RZ
a4UoBluata0Q+Nt+9qJZ6uJD/sUMROg7AHkVrUaFR6ICB6UgwhLHOAnNKN/NuNmZMbHuUU/OoWLW
QuqhiWrcjWF2lzi03/OpP82NcKzOVt/srDbEoVI+xgIjSAafNKAMH2EPGwxwKnknzBx7eYBCnzjh
YQhYtaX1YyhjPJs2w254trEg/aeDsXK6ex9HAfLp8UFF5KcBYFmm89ST6SU4Ud0pO5JmHK7yAfNf
YiNwSCvvm4r0r6fY/xwnQv9USzHaoi46h8mQho4UHWZDtd91hH+5BCM5DIEcRjouDe7HE2vSiglR
PBMTazza62LC5NoFXXb/9Xn8l9LaM2iNDNeV0iBk7+NVstyfnKKnPfJbWHR/8EhMAV2jCKU8JZR1
97+/nEvtyfxQKQX+74+XA1xyZehShxAxs1W62NpeUEDcG1vdAI79+mIWH/bpzGfsqgEm53DwgwF/
vBgphqNeSdoGwpYR0QJaY4lEVDw+fH2dv93Df1znc2Edt33TWQ0wgabF2d1QpR0mKpK+akYkLouu
6L6poRgZ+9Xv8j61kIUxTHVezSEIKFQQZ4VMjfGdR2/Owv1meXxzCz358RYmTmbnscZPSySSX2oo
IupCw6CPL79rJb+71KfCcBxQOJEVZyPuDRHslrzyLUE1pWB82dfP67srfVqE2IDI+2y4f1lwF5Mv
Pz4y5OfrS3y3JD4tvSIdOkyAdDv0efIcq7Zl9gwzZnq3yM4ihmb++nr/gTH+/2uduLOPD8rWYCZ7
4Tir0mzq2zjPERhL02rJ0usNYgoGEvHJ/pd/Ek1vxoObBsTveHbKnMuvv4mh/3vjcnXmmnoG24lh
0nB+/CoQNLFJzLBDog82LnsiujTZ66F1bzvuUSiHcEdrxxTFtzYNiQJRT3Zw56XkpZIBu7A0caH/
W5nBnFDV70o3+C0NC8YT+VFeOLdD15Lh6F7LiMNIIfsyTbVzPbhtWTuQ2NWvhpTXpCnOI4kbQUfG
pemQw2iumzI6eUG5zrVZwpJRErZvUUhQTtBtQ8wqhHsutXy6iQgM7JE0Sg2VoUDBQI37EBJtUA/8
uR6glDA/B5Q5dXNtC/U49C9tB/uU+favnMEjQ13tJzvaoWpjNRtY8acxegvx4HMnyDELwcLSHVGN
TzKK6ZAxP6e3CEK2xjTLnJzbvGxvsvYyineirA+JG+8ZUgdiNey7RiBFoy8WKtk4NsEzcWpDi5qE
WF16Y7xHLPPcNFCPk7eNlUJVTCZlS5qmY8drvUl+M6kyXPY9LzJ1xZaW85JFzo5pBSvS3Ukeo3bB
A+5DuzT1u092cApAboBV99iHCfeOEa4YuJAcHbynwUeGuIzRqm2+SaqnsHJ++eStS2Ym2uGc/YSC
wt+VQvthiniHv+4hrCZMjYSLoGAjrPhUz6NCfzlm8DpXt3pwLrRzygQNv2WGVmITB5yubWz22LA2
dpLckxzkxpuOIWKZTYItd4K4oiF8090tY/92WOdOzFNdMB96qRXPU5y8UdfuofYLrTqCBPhoMPxG
3xl5dKdBhJROvyb0oeVZd827IidkMCERof5q51GIcTcxP7Xh7DCoCfvgJUPrJXOgjPIxaJljieUk
YSqpDadGUeJRInaO2o80Lejy0U4Z5QvDpI6Efm69lvHRGeSY9vL1O8ei+9eR8PGd+7TfAEAUySTm
YXMDGYciPxVF3EBZDtuhpy8t8DXXDTSSNO6j3DhgC0LxqRgPeAMjlqsnku9E8lKW+iVDtm7ncJKK
eHpPC19aTAxIWdd5M5CcV5E0rK+dZvpjgl5G5c8xve/oMkNSRVPxkwkxSBqZ8cMcNhEjw8nebCJ4
K9x7hRdsI/mQ64xaQaZFfn2xRP2008J+FWBJMYk+wVF2iOp0T0+81Kbmahf2uuK7MSn0qAsMEGbx
FurzgNtQPSWl/1MStxnmaY8QyyAbog5vZDH9RiIGC68jV4vN1uKeEGVRTC5jNnSFHEXRTLlHPHEJ
UTF/Mlxkaop5W6Jta2Ldd5wtUfYHkRV7HbHKUImtmd7FpMUTjLwGwVlPcMBjnyFFIP7So8UJnzuC
SS3B1AkG3IEC5T3mtx59Tt5vLCiWhkxbvypuQKiXWZGc6jRbRaW2Lgvj6gdoCuL01FMtkF5EpAaD
CAsyNQ3CXIw6CZlvQfNdNEuNXYoBors6cXjBuzXAK+oJUhxIXHgapLi1ff9HUL/l46MM3ucRj7UK
7rpE3lgtsW38C/ywV2AQIqPSjCkM3WuHljXtiBu1A2wHlvYN6jivu/93LEFjWICNQnpSB7sVUnw6
alvN7AfXiwWxdWq4pTeU6NnQAgeetzf7WvuV5FX/q2vAKNp60p++fi/+chIZaI1NnTnqOifRJ9TL
6Nu+B/GnNytfMX/MMfjfnHYff58FVuwaUpewb447/9hPRUtYuQGSWpfU5Lgrb5gOgEHHmu2qgakz
JdlI70Qlmf8Tjw0SzLL835MtLpU7FK0jpYW36lMpGOFXDOKywyu4K/fJsVpiDtjbC39BLPDmOxRN
/GWXMTwdLSaxpoKE5k/3UzK7nVQ3Yaw5Hbs1ToibaRdPK2+JTZHzcok6bYPg+rvr/rvedT9c9tNN
1sU8wyAr6YT8akLNDkyVoXFkds6cApD94sEnm69Xjvg3XghF5uCoI/3OMhke9bGIsY1SRQwuFmsm
mq2Z2UO2ziJZTyuTwWeL4GCu8qdhVfxuf5QMSPwGrf3LsiXk2OP+8rttz54fwz8hUjeRDANIJwwu
D4poLd7fr3/dX57jPy/gfHqOdt8MkbLoXqP0OUIIE5z96PXrS/ynPf3w5gvmDegz7+aYUjIG6OOP
MAX0VjLROZij/5I7xF01cfNbdd0+8Ma1l9YbR7KGCMht2myTNSETWAiyxPXPXNIzJSKZ1ogfYera
sbxnEuLTSHjJ11/yU9XM9iSE6UK7CseEroRi+vglZcfuoAI6RPQqDQWcKUemTCvjoDt69duWgbe1
RpypVu1aRMbQhzdpmTx+/S0+Lu9/fYnPjb4K4fyEpCQCSyy2XGB2sbi/yXQfCNfz8Xcbq6+v+HGB
/feKns6WYROyyX/nxf+PBTYqwxBGgdci15nXQyHWim/6kY+vz/+9gnBsiEE6Y9391Ddmmg9/UDB2
PY2IPKxcq/+BKAAEjdnyiwlpy6GcmCzVT9bw8vVv++sz9f5x6U+7xYgwS2piQmjREX3pZzj1pdHv
tAEgO9DXSENWCj0RMwdk+Puba88vzqdFD9pg2bQb3N9/k81JVEDk8yg1XUTvpqXEIbPyGEzV7N9I
r3PRombVsRsAtuvBSI+OAT1e4eJ/mGRgn7/+Ov/ZpD5/HQPhCI/TZMy88WkjyQJNG2w3YWbnhG7c
jtZaie2KcMYAo4ZjHyzD3zGKZY908CatiS2FbEMQeKuaX1FYIQRsb8aq2XTwaqIkmJFORTr+qiYP
pvXF1g8LXP4XQrA2SX7wQ39jZ8SbRMuxCQgjR4zr2ye3HHEbx6spnJ6b3tx4EbpySzt6WrPWhCLi
53cc3RUaxHtk0KGqvcd8RV16F0WyXwYuPRFIRuzAOpLE3/XaImbQQCj/MIh36bfesWVcG932MrTE
BsotLgiUqYjxkkkEwdAi09/UEenxMWPaq5NdI4yOskNSdyeHtF97NElzEc+RQbSkRa4jeF7bOd/A
KP96xVkVus1eCEeOUuVzITIYSdSNmOdXtXTE3hiafqVb5NhWUV0cOkGTimD7uzPs4y7/n3eQmJX/
efqfT2s3KDrb/T+knddy48iWRb8IETAJ90qCnnKUVJLqBSFTBe89vn4WqifiSiiGGH3v00xM93QK
QDLNOXuvXZG6C5aMhnOdH82aIIpIpvLx/UQ7M5IpU6ycqnrs1OpsPYlNhGNaHWLhaBIMzTkV5R3n
JRw6ZWr1/oXV62tt5c9zmWSWsIPIoHjM+eo1JEZouVFhOo2nx7hMcR2yo0B0JO3OLeoLK9nfz6bp
lm6gZBE6iiNz+uef1so2K11ERhVbRB+1Rw1I8DqXiVPoWqxZ37/Gv/dMHkvnlqZrQjNIgJyNpdYm
SPawkFfYncjD6t+VZ2WN+HwDpGVJ5s0WKy45TsmGSEVpr4KMX8in7/+GWaeYtytkRdVRD7ArsoDN
C0midBvAFfa4wo0EFo3mrCPvSF9eWodhm114uWdG4ysya2RLB0doqLP7gRoZEPFzTuhE4+zVH+ah
PjTv0D1W4AGukqcLz/bXt2Qr0lXkVRSeZVORp5/pp2/Z1EXfRTHfEoRFe0NAuApuuPdvCo3UabkY
i00b0hDvFAU9Z8aWz1ZCMKZe95QKbQUFbx0YN9Gk8IcDcqks+de81nWBZooPbwuUNNrsXRBXVVFD
4JjL0CfVyk8iyEBHWXgBCr3XL0y2P2ebL5vD7GXMfrRD541FonHK1BetE53EPjiU9uZNO45b9aUf
llTIOge4yh7XYwSVYfP9x/jraQWtDVu2uTaJqT4/Ox+aKQAqy5vmOkFOcg7rFNrLH1wukTXfDzU7
zE9zmh0QdZLJgd40+V+/fveYiEQ47LpKy65TyXZFnsvLidZdXriEN5doJF2swACGQnXjek0IA1dC
t7nSqyR7lpHCelelib+/ScYTPx6abiXKd3Isvv9D/56fms2Xl21D1fhRzKvt7ph4o4WumMaz5d/F
qKt3qTxRaSA2rb8fSplOYF8/v8bBD8+kwqrNoLObYzmKGLkhZOzp8yvkZ8qOcrBX9EZXJDyDJAnW
5oWFezp5fR1SsLdMyxtLKrTM2aHQKMs28RsE8mNNnUfSzBhmax+uLjyZem4YMSmcEIYKef5khl7U
XhigMKlWoKqX8X27HTe40zbI0O+V2+9HO/dM0P6muYUMTlNnrzH3y75Baw7DS0rMEzEcxr5OLt6m
pgn69c1RZDBZmlVL54Hm13wrCGAqNpwrx8ECL6vCmFagUO9byS42Rk3phQMaRVANjtClRfPvJ2Rs
bvwQMNh0mTD8bZ8WzT62rLaNWJZyK+YYbQZvNiFASy0h/7bLXLD3OXBX2B7Xiehocuu0gwtPAgOK
UwfoNBjFOA69CzvH33ul4M+yaSGqpsouJc9efK9remC2Ibcmj/JqU1VijUJgXKleqYG4Bl1NCEC/
1LJaOzWqqtF10II1VeVfvi+XV8MYG2tTl7C+BlGCiMFT9+OoNpuoi4nko0rc3VdJPV44kn+tF7ES
scZPYkYEuCx72l/73WiTmdfiZERWvddJ91NszJYhuaz2FmahE+BdV4fhwrry1/SZqnCaorDjsawo
+uxckbTtWHChNZ3MiKQt5TjrtvLiai9naXgMyhFcq6dk2yyXtAsFqmlyfJm4s5Fne9rQTQmgfk8v
yOiMX2Op1MdMZAXNgQFtOxmscMpiy79wrxfnh2W+UsJhi5l3frXRsjoztjGMlth3MZjVFXYcanUG
jrKmTHdB3FpHL7cAxo1QDUfUNMdcxNYtUtTawban/8wkPXlqEeQejCJQXnOzb/E6hiVneDjSslUl
qzAfk5dMqTirwVLBWo8kQG2Bg6gdZUB5ylrl8qUVxJGRn9krk4/Y36ZDWe3rgQa73oDkxD2vPsQy
bIaGq1MiIqJ5DKCploH4uIO6dMuFgmRVSXfDLUH3+IvioN+auNbXk6zvF/ImgFgQSQC7fb+4/bVH
z64ts9+YRCibZ5XUcDwd75pERHQyEJ0RldTTZYmK2L8ajkBPirQsc/yabSTk84W7idDaiiaHCiHr
mLwDOmWLuorBQkkaEq681cJ/uQv+NeS0l3xa3NBwkF3Xhbaj+O74lkxdPt8334hEqe5DEVkLkgrT
pVrVYhP2YL8jBcG4lhYkeVek8wJ8K358/xJmv9V//iIOgiY1BOrL8w1FASZAuBjJLZI0MSFs9THq
rBtuU++e4r33nXE9aUi/H3N27vj/MekgcQj/cyj4+hbcODeNMhhcp4M+TAQ5cjSIULF5YRhl9rOc
jzOvCaoAwVpkOy6nfWsfJQ6XG641WJrsa3NpkopE2N6iXqKocdwLY18aejaVi64sfX1ILTj7uYer
mNvqOgzD8qkg6OxKzfzylFf1pRPP/H7zzxOb+oQvogNiqrMCY5uPyJ5si563otNzK0L8m2E5AEfT
goB+VwRCQSqwBxOMIvaDIZNzWPue/wzF2QP5UWfKf/EiNCraqqZSEVLmZ8xmSOVYdgOJsAAdwqD0
Hss0tzzvGAXFYTTEz++n1uz08OcFfB5u+ueffmCKkpq5kBkux9n/w9LA3BPQkV3YVuen2X+G4cJq
68hBcAjM3rNvD11h6oHtoLdbRSdOfU72S78mufFgPTWHf9eRQL7ESsWZaNpcMJXQffn6VKIvxNAG
OD5pHHRXKezYR72Lu4OGfHjJXtOf4MyI0/ev0rTO/U616VRr2QplVTFbraTBCmnz+qT5hfqucUGR
t9rR6J1I+sFEw4O9CLU7tSE9Cpi8AKCO6FDSclLtSEmkORPDGQWvCoq8ULasfLuKSuio4XUrFhky
XPWHrO7cHLP2sLTLnR9UWxVoe1pioH2TFYp4w5tN4iqYJCVNNoTekBcC8xNn4+AuSs8Gz47ZTt2i
3dSSnYdVUjv2QHVIsNTT6wyEOniJiv/ZtruWLn0KzrxO5bXHf4kcYQCXb1J9LarYqVuOZ6WG/a1b
6NUNtoW1Fry5YPv+YJ2o9UxedFoPq6CR9/Gwq3t0CTBcU8JZdHk9cZ/zye+HbXRi0RYsppneLDtf
rHkuIHv9renDqX0rXXidfeq0JY6A5nZA10/aCcTWO2s4ai25xiPOW/6leCKqQ6cJkbZk+UHBp9w3
67z39yaS2I6os64CdzHhRd2XDuQdDXRLgxtIUIy7o9RJzJymn7BFLsV4j966xAiQeC95b6+K4r4w
byoSBoLutwEYNoNzo7k/rSRHqozW3BePoTBPGUCkztC2jWbt+/QKmJevjdcAxzk4vIUqaUsU2dPM
PshhiCh46YXMi4YLbHyloq3u76Te3ObNDws+oKfTp5a3EPeTxlqZCmAUcweir6zIiMl14pLQBPvA
MkagxI5nHCSdECb0Bb7mWKMzINXSlA/fnmDc3m0KczdrHv3UW+SGWOjFQNgW2An4obka3PnFz6iE
L2ReZ9JBibaN/1MAhTAzDcjTz6rG8YshrNLNk5+e8oHCvZ9iVnB3eXWT5+UjX2SSqMar1Lrr7Ppg
2euSN26xCdfGrQt6hlQ8tB/2L+qoiCEA2/grUlRBd5PjJvOwWCxHoFv9aYrQzJ8UyBSjgKVcw61i
o68zssiBUBEzdQpVwG/DjY3PpeqllWU81kRraivy4ELYN3mxzw3oZV1frDzIyU3Wk7cmRToKAPj4
Pd/Y8A8NsY515e2MgHNgB9ZJK1ZgwH4jqiSA8RQbGwFIsC+BPSlshBLsovhFNXdCJYedwMst8vsl
lUZgZ/Qge34v4Q0HRObbItHuSV2Svd9WtNb9eqm1BINXJ3t8GbFEKXTZQNdbsiPLu5QIFk3/0MQH
GbA7+jXAOnfQnBdY9hcB0CbFy0g+dp/tqnIEN6QQ0QGJr16jX2U1rJGSNQAlvHGoYpQWSL+7codg
KCCbV64QCRckaljE73gbm71NdllTntraR0XML0a5ydOPWkft7W3LYeW5GxmglB/2RA7C4LmluwDj
JFqkk+7anrK4IdTkD31xn8TtsldfmoTcTxwEg+LelOB3UxDoOrNVh98DydFD3KtHr6N8K8jbcTWQ
wM0zKnvi5aruVR5A0t0oLWhNnBNEKsLhznJ4NdWDSYGjSJ8zzjsKanuJ7BeiLQ3IYu5NV52mCGKl
7wl78YmqQQ7UrrsGiGxgoJKSN2r+VloRoV2KU8FDsjGycKl79JOXKLpVbXJ2IpP8tXrr0yjXS0TM
MKQB+BG0JyfkdGjHrqGAzCVafTHTdwAp5CUCpUf44XgEOxdg7CehOFbgsluTceCp0RTOjPvgVeQV
oL4DJW+gSMGylWFW+Y8aUXSSsvQT8Kwbr74e4EdkJhg7+XVQ3hS4GHZzFQXHNN0r/d2Y4qhSmbjK
PpbibZkUL4bAgz2Knd/3z24xrCPFfAz68jpWHnogrDDgVmQLwH0h223AwC8A6cCnUD0w0GoJoOZ3
pfKS2oKr8zqPrvXJzqYwcXHLuLJF1wG1OquIfK3h1q3KBx94JzBKakBpd1ANgDPjtjDWvvQyeObC
zKLl0MarsPkYQuRyXAb2EBXJCOm9Q0ECfU1ilbXx0w3hzwshDFKxdom0E961ND7mQHICcSKYy8VO
URXjLfq5nd9AkBnkdZodEeiVAFcGw7+KVfgoAenhubcxvJewj7dhvKiaBQGfcBLxnBPtvNZVb1/k
6oqc+RFElCEec2Kp/XRn4QupAjDy3dVIHosXb82OdBxlaeTXzZhw44P6CzO/aEl9QsqmWgDgwveE
SIzA7mF7YAKHoBqHH7J/IN8dl6HJYgXEzwscpUMahcyqDm9c3OcSfEHVe2/bGpHUczhFRmAvM9wH
MRFf4nfLV7cCelBMmmSogAkcSZUExBQJKO6m4Dd78qptj1M9M97dJKfkeoeGfQkzfd3T/h6FvUkH
lZ+tYBtaepQmhoxdDeacErK7EnQum+uClNls7zWnCk+kLCpMRr+K4tEnOrvwf6mevbXGEkTFi5I8
gSeV5N9dftsZt3X0DDuqaxqSnoAjtvcxACJvQsxB/MZAJ0GEbd1r398ptU5Xes8W5/ofyK3a6t6s
HtDQwn25CvheQkYLb2M11d5Jo18kiuowP+izUvVblDmA7OipRV3gu+RRMQOoPD4OlKvS4qltHzXe
96jZMNRxx2JJ9n4LC8vgbyDkSfzqoy4bMTk2Chtd+Ojh3qzxY7GLmJAHIvyKQ9MBN7vzsZW41SnL
tIc+RkWakLNnl5uENBlKB2y+r0pQLgZyemP3VmndBRYQJ86vK74IyGOIdOQWTmeNo5+RIRJgKwzo
P4L0aLVgRzzoFjbrQpLjXTnFiuRTgvyqh3GKRxrR7aruCfJNSIwQBTI3JAtZsojkQ8X5x09Wolf2
fgj80niwiSGYQOPaAABJZRLrSe+M0lMiN9eDVC4JomVCdKss3xvEeUcCigB3ezv9QVED6DpwvOHU
NDK3lWOjv9shSYrmjQ1oXYneoD9WFekJ2WEcHgwTCkN9LccINLP6AEGBQAgLvA0EfSXYFZH05rYB
a3X32mXth9odUws4jPgowceMxNJg4bC821K5CtgQ+mEH8ATDUIqRpSTr1LTeOjydCUK+8eP7s/U/
LdhPlao/R3pBidVSVaqKiCO+HumzSuqbopFdp5EIGmFcGchmg2RbSM1uyIJt6qIASu969jTIOEN9
74ElESYf0gLxXbzTx9i4QISklDtsfRVhDdbwdivSGyZzcgp2VnkjwzuMSLTMfXvVZFNJA2uf8dHF
bIbXoRstLYSPCvZLjaqpTSIXWvtXLo4/tAHLGqQohNWwJn7rSFOHYymuuvCX5PkrqwK07nZsDJDl
pFOhH0ad7Svv6mVCfE7vQ+JAD5oOpKynh0I1sFyureHVbp80XMsl0WoS+bWBdquRx0Y0mglLJEOr
WMJ5TaOTq7awMBoUKvyfYXYtazILVbiXVcjfibAgZWql1spidyauBZqbAhjZG440WWr3mEvSwQTW
nlTRUYytk42gNVq6bcGvqH4QcCmKyXiM0nnN3TyO7mTpqvefgqI5jrqNbxfNr8o/cLHQ5Texv6ub
8kBDBqq4WNIr3pg2Nz7lvZeep0B6iQOqm0oPnH0dUb+bIRzMsl3FhC83EK+mONxAbTd+TKgRk6vF
mQfyD7Phx1ippywJbgcbglNJaGu3dRtjWWseDkz/kIBhhGbjaG3KzU9dptWjqfws6o+c20prMF/U
+5SDO7HoZOI+ViBPxkxHwfqMdA5zEpgMotl0YrMs9c6wglVS3dNQXvrVdWY/cqSNi9twOlKPcO2v
LAJ+/H2jFnDYSkcF5N263VU1XFfmbwk1qiYT17QN5OdGLsBG/BzS34k6QGRkm0W+LFnKykaAroHH
TrjnueDGreyHXUA1Sz1yAF81TWxaUiWJ7HZaHWoZvjQjclcFiEwYaDYoOUw517SPWHKju6EiHQL+
D0FV4aaF9ZLdQdtfWsVPvSFZcpQcnNZXU2Je+bOcCETWpm9XkrHWu3u52Acs+gF5yC9ldz2Y79z8
OtoW6njrSltZKDgp/SulzNcVqmm8XA51fziPrIzNpowfzZGQobZemEEBPJfNECnpFQyWfTPa12L4
nXL96/L0phHPQ3kvjWxbvb5S5PDKEO2+Ml90j7C5dNuyrUYu5loY1AR5cBFocPDWIFeNXFl6E/8B
0yqqkxb4Oxxold2kMuOrJlA3nN7XlCgnZNKFyue5iz06w6kvgFIHOefXxSeI1LjXUrKgmpj8repQ
6T+K4cISNyvm/rPAfRpjVomJBTng8mhYjk2pAopEGC5roSGgCCrYscPh+wV1+q/9tZx+Gm3WcjBw
V/qlyG3cPM96BUCRu+D3I5wrlHKww+GlI0lV5iWf3uwqt8yJ0kuZpOz/4U9oGd0TIb65E2iWu4rN
Rndqiv7/zaOhH+DMiGQQefPXjyVF0uhVCJOclLP4wShl0BtuynHw++c7MycmHQiVXcOkfW3OakxF
pw0Y9ilpEdAiccCrabDpl+pmU8Vo9pl0Ku6Iw1CcoE6a1c3SzjRb11PgAhiS4hSxsLktFi9xGZ8Q
VXNEiu4rjLGQ9w9N03hLkQOK7Vvj+vtnPVOdhXyjcyGgM6xShf76SgOvbU3moevUU66UQgXiVpYL
40eLc5XUdVsQm0x3YFh9P6w4V5HWxZ+yt6KqiO9n0zTsVV8IskzIFsmWNByWJaen4q4YOOspGYlg
EAA79tT+OW5sGIG3BK0sekGwZkrCcymtQ3Er49pPuIWnFTzROgrv5Ey5E7lWrYjBOVglOsfGwj3X
Zu5Sq9H9qx8N0YFBAkhLXKM05nT9oAZvISw7Fw9Jb+7hBThdf6c31SKsZKI27tGhL9qIVSHFMZ1T
zuNGK6f4gcVCwKyQYbmCytVq/v8D9kivlO9UzubhwL8c5/mmBmGmT04Lzae88NgW3TqihuCpKwMA
IJMX7PhCLqnBv3X+L261q0h7Ev1tVz540osHIiPmcGBtGu8+I0Ir5QBYvUTaFdpVJyNmHJy8a0FQ
xLVjgmHmTLmTpg1nYv7b/a6vfksJdUGf6NliPJp68cAxDoVh+V4m4VWSQluNs1vRlQRDQZbWzOoF
iMZOIpVRJwko0w995R8jejWLTJIPGUfc2ryPcn8Ns+ckR8mixQxf9eqq9ZRV0KtEKBH7WsOwi7KX
iCqNaTd7N6uB4zWOMnJ77infZtZmrGp8Tfpera3HslFe0jbe1eAdTa1atpwBhxZ6l3HKjWod+yHe
6iczt5ZBhLkj+zkMU37Jk6F+uJbLFrKzGx0MJayubiNlr3r1Iy6qQ9MTLqq7JDp1m6EkSyfCXUXh
YKiC21KmutIisyKZrwjURdWekrrfdYLYsXrdKlBYx32pcynYSsRV+inHumw4oLZcKt7zwPUkj/tN
rOjcSehKEUUWwDeMowe9kQBSQsEmNcFqywNaUIpUHcWeZgPAuqc6QgEUnqXFv9AJ6kxq6ATmjezq
i9qcYCYU2YDY1MbCDnaZ8avDmE8FLa6fzOFN4ePK5WMYF4uh24NMWdkKKa0bH/axpQAYTd7zdgcj
DoABOfY77i7saDbIkYwgZ3N8NQvjVlIASsO+HPQb/m5JPyTkmVOrIMlXEk9DdLSH9wp727DJZX5j
JJi7XHYCqMk26v97jVqO5t+RCL2MQ2pMpEl2CUx9ok4zEkFNIv1iaz2dsSv/9+Dy8+j44g+mnBwj
kPvLLqBiuEiLvQE0WKnSTaU8aOJXIF2P1mmkomJPYWmyuoTfDYBXqg4E2PneroaRGZWOHrw0IfhP
b1GpR5xHHN1lCv9ge0X6ZOS/c/F70JWboNMoCBs3teg2nrTq0Y0N8W6UoMhy0M/l946tkTb1G6RW
1np3RY/sOaAGMXIJKV2CVX3S/yADF05mVwQF1w9jHG7MkFqgf9sWGgWvY+QeSvkhVzbcou/j+uib
SLiISyiXhvEKZmiZEFKjdu+quU/MTTEcCggJ9h22sCK7K4146RGLwn99JISPvIaBZUQQMtuU+tII
CxIxiBuLLWoNpGo/m/2micf1IAihHk9j5jmWxYnCfRlE6dQVcjGA675BKkvtYsIjuJQYu4pLpvtS
gdDQi2ABvSOt7qVfAzfGSHOUhAiu4G0kzKsHNw0tjF/dNFnq4BmGr49Yj+N0cTfk1yFXK/K5RA0Y
q9+N5ROZlVs3HO8kezyGJknlTllzfQdv2fFGpwv4JhG7yL/QOj5z/Piyc0zHrU+NLSkaDb1OaAUA
5hjWsUIeVVC70Upo4bBh35hkxnLm6Brm2+93rZkN50/3CRXJ5GhCaq5zyPo6dCA0e4AQbDu1I3kr
8KbqMtqS2Lp9pzsQ2JvggxCxjXJB6XTuPMLZ1MS+rysW/pSvo1IjDvVSi2zHak5h/sSNRwsu9L4v
DKHNNIFDKYmyKVQXnUqqHFqvaIAcAlIRZSTvvn+JZz/ff55Gmx3i6qKqCxwhCFMQUkCNKg8wJG9d
v/6Vh/kdvukr0+//le3m/7/bpzGnw9inKTNEUjZYXWw7g9IUS5GZvMjJTiiHdfM/Pt7sQEXiad37
AR+LAw65dxkIT38t549Sfu3XP+WivfvfXufscqEi7xnsivFsotsVqW7hxMtXoxa/1mxJ6EfAZ4Xh
+Pr9qH/sg/Pjq7AQTKKXwM2izR4zFpXaqTqWBKR+0MmXMXTkZXOFXVwsrHuy2EBvQUxa2rtLyuVp
tv81MoUiDXfYJECbzR/T05WxBlfgKOYrEZIHryw2PbB/KySPUoc+PIqjqkCJuvDE0xN9N+5sDqWa
2tUx+UhOT7Qkx60MrnzwQxurHRnHa7v4YRACYbr5zyavXolLbylVxC21zO//jnMHdmEL7HEoVGR8
RF+nso1lVAMdRMdULWMnDQbOBV3nFK21lYlPyyX2r+9HPHOh1AUCRFllXLSjs0VPBpKrGFlqOwmd
BBf7TKpdGOHs6vNphGnJ+PTz7IFnpwNZgU6P0AlB3cqnLjz6ufP9g5y5h395kNmrK3tFjiSKMU6I
1428u6VikmVGtwyQ8oU96pz85PNYYrag6l6o2pKJTsF0p+xeGctMkpMk6HZ+vJJEka5EV4SH1kTv
jfqRBNCqJ4tYs8ld1ER9QZanTD+Kr5MX36it4aIwdTYpbfaGTcMbS6vMJac1oOOvmyKl1lpKSROB
tVL8E1fp7M4cNPdowBUm7pmzlJzE3pttBuqFXfTvz6CygwKpwBBgoz+f/YDJl6gJs5Vsx4iDraYD
bwekn/TSVZjHm++/+N8TC6mGjmsWcTd81z+X0E8Tq2Ybj+3pN6viwJfxIAO1WELs/fd1CTybWH4E
endWpdliOIxcBpWaj10299ylWvoB3z/H2eX28wizVd7rPSVOMN84pCubkCpEuy5BcJCC0Y1vZRxI
K6ROcG+ajpNhCW5Dse6ojicfSR4qqxJ1PYVeu94IKYY37Jvu6vs/8MyL1hRV0bEnI1mG8vf1F+y2
STBIaYS2qSxuyJE5BfT6y4uI278XP6bxf4b540D89D39Iiaw3gwlRw0iLhQNHG0PvcybK71x9V/+
T8/05zf1aTCLgHDbqnmmADRT5f2KcdIW1aUC5JlfA4+EKJ+ZowhUVF/fHDpohPRjIjmSVm6rKqdH
h/sOVNNBpPLHf/FEAh/5ZHRBrzV9xU9PREw4WLqYVSBvsCDXOJW3TYqqIdSq/MIC+PemwZf6NNT0
2J+GCro2M4c4kxybIMne07lt1hd+FGff3KchZvtSQTqc6loMkSTuh5JJR9nwDrWb7MN4uCCmvvQ0
s+VTDrpMHa1UcowiX/NuCZa9UA88+zCU32RWKeDE+mwEsgIJN02Y2X5Nc9OcgpgSokFdBFyX3pty
9mkMrNcIXTlAzGt+IvG0Ia9j2gBLNO8phjcHjMwW9ygtjAMR41eec0m3d2nM6Z9/mg9jNxRlTCSY
0+nIesa1zvr//eQ+s+Uy5T491mx2WzrUKr3981jKWn2trqJNuzQWyg/jyV01/37yfdlZZt+L7twA
k4KdRap8ViPEJrRxWrndCT+8UKL9+8DLJmawXep8MoNi7ddXV6vp6OsVB155H2yjfb2lxb2mondh
Wz6j5Pw6zuwnC7rFl8Eq2473QyZPHlLlJl+3T/ZjiNYDW2Dg+BcmPR4w/va/ziWfvtlsTLBI/7/G
Kj27mdIifJBoRHZqv4voH5KuETbJNQ5if5nV9a9qKA8ckY5tbKwM1EMuTjHh0etqEESZJRrEVlzH
OgxgNUXC3oRy5bQdrcrUE4iqYkf39L2VeHiiMcOTIp+8KyRKjnpzyuJ3w4Ao6+qbJAODaEftuzEq
y6AONnBFNoYPqDIp152ckSMPb4gelgJ7Q9IeQpkepnpd0pHtgPdXDW1AgrEDrwYSt7Y7laYyUaFG
sTash0gvlhVSkVZBaYAKh7yJsHwmbnFF8ssqiqlwJSR9+6RG03esWgCqtrFJ1au2hAsYPcmT6AD3
uF8F6z55noDRoq+WUQFR1xWLUV+FWrwwc9rF4buAFUfr11GU8CAlZHOWg6P1t4Ht0+Mc1sokYrEL
GWWavSSYckHQjUMAMAltIeVQd2MJaR1Y0qpxf2lI+fqEWmDH+Baxc72BRoVgQpf4TdatnsJlXv4U
fr82yc/DTrOTxoNO/1bVM6etb3CHKiu5Ip/ABQlv4gRkQVirZIkmU3a2jrPJDnGyl1GxDd2JvaGt
PHLv+yD5kMnLVM2jTO9VHssfWSgTxohiAEDLIqIQq5HW5tHVBcF5XQ41Bbc6uUuL/kZVBj5RhCcp
TUgdssz2YaTJHLymsKV0JF62SI4VN/QM+g/YBx7TvE1k676O69e4oT2dBk7ZhiuikPyG7EC+sQpK
rE6aa7m+rrt6ZxsokDlYY74K0meCQhzU9ivKoWuFV8VhaR0OihMDWiXhFvhquQiUU1xCX5r0QXwm
8N/6lA4kX+rTnftFsyLSKmNjMXXSVr6uHL40NHLs8nGsUEJNoA418SvEhfuRBoYAxCVZg5V4NqUi
+B33fviALB8MqVrl1ZbMK3BNWg15+8I6/fdFmnUaD82kzKfBNr/Aa9g8A5QBkpNxf92Za/3J6hbv
FVl/KwMB2wIW+IWT3PkX8WnI2YugUKjqtcUhC/ReteodYykjF1mSqVeux1XiSE514UpwccjZnSDT
da2XPIasHfSmSwKQt9buPdoZ63KJbnn3/Us9u71+ut/NzkJi0L2IzBvJ8QKrIxWvlq64VHcXLAXn
TvlUXHSubbLKt5s90wA6N2ta5pOS6kSeNcRJLtO6Qqtal/LT9090bmdAaGBMvgKVkuvsXBzWRMHU
IWfVwR8/dK8nKnvSeqv6URWkdFh5eaFGeO4EphJ2gFuP8cx5YQVW4xDVsI8dmATH3PhwzdbBebSA
TPPvzw4AhjQZehX3Qq51X3+Wo5f3Qh2YGoX800VA3voUJhtiYsv++b94iZ9Gmm2vWkJqajBNi2Qo
tkrQ/ijlYVcp9SGEBW4a44X5cfYVfhpuNgsTmLllp/DLblNXLMM4eTI6/aGdhM2EMWT/42ucHcHy
ycjm/7lijPdC+kXCLSECa7u+uHqc+3F9/l6zy63tyt2AY3/6KcsoN0lk3Xv7EPA7ju3sFtZG4OjZ
v/VsoxrBKPSflzm/64rID4HL8e3Ulognob22iXzhe517MKYhGT42pCgssl8nYmETMYGKnbvnqCzk
4HUQj9/Pv3MLxucBZvNv1NW8EgkDyJ0TEPNWWPsKI8n3g5ybdZ8Hmc26xows1ZUnP4tV4QC9JmRj
VSg9uvF/B4ae2ggqwIz/vK/ZjHMrvbKzgZGiJiPbCYQlpp7vH+bcJwFCoQgugdAyxGzZy4tRKdTp
EuOBIlsSR3ayUuXh+zHOLK1fLhSzF+bZUmbXOheKoH4V9grCD6ET+75DtZW/fT/Uubvml7Fmr6wS
Rqv39XR52Uyw/aOxJDNxyfFyuAUDtazvyl+XJC1nXuGXIWc/V7XF/kOXiTKvdYrj3ymA9//moUxV
NzS2QjhmsxFw1ti971GDF5vR24gfqQOQgrTfI7X3gBsH6NVoeel+9vdj0XXUAA0K2548cLPfUjeo
qRuJwHISeBtTviPhgGatr79/tnOj2GxJiolbndLAbG4QImejFwVOIWVWee9jK0B1XZur70fB7Xjm
V/ulCjwrkGO2HRJ84a4jT4Gbwbge/ce4VFchVw5KUlKEbqDZxWP60BhNsjRMzEVCf1FxipRdsw+6
Yz+espBuEwWTwNBuXLd17PxXPP7E60mSsubockonQULhrSIW47CHnMhi5ol7Bb1QHAHbj/CMY4xr
83QxeDcSmYvSVVfZ9NphNJOhamZPnFURCeSHjPQ1iyjMKDFXhYEYGO2NUJ99TLvRGHIN+B3RShg8
TNNmeOMHD27CxQrFjh3ThnNPXWDdjvK4hJgYeIQhltgz0PNmE100cgrUFm5EuJHeHYlmLrJ6pRDE
bCqHBpqvFT82xUrLuNiM6AN6yrrPCfcFJT9p4iEll8DQfXS0u1ZB2kOca4DSBqsvNqpRX4rqHh52
Xbygc1xo5ilWx2VtvHZRDUv5KVZfiw7wb0HWu4YzCtef9mhUgNoM3rFysrv3UOws3WkyonTtdVtg
RaqeY+8uSEjdTnYCEm9o1CQOPrioVILioc4/AvKUcpLrRESWyHOv4MMQH0P+U+1lMmBaB0BEBqqM
e71J/FCcvWcVDoaORGusi+0hNo9F7S9rM1uJbCuHexNpkjcldaRi5adTpvXCAF1fv9UQisuGzdhr
tjJOx851hH5HVVzJXrX6pySuC8NcBZ20kOtfLkF1JiooDCwmPppSo9ilndDdbxojOQTAnKEDEdp7
N3bd9SiTmkv29sjk6PE++CZSQNnadtOTIyVBaGBRpEPdWvPf00f0Inwx13ymFqH6w9KSCfJz34ra
JZwZA4PbvI7K776IrhDcMlFQHlnEF1jWlVoLBGnEuOBJVvzooI0ESCpUNQpizwmMkAjfBM77oPTJ
ttMrcGnHrIU3ir0AY77c4rMgEthTf1SsdSaqKrW+aia90asbOWT1ipQ7erZTx8dMrhbCCPHy7Icp
yNZfRzb/nIoBf5rv/x9p57HcOLKl4RcaRMCbLWHoKUP5DUIqA+89nn4+9OaWKEXx9syiV9VVSQCZ
J4/5DehcC6kT+t0V16mwnrMPo4ewl6z6BgQ4ruB6YivDb2U8BNqPaNzlxZ3kU/9v0bqztXB2kfFR
wo2m4u+NeXVRo3pmAGrXh1WQHURaCuCc1Gw7NJGtgn4a29i1hB95+yJxjMHmId7AWlhB9b/FUXHg
vK0WKhgAnRTAnP5hocGr3AoA/8wJvWW4TiYsv0n4KUjrTv5Q9fukwXWFXqZ2N0nePG/08imRbrhp
V4oOCHkvLNGlehjFZwModR+ctAnwYDrf+MFPn86RojXuQPtF8JtbhX0rKMDlfeilUBWxf9ni1ckp
/Fn69SoZxG0w3wfq+yTgkBO9pD5vYWSrKQmMROV2UtAol1DsfpuCh0Zqnku9vTVg35TyvAviN6ks
t2W4A3MYDa7RwzSJxN+hhJatWTPBLtVkL/vJkYFSDuFn/sV+TQHWCfBHC7yMM/koT6kzq8q9abx0
9D0G/5z4h6S918FX4bAtFQe6u0wWrO5hKtZBcpTm3E6ag14Mdi6gix7cdrD7pAjdrZaYYtPrGEAO
+htZ/cB7tk3FdV0M0CEOY7I2uk2NCZIB1g/NWTZQq36I7Q+rvDMs2h8ARgPM43GzifkrSf8+x7zH
ul+laMDPEXEOVtS+HM8qULNCOI9ygRbzjzS6j6TSQerJgConbaXwtkV/K+1vUGOyO9+NNJm2lI7d
AuzoyGnqnzVznz7AG+FoJj+mZGdJpyI9Sdg8c9J6a101GW2MhaGa2AhuOoJ5tPpdGoLWvysyGQ+5
U4doR69OK8k/ytHGGn6N4642tkryrhbvyXQ0qmPPXLak2a8+kx+buo3mr53AMg4nda1AaW61F8iN
XX7fpuoIxl5ztYYQBZawjWUsaj/6llcSP4ZYs+qJjrbpRhFeBsxnQlp1Ek+UFHgrqyWkY7dlKF3i
XYcN7g5CAUWhq04VnslviBnD0cX3nrY8dq/+NBncZXfxAivsuXkilMTSvUWrraKpsxp71ZHwd1Kg
Zme8YPKEqXLivoOLdKuaP5a8OMLFVIa+TMd/oI+XFyAowaT1+CK/BtFrJPwWGPbH2fNk3eTVrUbo
rB8j9spySvF+khroVq4BM0TcJcOP3to21kmZQaji0WwU+CVOlOgLvfsQR78hGVXStqiwn6s4pWjC
0/KaThnC0NFEQ20C4bee4hDP+q0f+24v82Y67R3n3VUS/VJwoU+dAbctOcdwQEG5UljlY7BRpl8Q
RPZRp9DijIcniV0nYVSUQdXnzq4wWNXBp9QbKcS0FSN6CE9zudGTAXOr9iBDGFnY2k0AS3KRwpWT
gy84dQbZG/5x+LNLHzOsmMKffunzeW+jEdqP9gTkZp9X6VMyp9AaOUN94Cr6czCd4+oxJ2tq75Lk
bUJSVg5m7MjCVaL5HrjfGVFMCGR2iY1XDadPEt+yaV7D1uLOlV00bNxW5t8q3svMhHshuiUBzKoZ
kUPoLJFI8ZseJlkX4/0avYCVhp0TYDgdYUQA/w4Hc40yu8c3IAqHg5Q2+7TZiv0mjw6KdecPP4Vq
3mLlaGsQ1ESstakyVg0k4iZtbpIw53Hvxx6hdKiu4vgjNU9y9N6G7LHuYdZ4jvi9F9+bsPSqLtlg
deYoenjvE9ahRiLRAkw9utfMN0AOCLHyqYFc30ua3QleIt/GJVBFpwB7eKpDB7tms/E494K1xpS7
1vYSdlDQqg2Hlnw9vCflg2LaQomUgVMmrgFcOw625QQ2NSS6uuioD7qdfoTVU2P8nAQ7whFasxN5
z+kOhFPlE2ecQPLGuAVlf4jamxwqPYjTct5ghc5FaWspFO4XUT/IQJD9d4yp8gSxTg+ccUgabzbP
HbJimIMZ90i3QxWDNLSKcfwaHkto3Gb/WEhbix7zlJ/T5EYLYeaRGXiN8BShKNyugAoV2a2sPugS
9Jsdx4KcD9Krn6yXJjtiuXJxMKuNam5FTJAzBi3qa8j5EB+wih96nt+OivvI+Kjp3MAYRxhZzrwJ
xKuyawU7IOjCKCsgrRcI+oUrI7CFFFH8Xaq9pOhD1MbdhCIC6npMI2SnijMcLAz82pNVOWnO0Dwp
tVNF27LCXlI+Df6z0q396gSrWhluE8DB823DICLT7U60B2md679k5TVNIeCuRvId7Rc7WwHfosB/
JYa1dL3l3NH1Z0XPVnV/Rr0JCIxMbT4fBXMNXDNXb6aTVjywJEoaJTF4QGof0LJ5FstyhTyKij9X
5aq5J2Veqx3N8QGPHY4fzt9Q0cCcz+0JbQmf9GAhK6FWMW+ScD2oG0V97uQNHfccTvCAOMXvMHJJ
vZhZrGqENEzrFZQMFKvX1t8F2V5r7qoU+4FNFK/xUiNINMmT3h7rW6M8cpCm8tCQH9Q7QWYFJ2xI
e/ZJs6Mpowiv+rwlMgvPcQK8WvjpI9w5n/z6TZxeoR7rUAOUA+hqfTxDffW1U59sDNDsya6Bbz7f
NSJEjw+Q+iQJ49swnyXlQYl2hch+2pfp29w6KdzGXx07qQiPeuri7lvPd1L/ipDAZG5hs5b9XRPv
TEnAF95u1O1MG6z1fCht4Uuy8AS3E1mMomEjsU4qF42CGbu/54Ctm7a2Je5ldNX79AlbUe7HQdxg
UDJpuPmdyhbpgMPcPdWLfoJnFkgg/IMQ50sNu2lwuNLDgYxJh07/YpmH1D+oyhY9uMpknKINOrSS
JMwcNZmZhCRYOrTWM4d7QFokCfaBbuvdGgsqmBB3fuaNo53h5RAedOnFyHBJceRkHZsPQXU2I48Z
qyhtymk/DK4AaT3fifJdj+e7gThks5rkNc19nN3bctU9qssIzp0iHPiSjSyTBCCkObRerd9lQ7+y
CjdMbcOXbTPlFjlYaYnMvJ2Q/vXlCU0TTdz22d5nRJa6KEuQIU71Ns5XmnlCXmXiFszQw5eWmu3Z
jDZRm+AGdxbnNaodJT+Dj12ZdKuRjF3hh9PclRXDFv+unR2SPX0unbS9k/N1pMFGPARYsgq7fKCG
CvaN+hMsltS/C9CuW+ujVZ5i9HWbPWlwYb2OxV1QxSs5hee8Djs+2HaRLlL7A3c+hqa7nNIkfzLi
x7qnFlvJWF8sbbEYhQgDfYNVP+6J5A15PNtCFO4ggZv6sawei/yoUAOnJx8+rZX8zDCcZDZolccs
8rrmtkp2g3ijVHemeRuise2vrfSEvGDMORIecpGaMnakgblAcIhNN4bI2A7P8FDgS2LO6kH6DnOc
Ij29i1aCMQOsURrBrbTnvvNgGGmhC/E8UIkBq4KJKnU31tTCsAcST/We1duMI8znjcNfYnVmHttk
T3INm3YRRWnaOx2weeJNyE+qhMrVwDxL5z82SNXuzA5LIgeL9pDUD38O6Dirot9UpGQWEgTrUt9o
phugNpxtKv9ZC9hOLv5FYNJMsPTiIZDWioyJKdI3CG6s5N4Nf9TKqRBReJbsLvlZvw4Utqu2uYV1
PBrIJCAitx/NDTSbmr4DpP10NzB+qp/y9Kc1rPAvGcZ7ZL5Da8ddzszUHv21Pt2pGJn6Xj69IE0i
mXYevSBLIeSMkjeiso2sx1F0ZfmgDe+autIBPkkoEsBh5msRtLLkOFjsZ7xx5AfdIu+/nTEBjN1e
eJPUgxY9qsWZ2yOLNjEPxP1Rkxx/KLOyCjtn7DalcNNEN1p1R9eDXsI0eSNUTHK12q5JjIzODrtz
hC6dqe9iOPeNnRlHo96VxtG0GB8a+zx70RIPbVNROQ0SSe+6NTdmjFOheFOPaxIzNdlpXOMzGilL
Myu1C3U1Wreq/qONid63JuhpE4ENRCDUB0N1R1yCouyjtp4GKNbzOssQQfd89aUfz7DA5fFuSt2s
35jFEh8KyZPYMnX+Rt+iGXY4nvLx1eokJAgyDT8KPApJvMePNDuk06uUv5fRz2h6Iw2HglssmxcC
9a5OIeN0v6B3lerGF7dSc6Pz9zTNm+qdWj0PkyPKHxkj3Rj2avMEyxbmSKFvY3OPXErP0NrfzCjR
G9YqwJtJgl0F8BQqiUXq8uYHrwb1+fyiSWffdyHAtcMmSisb3aZQ+vDhvVJzYCQkONqI4uh2FN4U
k7G6xy+yypdG3/f6vYFuR/gDfreiAh21w3ZdSydD9gZeDyawSEhDpxF2Gn/anWbFkcc1dUj9UYeH
IF6r2KGidXKe5hsxd8Lxdwc/JAxtcTi32n1meHpKmYagTOFZxXuPwpW1nbKTpb2hpEb60xqnWnop
9KPcnMSZ7gUM7+CBrZ7jKk+cyaHL5fl9pnkw8OlLtHTjSjQbN0X1pNAjatgLUvBGLyUMT4PmSGnh
tBmaoep6EcawMskRJHWLN7OA122OJEdRU5BCIsP+g72HHecEysdHRuVmEHcDixhYQqMGYA2vUL+z
8TGxPLV/CrR9bnx04qMy7o3ifWgTrHAGBvoINaz78UYFciBGj4X+m3hA6q70niFndjGdO+p1Q7zR
ddKLF7GvdtqIuac0QRe+wRx0GB9l4SCDBJJbW3gOBrKSbSA9Nu1HFpxDsn/Zf6qyM1qnmvzUqliS
eVpx01vyalJeG3SDMk2xE5+N2ZyI/2bgjLXtl49N9yuezoK+QXkhUDftvB/wbeJSaIZ7FcDnsFfj
4zi/zAM/U/U6ubNn2IKlvhasTauRUaR0YdhLiJdhcLyW+10l3ffyaxGv51xyghj5Ks+nzM1pP9oV
Jffigl5p2x7yOO2jJrRntEJN4yfhPsj3DQgLnMK69lca38PChFkAgKRrj/4MlWpT6ltZXMfp1m/3
4/g4J7dj/JROqArGp6D8oc6bTJwBn350428JZI1YYTF4KKuHEDxObjctglRQ+7gLtC32YKl5UKJ9
hsEPjHR5nWFmAK2+onlGAu9TWt+IGo4E9qCdWqBX/qoqD0N6B+e8BcSCOSMsKpEEWK7vTQhosTcU
MBmdMbkRMnq7NG88IUrssrhpo11YeDFzcyAZtNUxJiioU5p1hMiYzy9GgeLY60jqw2kUH4NsZ3Sn
QOEGQrJ6o6OJEzz4zaMRAA/8WTcvsfYzyrg+nA5l535vSq9NcDfQDZlQB6HCTzuvqO6yzMN7YTWW
v8E9U5qvAxQKhmo3j7sifqVuoAieIa+F+6a4NbvbINgVSD2JlM6qY/ZORS83fyqUaukMOUbnaH2B
Hk+CtYeySp4rNj6SMfq+NhFuuyGpj/HqMjZzg4NesiupQMmAsp1Y4t4GlQna67QZu7UexyvxrdLw
qN9l9YPFPkRmbHlTLbpiCOfAymtD1GSeh2A8z6hr4Dim0PMlBUozSGBPi3AGzULlodV3XJfptB4T
L+5cnUoG47LKM8t1GK2hx/IhAnE7VdzPdFH27bSv5Vutwy1kFaQ7vF2Tci+Wnkn/Nt72dIzR/xFu
tQDTmANJAt2ZXCm4wWgGthurJ+/hoHwYQsumuBMw3Farj6GH83psEy+oDlVF9eCF9UYt9q2yzUOi
CVtyKBfI0sqs0b9DdaSmsWceoQSrFeza9BF1pQQD8Ub/jSo8SSq1w0YQDqpa2Ri6yeaxljYancTB
E/Mb+jMlVyUkFHcKDl20zZqXJKvReVwA6C+Sj0JZyY3+mHWHrNgECn7KM9zfmyi4C/vbdtihI7eL
+Q1D91skdwrmNedfJCRb5Y3ZHFLZG2Erwk5tULWlnCpvfdJQsArdLuUCDuidGrtKP6mjsgq0c5e0
2MmifuWW8T9tmCE+p6gdDTRaS/MoAn4Rf/Ud/9+rqaBi1z7mXUc8CVaVuM98ogZ3Da5rwdSscnrW
NXbjVvhblB79+aSKL8kgoc+DfpsZOoFgOkUUulLQbQfx3EVnqTO4OKlZ4l9dhYVwUJzSrj8tYAAM
KtZx684JroB9TVvekaWjktz51W8SLmYgYfsKJ22lV0f6CnP+U0brRys9OvmSuDXaHxmie4FObOtK
8m4mOgIXlv8cNLeifD9qL4p817WBXdJdySn8hIYwOd/ASxo6L4/eAlpvPop4Sv/o4xQ6RC9tdYzR
wGnPiYTS1e/WuG/zY07fTx7eR/3XZJ7+ud4AvaiguazBd0NdtPOydsXiIaiPafOzst4JDBgLeZJP
e5L4agaPdI6UmcVy/CuOjfKA7fwc76MJwtuHIB3iOlpzm8VolXapxlVPQwgrTFJPJBylX6QXmDOB
XPod+5uBGkdQwC4i6RK+9cwGwvhW8pfMLduM2q+i99+rBuFIbsRi2op6eEoKdV22u0Gmw5pye4hB
g0YdOQyw9v5xVCRM8oa+sV7DaaL+ySRm2mLbfegRYDenlq3sIDHspF2EdTRieaYdzGPJnVtqFnWm
qRnHzseUfaUiW9O4mjVPt4MaUBslXT4jhzW8ybDHPRH4nGnNOL3PbjTXC5MehZa213Zq/yw2KW0W
g/ZjAGc0nn/JUTpuGkMwkbYybvzOPxsYqSKwZSB7WYfjmkw0tNVeOMvysG9La3Tw3GZNvfTkSpbs
hIkWOMaAfhCUuL7bW3WMYiW1lXZugBWGCbWLYYv5r5D8MWtldKdq1IRMynquNr8GqdAjlY/q41A9
Kyj+wTG1/yfWfR7GYLosaXgv6m6suf3d3LxbyHtfY1XIX6FyeOeBY8ErAHsSCIyfARoj6lKmlcyY
AOOquSpLTVun6izA+OqVIxY7+HBmhHixopQ2gGcxthHlNfmTse6W0WOeDzFXIzoIZWmik1A2lLO1
0G2Q/5Th7ImtE0dSuy38ujiMSi08VeosXRkpfwWBqKAQkaLlOfAe0JaR8x/Q78V7RKfxa9LKEF+l
JNp08eTWMFqujOW/TpQRpkd4XFcl3C1QdLlYZ9SHjvsA/PJU7uollWmL8lfRqke0nK4Qqr59JpR8
weqL6IRcjsmnBvGRvMdfUzXElWJ1dgWK0x+vWfpeW+YCPeFDcTGFbvYdQTdujDK7T1vKCOuarsp3
bw7rmUUtGYsD4xKQ1vtdVWURGsxTPdBxEZF+1HhnK6220k0RK/qVHfENnYktwdYGB6phQHMJPCqQ
W22THj+wxjVWsi0+MW5HAaSxpTf9xXqiW4RT6OPAqPX/sEegji7EM0NWdPUCuSGHDSc7hKnVTUZ9
rJVSQxwxydH+iUIr8ZgeZc7foQ7f0BJ41v8sqV0AHfQowit3wXAhGZe7PnwfO2jpUyBLrzLlTYpx
NYqWdCPFIjT/ymwUV9IqVEvakAFbFav9FTTst1/7j/N4geKcfXSeihJ3qtQIiXyCsYubSqKgxDK5
UM5/f/zvFpMxOmHauZjdX26tpukYXuuF6Uhotzm6IexmQ9G4GYGPS0N6zVtn+X6f+QQ4gUAq1BZ0
Kl5Ky4H6I9Z08dgikgnAnGsriPFXjdNXFYd4u0+Rk+0DgwsQbGK1j2O1vgl7ep1/f96v2CoVlyML
E25FR1Ln8gdEvh7iUIfV9jCISIRN+GOJmLuSlC2U5HYW2l9ac9V24bu3rMmGoeMFhirBpUuJlGDc
3ho4hWQFWrliix+b1N4naSDYXddrV57xu6iEaBC2apDWRPPSLGvqilgWUbZzYOMg2BmmdCuxFJ7B
3f39ZX63EFrcqmaCFYdlfgGGi3TcX+IEF4Q4yF6VVH1IaeTISXb392W+e3t/LnNxQdWFqgTmgDi+
hl5sjKjkgDqnSqs0glny96W+gVfB9BPZIyDHDAjVn/fnoGd51akoWJUqooHxhLC1VObXQo743S40
TZOPBI5r8RX7vEw8Z7ChApKUWRbsmfRQR5u2QpNY83HZVMlbqq2mDx8CBxC3ra3vT4coM+/mYL6B
a/oidZGHcd7OajuvyqmNhHijMRMcsrvANB9MMfdUf95VZfeqjWeJDDuKwVdpXiNDJFGRfkGtW6XH
jGo6bGtaPCCOejL0cGD4NXns5FVv1OvFqlDC8ksfYQNYlJf9ZkDxc9DXTXFm7klddm4Ng6E7iBS5
dLUBUIR+u4BygummTx9qTXdhXTlqqtwJ2VGR9hIicqIPkxJ5QUrM0LoZJbTjsBuZnDoGIhbvmzoF
9MC4cRGnfm3S2yis7bEo3ZH6RS+7reLvY3rW/hQ6Ck1akaK6EJnBbbM42URVj+0ztJ2oE2yhSdc4
i+yV/sRltx6ZxMr0JKK6PuNA8liDW7E04dwr/aHAZPXvm+kbORJwgBbQFRFSrPRFDF8LOyXE9dGC
yIe+1CZ+QQHIUdbajjnsHs8l5xrr7RtWg86VbeIQoqBHiTjg543lm1OuSC2TGfWuPIDtWHWYpK6S
dbLNbocz8IprW/nrTv684EVSZwh+XDUiC0J43qp2ezannQDIbSn3IPdVW2jsa2F41cr34fna6l8D
A4vjZLM495CFX7qX9SiiAP80THQ5E33tj5TAQyt9xKKibaOw//H3z/k12n1e7SI2SMj+jK1skScH
p0ltUJihv9Fa/zpzXVZBPQ/zBITkzIuSIhyLGkEHnqmLRGsjjPPstDW4n5QwciXZ+gb8i+fmYgGH
dQI2lf/spj9uY8r63ozKznTq0jfp+MaozOJVwBCxRrW0nSU8cMUR2Io2ifdJHgybvkVHWFPRdEMd
IfGsCdnk0lCTp3/9quGog69HxgfG7eUNhrVEblojP6xvEOTqOeRo7uflmuivXXnf32xgluJOBiuM
dNClUEowhEJDA4hzmS54N70517rP1DbJUFoaFy5f8fr3h5O+WdLUUD2Aii9zBavK50MapKlVBQkS
rBUGlpIXbIY1cJ215Ub29MPEojxzwJOla+3aYf16u+mfFl7+/I/vnQuFNlgINUOU6J3ulOCuoK6A
Taw6R3SKlm6yC47vSjby3dMuuGjsTyUSrsuQpChiJiTUKABeA3tCdypD1NlC6j8abpvG3/z95crf
PSPEElVGfAbvxEvst1ZNaibGPONgI621M7GWubc+aC/Z6Lm2bgOguFoxevaK28JJ3xAeXBXvxQ09
ivba615i3+dkF2Pb//yUS1OfKGygz5rD8roHV3IiF5Sl6uCp5bZr/956uPLkS6HyZTmMI5FLZV2y
7M9fF5jaNOoGvm/y2gTvs8qdibva9bcLy5qJ3GPp0mq2pcfiNXMCb75qL/jtq//jB1xUw5VVD5mG
KjZ3weTqjOwYG6xQzjvW7uBwhRe+h/z6le31TVQ2jT8WvYjKg6I3haZEePnOb35qrHp4xRlWH/+v
lwvJ5PPLjZshFXpD15l2rSTvraGht6q44nrmGCsQBx7a8f7qcSdv0vVwV8bX1v/mFP3jP8WG1jT5
C8k86DsrS4mXTpiXm1YPESPFHo+STYyz/dyNb9qYe6Hf2zFOGABKtnXJWMYc7A7oTqszU8CtS0EX
k5pyNcUPNd7twvDQ1YU91ngegPgYq99+8Rzm1/g/31TYiBiYKuWlqqNtYyz75o+w47emmfXIpnEO
6sPkNv9QTNQHa1040/O1nOC7S+3TasuG+WO1Tsnxv0hyndVEe3YUpzkKLkj6B8kG7nFklrL+13vD
oMsEgVdELYfnuNiCZlCmFgrLujPtgN3YeCE71dHc0nnCgGBlrBU3cVBnAlN+WKis107AN92aJQNa
XGNJMqHtXrxfGKWNoMRYCcYH61yCH3Nyr3gsN8A46s1om1hJrMCZ3shXhA8u3WPhWxksaZA6UErT
1rs48HGeQtDwS40Dn27LLaMSF0vWjb+N1gAO1tW2BRPk5e6AqY3395f+TW692EvRteCpDeSvLqJd
bID1nkqMP8Otv042zF4QDF2ByCHI1Sv/WUDP9Eqo+UalyaQ1BfNG5AyqCAN/3lpjWyOCBVmPuwWj
xA1imra8HTzdE/fXTIC/ebef17r4qGElm/NYwb+R4x1WPtY58EC/IQiiHKSNn9souUV2LD9wmdiR
Z1571K+x3FRIDClRJbSc8Q/7/Kh+ZviiP+vwwnbpLehw8hMMdNbjrtpmXnyMzlfP7fLyPl9fn1b8
p9f+x7lVxUpJSZdQ5Dp3Ln4iG2ws6I5XzuK1zFGKbewG/r6JvtYPn5a8zP1EMfGDhlG0o4ZIY5dc
I4wfykWOoQYMUOnKFT7n15OKkLTMzkHuil6baC4Zwx/P2PcVQvUKY5VGSAcqiLDSjnIZi7fDFCav
Su2rJugVND4AKwqBl5vKiN3KFMm7KE16mmYi0AuCjflaRiIODJKWVnQIsJH6t29m+aFswEXuBudJ
5SKkFeLYlZbIkFQX4Wbk2VFofLgIx8Efdn//Bl/jNUstgwHc6bCnky6bSHE0q0KMQJcbPI0viqcd
UieEImRj+XAT7qVf4du1rfbls1+sePEVUjw2M4Wg4g7AM2PtvQRoJzXvIoYpf3+2L4fo4nNfxAuf
Oi7vQl11jWLcJLHoNsnr31f4mu7+swQeDzKNVVP90rDKZuYPSHeAycd2Sbhrs9cMiB+OHXhV3egB
+NvmOV0A4OnrABY0z+J9xrS8EBEvRiVXEZmj021qSZR9xXB7MwMPgkFe8q4A//37r/0aQJdfq0Od
RcyfUuAyRR3VMiuaXlPdLstcXRV24YzfkFgACgSSV0ItkaI9opzr1MLSKEv/tejDxfoXF1YQxkOv
dRb25Vh7Nyc8jdc/jDv8r52I20K/1v9Zui2fQtqyHIJviGioWDJfShYkM728spXZaLtyC2jlGByK
LTub7PtqErCcyL+sZVwEbHEU8oadwMjCKbfg040Xun1k38kvn05buhKdzMt/yR8tsfS/yEG+RO/l
Uf8IGBfXsWUFcW0uj9p71bvsBjvsXLbmanIY8DrXG11fsv6L5S4+pN+JrZoSaV2/L9Z9262LUfX0
6ZqXtvTdW/0zOF2cYEFNEmOg9YJjOt72yhnMBsSEVb2FCOvVe7ygkNypnORBdADPX0/ttG9iFcNS
kRuYPj69ros0AJmNQcJQRXfHvo6AaaiAGarGPJWKlrtGHrd2FVsRDKKkDuwhLZJ91nG/KA09o9WY
xTiQpZKSNji2QDiQElNJYMp1wuNcNuXTpOvjT19rxUNnKIJnjAOxo2R0cqqyCjk9FCfBQFsG1jtR
Wt+0k6HspbaXQcolIQTKJf0CLO1FHZQOppfdKwgkiwZxQeUdAMxRk1jaVAJggyyRk92kmbFnzCnw
T2EGL8vtUgIrRW8+mcR6O0x0coOsad1KroW3gEjmlkFtHa2kQOu4g5TRi2OzrcdefpGEzN9OfdI8
qmOQPBn5mDxapeF7shGVyP74flqcjKDHRpdR09YoUn+HgFZCYmEhIeIaWj2KINx8E1bj5Bve1E3T
rV5V7Yb5WxtsWtWsKy8aUEr3efLnWp77YzRmcoFclTkf2kHrYGkJJii6qG1PqTiBNI8MwCCSMQj9
OhkxMpibTlGRHEpEY6tOc3BM/RAyQj3XCbzmWHupxx9KKNfbFFEmajq5BkCW7qdaBrgz5PB3zUau
ZQYfcvHUTRYGXKIhx25eSWClMxlMsVaMqPiPHSbvdutPFYytIhRPRW+J0EuylHvOB9g5jDU2MY1I
FLYDhfk+YMFgjsFhV8m+ipUMlmU0eS0ORm4WJMMGOfhuW8mheV+ncr8uAtwENXPUdo054QLQWgOA
mGChPgg6pkG1YbpYeGU/y7RDOEWOh5tBMPIe9nA8YPEZamtjHHF+C8G0OPh/g10s57a7EZooWcMY
RDh9ymtoMD2mHysGgvqTVlT+Iw0zEUbxNMktwBqpaHEuUM1nOQlqw47nUKrWAnPj5yyO5HM0Fsbm
yrW1RJOL2MohVAEtYGxioNN6kbZFEao6sbgcqwVADBsvJ5wvPSWA6uVkJwCncafYjW69Kv6LHsc3
ecSn9S+CgN7Uvhn7rD8Mhusb72P2r0W/KaH+fMKLotmoWkqNDmJPXcXdZvADOORTyvQ/g8sgjakE
4ACuZKNF15xGvnYHWFoCpIEFCe1BZJM/v1yM+tSgIJy5o9ceVDdyBVfM6UnONsKo66G8cil/9y7/
XG4JuH+k4FXfIgHusxxuNbeBDj0PVsBwLdH55jr89FAX12E+lkMTRCpfzJ5fRgds9waCx+toD068
L266azv02noX92EElRC0Fk812PKu3eLxjLri0pgKN/U6P17LNv6pjC5PxJ9v8aI+EEBBNN2ynrrO
Tuk2fpgda8Hi6ms4aPfTe2MHrupk2/oEM2HbHLged/Cej0DzVphJ2ZlTYKH7Q9xfy+2/u7H/fPOX
eZCqlKIKaZUSy8VDcHDTn8tvGYNVfBNsplNBm712GVeaHNhfAb0R50qwuPIpjIsRXKYqDKz/+RT1
iqkiZfq4YpBh11gWruUVLJv/Ik+4squNi5ImHCo981N5+R7mbjoFrmBbbwPJF4hoB4L29Xzz2mMu
f/7HOSqtwDdiZdkBdwCzneou9nDDxHzRJed7EXGOuXJwvyueP33ZiyjYz1OdyNNAHv07B8u6od/p
oRJHb691rV35e3Yr77+YcC6v7i9b3biIT0JuVhqQTM2d8bEcMRotmx893s0hkhqV8py2yD6G0Bd+
j/GbgFDE37fTEij+tvpFuKJgntN0Wd1iGu6DcMyaO0V6mSIEMa8J/30ZIHyOxJdoxrQWJStLWEtE
1mMoJbcjoUlAb+dM4vAvbuOjKjIc9IVrn3Z5h397yovwNWezb1Q1K2vnlxKf9X3uFOviB73Lbp26
WuKeh9XVWfm1D3sRw/yMWrdaLp7eU8CkYjLqTbc0ZdaLL4IWbKor1eeVM2peVGi9WZkBRRSY2uxx
DG9q4xrA8tsFVFSP0Dk35C9eebOMsoPG7NudYLGqMPKYdP19N37XrGGi/p8lLs7gaIEZnEKdD0UK
pO+6NYh9R13VbnTb2mD4nauNyG/jzB8rXhy/ohKzWvxf9s5kOXLkSruvIqs9qjEPv7W0AAKICM5z
krmBMUkm5nnG0/8HWSUVCYYx1Optm8xKlRVJejjgfv36Hb6TcZLmj9Qnn2QnBQh2kpazI2zr6+io
rNvnwPKyC94NuNpxvZk05eAzYP8iOrKjvwWucaFiY7DeO45T57iNOXTJez/kyluwlAL5URPvK6jU
zZj9hIxFQ9CNZr0eeX3HHuZqn3HhGeXa1zQ3eUDTwe7Oo2tAzPaSI6hv+vtjqpefy1F4lku0fCn5
lVQ0Tj8eEpLSKlHatDJuiegUVGds/f2LjnStDbPy8riQ6CE7QiYE/XQqGqkLWc0v7mt9jjsCblUQ
nRvInkzi9Kiq2rGY5SHT8X6clelojWmKQID8Cgt43U3k9jvjnl7YbeYpgn0sg35oebwbbc2qEPNS
NwW4Bm5HgpX4MC1ERfIqFN2lqXbef7BE3g+2cl9qPx2NTlym9tPcWt58CqANl41OKYf+YPdonuPI
o1SXz9/5EUaXmnWDYhrhX+5/z1QguAaayK7oyZuJ9t9jFuzQIfd+fiu/RWxMAZExHqaSmNtoMk8r
KXkd5naLQiEdx7p0LrX+o1pNt5Vq3v0nD1dHWnaJCWLqV+tTHEDwUV2quDRnDg6FcOcweZ1AAMpj
bU3QVMe8UXX5jeuTlUrXf424Wql5X0BTHCLF1QhpXIsphLYgKpp9NOrxZdTlw6aPi5LYAGI1vkUr
qqLWORj0tJO3Xd6h/TWFQg+huYRhkyjqzhrN4nGOOu20kNv4wQAx+k2LUv0tL4pU9AJVBOQ4DcVI
OIGSrZvSpMeD8Oh4OipDeyNk9OcXXa6VTtG1CM8IHQIEqZGkdpeo/WlZdvOpWVTlfRgW3XnatVRF
llp91UpV8BaFJcX2MtrFnDR5xRGnZOLOFNooseHPltcNaQvkQtL81Z/q7IiD9HkfaqjrGiZUH01R
ZG21dMqyMmhWmiVXbYtt5afRyaBHIykSsdz00jGnSP786hjuV05XI9qp6Ct/IQIg0mtkZ1z/nNLQ
pvFGsJgPNBHOm8ytyLPq+5pkJz1orWvcLEdws08eh84hFtH/VBzQdnR/7r5ewgefwbsvtTIPAx0K
XdL3Mi2F5vmMOM44FT+SLCZwYLlfD/Urx/hx7X58ACvTIBldH5AhU1yzewl6BY0MdM7G2Klj08mG
zNOm8xn9IE1P91+P/NmR+jjw6kX3jRhPRQoBFI1oW7VO1OBIIvDgU5QlWm7IeqGxvXqK5qxX+jij
pjgr8a6oQWn6w6VsjOemUf4nc3k31Oohxl2cjK3UIYIbXtfivYjmy9cP6/MyXWrpzYUUpOq6rqyW
qaHmalcULNO2t+wofSWGSMs29cD9Xak/KVa0/Xq8g2f8u/FWz64odb+ewkX8YTQo5KWGOj1tjYev
Bzno6KL9TrBPp4ZeXNd0TDSJDnrRsATIFFXTRj5RzoKT9JuBkMgNyn/77PKYgOhhb+lfY0rrGiMl
T/zE9BmToJE3b0JH6D1/g0QklUXWQ91tjh6+nxc67+7diKtnSaV0409KS9TtobDPKZZBd4Casf3i
6qKkd2SlfK5poIOJwjQEWTn+aBtYDSdmWRsTv1cgoi7CS9FFFHgIUrrLFUKa3JEUoLOUx/U3xEk8
NDK+fqnK58v0opsqWxQGUokEHO+jr5EaWdLpMQIk1jD236u2Rg+2kYz6UTOL4rQfGrTzsmKk8j+S
BQytMbYDEmrT3HckCnJ5n8dW/aJZOSepNXWNTdwbobi8KiMOcdHwlDK0bmod7XBb6sL2clIAydZ1
Rui/R5xEh4yJVqEveomUAfWsDeYfD+lFJaBQCkQ9dxutm105QAufqp24y+2wyBRovTOtoENrPSC9
1ibO18/lwGORxXcmYmXukJNJrFrBS6+Q90EEZ+wf4vZbLOGUpM0R1/nzisO0vhtr+fydu1cr8dBw
fihuF47u2JiEtBvv6+kcM66rS4ff6OOoW2yjGB3SruzsXt/TXuJkUn5kpEML+sNslq/ybjZqqIVR
2o/M5iS6QHlEdDmSTqvvPbAeVAxlT3HVb5oTPFK6fOSlHbAW6O6TGqTM36B1c535p4NFbNohZYSt
gjiCnXq0Bhr24NHTvEOqh0zBkSEPrZN3I6475VRQ88JslnSLN6BdgEpOdPKXsrhJ9dsegaCvX+Nn
O/9hfmtjUcINKdWK1yihLNoUhUsW1Lb8afP1MAfyD4xDd+VSm2yScFxm/e4dJmYBoV6JFVfYlXvl
bJG/zk8Xk+ufHg+bHpwUZVX0VhoicuWr03hqW5JYDRCYfsh2ZY5MA1cqsTzyog5tMoBE/xpltaFz
IxSKioSrm0iqhCYbghTx3M7HVv/yZVf+2Xtzuq4RI1KCfsfQLkkHyVN1O/f63bxdaoxDICrHIzMH
x6PMhU4znZLfX5Gbd2+qCFP+p8ecyZf1vvseesKvNFF1NZJ6P3pYfb4oclgsHg0eAKfWGuvUoRRd
1IUisy7M7XL4mxRv/Dtr4tAK/DDSyoqYozL1U9ctpRuDCwtpQ9wuY2oGBbL6D/3myII/sAap21TV
pf+Rcty1w9alglZPKPC44pbhdBsLGXvt6Xw9OvNDdeV/W/hi0tPXoy5z+LRW3g26Ovopeuvo3SX4
qRivc4skhtdIbzXwna+HOTa31f5SYqlp5JG5cXuypRqx3fsmPjKVA7uL52cs7QxLS+faNSylghb9
AoFLA/A9rExUoyak8b6eyNeDUF/80Srlbd4M0kJkmmPDi2Rg8mS3j3VbH155/5oKFunjKHM16UIS
5LKbvyzhCGMXuKiUWfb4q6j0WDDi4MuhPpbOHvCiprjM+d3+VUJgJ6MMj6MKp8tRRvuHI3lbKPMR
H2Nx4z6ttXfjLN/j3ThZUrXYPUFx4311oZy2O5SEtv9G0vXAeUi59V/zWe3bavCjdmINcwLHV1Tk
n453iTueRtslnjpGjggDLnVxaY/cwY/Nb3ViGZJc0aLEc4z3oGK3/a52gdd7R6O3B+3tu/ktN793
z1EqppxCSea3RG9lB5DxbU+FNQoHbnh9LL13aHEsbEWglsg2UOf7cbChLHGkKLt2DUSXJpTBEu1t
GF6/3lVHBvmUHBajRiHOLrsl6WclQvSdMuqxFDdfD3OgzlGT3k1mnQMuqo4CHL34Iz6svqHxcerv
in3lxVDG9v/LwVY2T9IyCqcHJpWfRbt0szSSQTS2kenbVUdW3q8jdr21gFvTL4iSBzfUlVnqcr+L
OpHL/nJFja9aAAOn2ba1dTuNiA8LJyZO07Gl8TnCQOnYu0FXVsqKdbULRgbVEhXh1YdZ243tT6FB
7hCV2/juyPNcvKOv5rh6nmODVFJL16TbetEFEl0UviOJ6i1+Te1Em2NW8bOIzKLr8W56K2+t0fUw
SeNAR3UnAwPXVrNJC5MyKa+DGTTX0mBRcFRNsCLqTEO/EUlrSswapOutZiJTRFOfv5msYHT0Xi4z
9L/T6ofaL+pyRVwsOll0OBY2rNz0JCik7FoqlRL+SRuq8t7k0WRHEp0HdhkhE1WhJdfgsm+u7MZM
vWE0Kr7k5lPzPBvCTTWI90aVH9nMB1yKD8OsLEbfB35QdKx7uZydNH02O9SdhYtZDo6cxQevWu8m
tG7kY/GMZlo2Gte8xUEzg8vlsoXaEwUWs3GBetr2yBo8YHrfz81aLfmGWHgpLlUs8XSx1Jrll+Gm
e0rqfbEft8nRHXbgJPsw3GrJK7ml9Kg6KW7j+9mNJkjyjR9M042ml+qVVZvJuTAKwpH3d2DQD+te
/Wjx9XDodHnZZ4b6Uw3fouEyFdD3nRqnhnjw9QOVD52ZlkbOxRSXAr61+NDkz8RruMG69UZ3kba8
LRGU+sm1xSlOqBC9p7IRq+nb0nlNMsYgC4WKk91z+bTlTXE57Y4ltpUDr1h6/41W216ZDXUMR0mm
7m144Gz1MjdJrnTTze7ha0i4YvkPyCSOdb5k34oNRZte/b37Np5DsqxP0G04N02vQJ/9VTjSE30g
+olJeve0Vq/Gz5Go7xu+m3ke3ESnubcIF0jf1SvjfIFAyjvAJ1+/oEPB/g9Drpw2mEdV1KKXQXVE
6F8odSK8FHnWUIrKUQRDIaxR/RTAE1BsimyF7L8ogSYd6Wg7sEo+7IPVO8kSoy6TeqBhL5ALwHhZ
X9ra2Aeqk5LrOBm1NriEdZtfSGZJhK5JfRS8v34QBw47vsJfSabVCRtPpqDP2oTjX++FCC5EjsI6
kqwJUsxWVbkCWrVfj3hgH34YcWVrTBH9m4D+TEQcm/O6fhKr2BXNHM210IvS/Mj8jo22MjWliNUu
B25Pmm0ZLTwa+hViJ28LB6HkzdczO3QQvY+DrJZxWfptU9eV7KYVapSDDy6KwgqO0K+HkQ+ECuhq
4RhfutyJx60uAoagpDWFznhFJ9od2AhP2tR0RC55uvhWj23j3sKYiF58SidmvT16WhxaM7QdUvVA
6QNNW6s32ATos2jiuCQrZq+5CFH23dDZj5y7DYiHUwr1VjRicF3ax+jymANz6I2+H331Ro3EmmZ1
ljmH24BSc+lkmMEJTPEmN0pajgP366d96Nh/P9xqjwqZ1jZFSUZb1n3hvKYqHJlK4aZv1fByqgrp
mC1cvv5f7iAhC1SUVE2jMFlXkYdYF39rQy1MvoAkWbuZvXbfbPtTMB5bvJvr430tq5vD59FWS9Yw
y1i2JiSVdDPTLpdm1PsRT25nRYVlV9zG7hWjTd2qVVEusEo+jevuqlJq7frrx/xxTf3xRTQ6CUTQ
uxLBttVjHoc6K2hSMDdDcO6LkadmJRI9dgN5I07pEqj9I7vo42b9c0B2j6GTGVKRU/zoDoR1qdMu
h/RSFxomSshTdaYr5ZOaH1W3W57h+o0SMkdgjtSe+gmTm4uTkfUqcnp11CHJ0ET56BUzgJI80pB4
D5Hr7dUigTdTdk6T98G+1gTrtA0j9IGhQNkSsn+Ojqj77utnfugRUBOxfCVJo0VuZUdiZK4qNUgo
tpeDGCHtRkcEuEVotEOP6euhPu6iP572kjTAXJjWov728WlLgSQWVdXTKu5H3b2eJjGCnwWxrNQo
oOC0gmX8j6onfo2oqaQqUD2hh4Is3McRwSfFtJSi4gW7V+tqm2JeOg5/WNGR28eBt6shu4SeJb2k
qKus1pGmNFYEOBH4eBdeiSrF72V4ZCqruNmfc9GoqqGtTzRxGz/OJTblEkqYKdEILnniOWi5Hq+x
2EvO/JZv56uv39WvbtvVgoXwznVKMyRE3dZtk6kQSWBacwvhcbO+lUPcgt4fhbNCDwDH+Zp16VcW
vfZ+UQ5uRGODM3NpPusrX75OKgj0OR3CW5o8jH2Yxwa1QOPkCXG/4EVMtP6betr2qlLtxWDsvDBB
M1UXzOEyD+XgTDDV5rQZ+oG2qAQYfGsI6HrAxiLZCUDP6KHpDbNwN+Rq9b2MDOOsaKq3hhAVcvXL
3pmmiStalh4xzCsH2sRIoKenEscmBaYp6B58fAlDLGhRUAmWm/umO1OmIUSsXEGoQXhkN2ouXs8J
l6Wpg9FDKN1ClKxqThdsNEqk214qXCuC+oCHY4KCKON8o1rJizkmwB6iE1/XT0sQjjSs0uhW2Rat
f31xoWuZ3RWzY9QVJIli//WbXhvdZUqmvnTi8KJl6Zej8S7iZsKtNAiTqmhBm4gwhRstRim27e1O
A8H2TT1avPFpJWNpRYpdsfGo0KFItDI5WhV2rZFPAq6LfKJ5y712ekX12ZV35oXgfT29tdFZD7Z4
Eu+mFwbzzCoPAYjViVPXXKClatO24aahnv7rodam9I+hLIRwqDrFN1vZt1CtRauTWRxjctb0GUrq
t62iHTGiq8DAsgTJAoBnJhhGB/undN5o+EEdWSJPzxncYAePhQJXED+O5Khn0aVyZHkcHW/lHUg0
2xVturwtxoNqeL5cUxH3ceKd8Ra6x+6oH69Dn6e32mFUm0oJ6oACAe5g15xHW20rb2AZuV+/q1Vn
x+dxVouwa+TJoLuSVg4MjFrpKL/TIoSGtz+NdiGXu6aqztMaSzXmTk4cZM5PZineclJv6xldwKMb
cXUd/fyVVksVa+qXY/Vr6tEuOwk3vZ3sVe941c+vdNt7475eQ4tNeLcpOt/KyqDhndKGoDjavt6M
4YYItVfDvD2HrbPoIQxXoI4c0zN/lBcisi6nDfW44mYRtRn2oO28Y9ouqw6vzw9gdVyLalhE6mIY
xJPxqnFnD+OwAdn1hv7RBpMY23f9GXRVN6LPDMKNq50Md3+0liM6ZHNpvRi3xwtaD1hIjYIlCykh
AoyY/o9Pq+8Ih5ZDTQc/wKgouR0qaAPTbQdkRUF6B7bMkbW5HOUfX8/HU2a15aJu6nNtAG0hghFE
XmkwJipbhVgrT5bk96Oa+jp0xkmTfw6qrz6UumrkdjCmza4w/OH219f5r5fx/wVvKI6lU1DkzT/+
mz+/FOWE/mTYrv74j/PopS6a4mf738uP/euvffyhf1yWb/ltW7+9tefP5fpvfvhBfv+f42+e2+cP
f3DzlhTWdfdWTzdvTZe2vwbhmy5/89/98G9vv37L3VS+/f2359csyjdR09bRS/vbnx/tX//+G7dm
81dn7X+9H+PPv3DxnPGzV9FLGOUv4fPBn3t7btq//yYYxu9Lky59KNTGYJkVXujw9sdH1u/KogiH
7CoFYAgHsbjyom7Dv/8m/k4uFxlELu/cCn41KjTUH/OJIP5OfSZKjDT/Loothijrv/3zK354YX+9
wL/lXXZVRHnb/P03BJI+rCh90XtdTgtt0ZeljGHdB9TGUUU1vzluGiMxaGjWXqwICdhegzsFWa5E
87Uhlq/mgCzyK7WfEyenRu90ahoCz8vHGt7OU9YoYPayGQiTnqsbxczCbVC2dwK/H9AM3MEmSWrY
TTJ7eBSN72ImXUVdnNl6XNGWOOfzuJXKtnP7wgAaoNbSj8FPk6sBmPJOyioIpYsYGHAJkC85NEFN
zOkllyU4qA2t5nHhp7CejWA7aRk8J3lvjKDMirZS3KjpOog8M4rheOObzuoNl+T8XdwNpt3I+IyD
1Ulb7lC1G8TkSoc5rsB6kMSYwuHR1IV6W5kR/z3nr/mFtUUaHMBoIvRQVRTDK3Llrpek0OUCcF1S
vwdc2riZgT7YaFKpQLAsavBGCbNdAMamEeVM0pG3ROtxvEamLvPmTK/dRlTgGcbyiWCBzFG6yhPB
vPBVk9rRBmLEfTlda0p4ndFhvm8QqHUQuRhsnQ4QWwiRX0AM8zma5slOFSXcFP4U2bMC3FcekZ9N
q4I7PC6IOZmocLQ9l4Ssu1Sb+DJHWRzaTIqEuFwrLle/x9CPH/UGOmsijiiwjNLNWEidpyccCLSg
x1iZ9kkwu5NCE06q3HCFmirKVBylC30SuJFO5vAdbYBxU/VotfslNEhFGL4VpgzAlKpZJyqLp6qg
1l4MK8FGevNZRiAAETvxzCpg/NRSXt8JanzWVs24IYP5c241OJHJ29iN5YaCo2IziuZpojU/Y6G4
0IzyoQga+Dl9eR+NVKjmCCn5vv8w6JMI5WdIEOxFVC5BwbQLpq3gz/GmCZP7CXRuJte0UPpGvoGs
cAaOvbUVGVi2JbMyQ2GobHjZwkZFxQI19rJMbHC6J53foAKchTWLVwEPqlXfp3QIuMiCuIuz8GZQ
on2Qa/D3mvtmaeoAEqHshxIo5BgN3wnhpW4+W9oFrcK6bQ65vKUnClB9Oo/08cNuTnSDldLMF33A
8kgTwI11J3xvKhSbxU6WHcPK2B1yDnhMV85LCUy3kgwOt3cq1GOxP1e0tN9SAlvvm3bcq4EZu9Sl
THZYWhu6+T3JSr/lRfYsxtbVqM8q/YYhDRhxRWV7ot93OnWn4UhDbWq0+zkTf3TqeD7XfEufHN83
aRw6/FmhcQphNk51ffgu+SUBGim9RarwMq5bqNYqK4xWpfYEBSljo4S6AZ5R8qIR2HKJ6HOm5Qs0
NPwhW9H1lEF400OBrR8qORIAhnFqlTXVrZKKYKYSdXYJUgdqdJZu61DFGxqRXyhF8ynsBtKiakRo
rNfKfRIlA3X61V2akchklt+DPnru5jiw8aAXRdUBBKQQPiBibHiDNWlggCFXohDQ0dnUYFm1rSWo
ykbk7SO55g55sCXihbybZoHpqcVdWXdeA3QD/I4lL08UzYDppJ3VK+6El+qc1qdJaJLYqakiTovu
DqrKlTXCQ1WT7ruQJ6+VSLFvP4jfaj9+HVANPQs60eSljk+iBNzFX2QRMVkJ+KHsoU2k2yJFzjKJ
1Z9GJfYnWi9rPBZU1hn5tVJ8UE/JjdAjl2sp7Q7IER66yt1GC7KfoFdQMqPwj+6tWgWd2j7pGhHS
uWxR6BlD9i7YBy8UkWgvyty0UdMJwGNUO3bseadScK7rd+I4fitnwGZN0DzHRZHvhNRcYOZV5sQT
7mJkZE8JTTp2LTYwzFW1OJkHbdfISJxMGRKPWCfQlMFwS/v+D+QzbkX0q704xkxOWXkylmBBA7ES
ud5Cbw/K8bzPstiTZenCV+BXq9TDnUe+Sk7ZZJPpMgpDtX5Tgta2daE9qeXmR9RDbjSa/kfeotnW
TsuvlNXHuYLFA2t8P4lhtClqpbHnut0SzOXIy2MUSKRKfCJwE28QEqKtxSh+dH2+N0l6bIRqHLZC
QPH9XHJ2UNxrunkhKXauhvptUuMlj1H3VI3qSRHquV0V7R7RlI3Owu4rXGe9uTIa65ZjcSdX46sO
Li8QTG/iX8CwtzRehs9WOFPx7BcXsSZ5JJb3chDcdZqp2mIjQnMJzuVsPJXy7s0yw4u0rC8tIIFZ
2JS2Hin7ZEB9K6Q3NSrHeaMn0pNFlQ48szqGDRmDaa/0B0nze9fXy5egi2c7IZZiWyGKOUaH9u4k
QHrVGrE4KXibG18YxtNC5NEiqirvmzGWb6YJ/XscmNkWF0ZVoM57pQAOFzWWAE9OgIFXxIEjtcM+
qsTzso+9OTTPpKm4DLPIJZW7TzPptB3zU0NHDH0iz2WbBRV/SvlMNcGJ2rEoJuNGaYydFS82PLa8
powoVq23haB4bQ+kTRLbapdBWad3bKd31j5N9Z+DZmXnfjI8FzrUqlzvgYNL8108F5fmhJryEJ9T
Ye+atYl58JPLSRROk6GDBhUvB5OMEA06RLXx3aqsnR48QXC1xE1ftaC15WQfTZ0rCooTjPWVPuqX
mZ67wsLdbqriJemrH41iAQcWtCsYNvucEJdtzQgLyeE294MfoI2geTb70RQ3uTjY2RQ+9sS0wzi9
bYvozVT7c7G2Tmeg2ZY4PPRqiRuQPg5leFOZ5StxzU1vhYbLbRXaVgzwtR0K8HZmkDqdqkJls4yz
0K8eh0J/EnpcL1Vs3vKuBBvZYd78QL+GTPRaGOXLEKm9XcRUZRQWEeg4h3Q+S8F9Rp4B/uUMMlmf
AbwWW6EyF0JF/NSrdOilQvwY5rLoWALcjKyZN5JiUdQB15h6kLseEi/W+9sohc8Eqh78ObkWQeoO
UnOiZMOZvKzwsaAtbM7ab1FJDqVVI/SDwtIR++kh0ZMYPzRoyGxa3+Yqf4Ki81Ab+qIiR058qHZx
lLhlOp31aRY4bPsT39AgSKvIOfcdUkTRQhIejNO5LKBlN6jqI5IT1dkmFkXkl4wryZwKe9SMKz5p
bFVJr7IB7Zc6FzZj0F8Jul7S0lbcYdQ02zcKLpO5Mm40f0Srw6qvW7E/00p18gJdPMFXfBPGaEdN
2cWEJJgDYRvtbkSgglJ6EKDmAdKut77kX/PCSo+iLSB3o/TcKrV6qWl87ZnAGC6Yqu8MHGI7bVAy
Mrphm8n58L2SBtmurJBOj0jqtppJiUQWLLi/4MKfM8mJpCr2+sFst2Un3GnhWO+Ugn+JpcdIFxuq
5JtsX6UGCIWCeiWjSK5LpZNtIwuvtMkAV99PdiL2F1RfXJkmhBCCtDAUDPVVN32YY9jxRgyuqObm
7EnHJyvWaJ5OxslVs/Gu6ljcTXRj6fDnDGOOdmj/e11fOSlsVEdGzXLbtkrgwa0RnDCQgIciQbmT
cMfR8hnxKNUnw4qulpNW64GDdop4Y07D7AlDF3u+PF5QTAm2tjA7V5XECzVLX6sgiOn/y/2NDrwJ
qwPDKzrPYv9VV6NHKzCu2sh6RYD4XNL9e5pj6AetafjW2OfWfIoa+FVeW0xDjWVUCo19lXe3ei+B
V1ajEZiIFJ81gkiH86zuaI8JbOqxUntpgvEI4T4ZTWe48hSAUqn9m5Yb3TaQlOqkKpvMZh1vQzoC
O0v8HrfwVMUWe4Mh/Km13b7NkfeU8+mnMsT3ySzpG7mtNBhmJhCyYH6J9N668DVZopZKuE3zQvaS
qlOcOEm0bSKDeR1EEW+emulaFQOuREbqzFqYOUmg3klRE+41i1kRKedMz9nlk95OAL8nFzzBzTjJ
+kMvmY8D1wNntKJ9P1QwAo35m9A190JTwaIW6w0CbQOdnEHjCUqen0RQQnd1o6SelQ/ZZsg6xRbG
lp7lQacCLzGAa0aBATZOnFKv1LoJJa0i2tdSMVwmrNH7/4tCtNMShYDUIRq0xL0LEi2hjg9hiO/P
ZD6f/+b8ikVE5dv7aMRfP//PcIT5+1IHR1Wrzv9L4NXehyM4NDTCERZlcii5EMv6MxwhKL9T200m
wEQ9waRjasmG/jMgof0uShpCG3xqEUuw6Er6H8Qj/pDy/SvCRTwCOwdogtyDrC2VnasIV4sKisGt
NHC1GuD6IMMbrLWkczJUWezUCvfojXSXSrGYM/avY8rphDpYfRsUMNQtOjLwTs2tNoTaaVyqoJsN
EyhmZeobFQPlGcDN3UIcQGYGdbEUzez7tHjThuJOnijT50DULpulzU01wmIvjMMb0O4b7IF6GsQl
N/UYiWkJgVNu1krvmI3yGsbSq1UygsCNYJPLkelx0OFJBsKV6HNLp1tPOPfhwNkj7r9X6HJmj3VG
7lYCDVNMQ7OTEy3bjmjnueqC0VXmqfGaMTcue6VRoRM0e2OWI0epjXSTV1jvpkZ3r2vS1uljA6+s
AUNsdpXR2aHRdg5ar6JbmsG8i2JOVRKs3y2ZpjC1p2+5lOI7mgF/lmJ7bpLN0aVWdJQ+V5y+ySd7
qtTrQCleglmRHQoAnkSfC5oeSPoutujKMwNj2JGtpxqtUCq7q4qL3soqeyi050iZS6ISeNWoRCRA
ksLnqo643nfmXd5xy0lFfKCIrqPtHFqEagdw3oq0oObTYnLIISJpF6kBl/cAPg/XApdUt+lKCi6q
WlmQZTkLMY8j7eRWOW5KnqZd9QqK3zR67kwD/dwiSnqb5v/HquuSXdcmz3rcd/hmyTM3kh/E5e5F
YXwNh/qpRrnDrv1KQjBMTHbEyx5wMktP4ORzai0LPSsMjE2Z+vFl6UOJRS+RRr5IVWtbaePvQdxK
LpgjHMYxM05asdNcSsrrZ6EoqEOmbdKhaxwijeqbV2HX32XjfDEEYNFjrS5OC6phCbBxp/e55diK
gEKkMGUPicUtsahwnivjln1qbiLgPTt1LJMA520G32ldJWF2GU7DbdpmFwFShPipC9d2KsHTijMl
0CUupuFz7y1mZUfmfbDlRvw+C8pZKcQ3Si7f9r72k9Kqiyn3ycTqGqTSxDyTm+R+zPzoTDa56gQ1
wL3UH3tHIaWLV8OlyIgFL5DLq7mZ2n1cyyV1vWa9C1PkGwI1IeYXpm96k0YbXfRzfjPOjTAU6Ppz
CSqGEjlpWs4dvTZ2iUg4Bu9V5y6ePuhx+q0rdGU7+WZxmcrUKBGNm2yjbc/lKb3Q2/ZEiiE+E5Qf
bUPl1i3ESbaZxeycBtk7rSVaEtfJWTzg0Mb9QPkAvSpe22VPPpEMBLMKYPZkgpvmEuBscmeovmKe
DV3hdWV+JnfRg4QihF0J5k06y4vidXfRLxEHM+i3cRI9hohfQizvMkfBv+/hH9l91l+KlXEpRJiE
OOQeFZlg0VX/tGvl8yYhSCegfGqPRr1PZFVyGokzvtT1aCOgQLoPRVnm6m6eBZLV2qpIZVhZ4mVk
lnnP1oJwXCe+I6nZTRmE06bS/MTNVbR0rTmpULxEX5ciXbcagJT7RPjozn2pq47SIBwyB5n4zJ4a
0Flm0/3s6qxGtciHADCOxW6SBULkWVl6akq2up1RlK/qMCKQS86rS+OHIUoLp59mFHPMUnet2QBj
UhpY24HtAQh2iXvhL3VWLGyFeXqcBZkbV3xaC7G6QFZ6N0J5eKvTTuyIuoXPU/s44kW3n9XmdhAp
SsNIPcaCdSsOqKnVDXR7KZkeJL97CCLE8VQ/fhoN4VkW4SFPyXRXNFng+maXecSg6ZvuqsGu4xaH
3CCiOqeLXLlA+wHPc593E1KdXXCfjMSIuSLr4M3C+qbuBe1W9afUjgSRQwSGkK2a+TdRSPJbKelC
5gtHmqBX+w0WWwutfPJKYH5onpaWh6cXn1oaZO5xjHs7msVvSdndF0F1rXfG1scaOjJX3Co2W4re
YG43cYT0LKhZO5BRlTTToNgIphGB/tYDm9QNVf2J9lpyx3Cb3lA2mBDc7ynzHVlIXySpVpCdl1DG
VX6mqZq60yTyj0G0XEWwiGUJ5lUcZ5d6W95GvkQgIcs0TzIINBWdzm4RtGKTtdmLmtTPk68aNrGy
jiNU/9YE4yMZJN2L+7C5HolnVoPxVpV56qSjCHu9j2/bPO/4k0omTSjMfUtb+sn/5+7MdmNHrnT9
KucFaARn8pZkzimlUrN0Q0ja2pznMfj052PZPq7adpfh7qs+gA0YRpWGFBmx1j8SWTkfYlWMm7Lm
milzG4SLpZCXPY33wOGVL6oZnlaWZA8CMPmCoo+GcBUsyQYeP6fMVqztK05LZZtJZuCoZYwMZ/XB
TJouqMqZ0k1tXM5drzqHaaIAPJVGcxTuCOe6kEOaZbO6B2Jfgqm2+2teugecyOUOz64RtLxo5Pkm
XJidqR4Hrv6tkc4Z54fzMfVUkxTUFYcdb9zYUjjcjhAZ/RC+q3b/5saYH13Bm17RreWHVh5vww4g
JOpZsTWbVWyae4jQVn2TTloRw0c3Zln38U41us+wyt+sBZVjiTA6ZmcMZNEavjXxoC0dcEDaTwpY
mGneZ1U170IFVX89R5QtyUVnOMjtY5xIjty8lZue/HR/GM34bk6XvaI5VWDqIUtSnMSekdr6m9DF
sOYJT0fRJRrwdTFv4oIvZ5tsZKbZXApJbXEnQt7uueRknHhqpJkku6Kz07tWb+gCQmdG85S+r2f+
lrWkrbvVJJ4GLskTV2F8GwLoksmjLLvFyaxtaatXOVGgizCxCmIHGqmWjQjQB8Z+MedUJnfKQzM1
N5NLAHSTqcSCJrl2U8fLixsuDhtkWTYenDsyPinmnxAl/aEdwmrDrwz1Ya9szGKI3UJnzF5oxUnV
y5zqZSBpkYebKOtPg5pT4esMtL6tuLehhK2XzuEpE9qRY6s4mIm9HxZan0JOOD8V2u1Qqp/FRI6N
Y9K3GjbfuaWMGySW4YGCnY9allz+AImnyumyTdJwHqtJxMmkF819LM1jrhLSX6bGIdfivW4DIo0J
4+qc3qtmBBO2uI99vHZNDUnhxeV0N+BgAHYs9mnZfcVmc3DnFuyOaqhovEffM3h8c44SVAVzB4FT
gr7PTUi/D1HRvkbEdGjSqJNZvExqDCQhnLn2Wo6kOyuRNAkuievFk/H6n29Y/9sY3L/tPigl/msK
91ylf2Bv//Hv/H1fcv/C/8dG4tjCEiZVrf9vX3LEX2iKsPDV2Sa9Mxqb1O/WJY1eJLhUmpnQNK5a
sb+vS8ZfSE/C44qqyqTnd039+A/WJcdalUN/XJcQp7J2ob0V9j+vS5mVpLo6ONGm79WXJkyiz1JV
Wu7W7qYv6JJMIkSkvF7VPtcr25NJXoN/4NkoeGsVrbXAlgux0ybkd3mZJ7dLaskAFfW3Oc99gJ/Y
Cpr1IJCcCMp6NIzJqGzV3nXulvXgqM2o9ZaU4JFORuGWLsGUIJI89tWizHlhu3kjLeTfKIZtIP2+
2nP69Z+6MF7zcIm9cD3HJg40QsmTuzjPW18vAJSKivL6Oa3KY97oOoI3vho7IHGg4zjvJIXtMKSQ
yYpi0C8Zil3BGbcx66beputx20DcKpy/GudwtR7IfTmpwbIe0h1HJb8cQeqEmcLIAmQ3g3az/tTb
ej3n61VVEZNC7ZnN9DZwGSiSizgcE2s/GQkxrxOM7JjhwOcS6Qyuuzk0+LTWGyb/7a5Zbx0ntPSg
nzVrx6UaPjrrDeWEhrrvGbQ3naulOx3m8Mj0D7kII3JAoVjeNN3wo4s7kzFozLzIokarS20rSNYb
UgzGl+I0VFoW7uy36z3aFcDa680KYMMda7R9AOOgg1SG1c6ECees5g+4lGSnJutNba939hwp0Lbr
PV6sN/qw3u39kj/UiyY2LUAQFc/djqrg7jqsc0HPgJBk1muqK7XfoHTzTIaIIqm/dLjXoFIoaqxd
lZignJljUdvzEkf8k2zmGSOJEoZ3S0USw7JOK7K1sCKHUJ8Wo0zISFPjc/E1UX2paJ38qHM52UOu
72adhVLH/hHOw8DWl5C1O7evkaG9MD9QJtqEDSuq+TOJtGCx5UtvDM8YelUvx0fyG7sUN+Ir7IwK
EwLWg3Di89RklXqh5cJqscP5vDGf2gjS2Yeq3NJt89WnBh7F2nhzh97dKpaxV2TXen3CcqF1NpCa
6O/jerygvJm90VE/BqNJvDRMqk2Yux/10rzaDXsNgZPRHiHBi60mPwjz/M6GdG80FMlaxByM40tW
IHcg7P+VJ/9iDGrIfbq8yCh51uoMpCA61U6x6xz9IpTkWZ8yhZZaGIN5BhrNoSd7Y08y/sL0Xeyj
cdqGsvqITeU6ZpQiCBsSpuxm5p7mVZ9oLleH+qumng2eJfspZf88hZTHuQ0+xUwhyA588kEfhqvZ
QDanznwesvKuaiSpMiTqEcoDGmHGrDJ5CjSTI0vbh5nee06sQHvmKMVxiCasC8lrOUOBWFFyCiP7
BTVS5RV185D0Y+FpuT5tRBxj7h+nG0dxbsk7unH7fG+pxY6bdvEo4emPrmrfRXb9NiyqcnYAbzdV
Fz+ZuiKYLGClM6nrpwyqIx2yYhvWxY2NWn0r6KK4hgnqDrNU5qAiYAmJFhuuMbLjp1r6lkejQw+C
vMOeHx/BvaHz2d03Lr0Ovi2V70hhu2rKqWNjkRJAPRr8ZpkuzjxkSFH4pMalw5OX1lQvCN4xpYs8
m2ufnaOur6lJZbkm5+uimY92b3TPQxc2njAUQpNTu7+ZywIOPevjzdzIIYD3bQ9qFRtnGbILROX4
1IYTxVp1L2jWM53bvHUpFAxrVMQgQu5uzkx8euHgnF1HGYLaYVWdFE4SWOaYRgf9sdKUJEgqMP2U
F6sI55MgNaqfl0e5crhFd8xyMByAiTBAuUx8BEe2pwwKSDmHcpLaWhCN7Sk34s2g1+8RnXMHTZaF
19Zp6zF6vEMYbTJX25uVfdMn8bskjNCzlzpYlvKiQCdbGqOP1gzHItZvDSTlnlKU8Yayn6OBbAH4
Z7iLJoYq9knCt/rlI7HHdANARSK7dG+xBuziZFqg1kvdW6yq4E6qZeCg5oAeTSnS1KMvDGKoGWQS
ehkIukcPBQSuvZ/m+mG0hAgE9VWV01TBWAwNdaZdfIy1/lPRukOTTMT3DgsqDoP+BF53vq4VHdNE
KYBS+OnzkV5rXVTPgFQ5KWjmS9+WZ1LfXgrSJ/fM1jwZXfRoY+Ago2rIjssSIWpR5k8pnXs3El+l
Tad734CSKJne8hXDDxVo0unyQLSYh7Kh/qkXvMiGvQ+79jyjQJnqKfOECjI4VI+OSBPPssK7ohx+
KrXWbso2pl9DVE/VAlG0KM6bvrBK5d3EG1iMC9BpzlPh1kNAcGHmD612a0S2P7YRpFGU7jKD49ke
TAXIM7SZmusfJLQccuGwHOQmCQuU6nrDGDYHVsmPoVkOCEPvsh7ViRmf8By+5cxHXljSPzPMuc88
VHuOvXZdi+QYKZrOFD49FkIOW0Gfi1ZFeNenoQ7sdHikNuynZPWiAVukQd7N2Q5TI8tcKWAHOVoY
NrZRQ/h2qu3ViJDFkuJ3sEbcBlr5gHRk8OwEn2qkfJVOAU7ZVu+j0c7QG/ZznxgN1FpCO1ynZLsk
XFQva+GAB216Cy1jRgADG2OoeYNWTITUOxF3KOxT5+oxcB6oqZgOY9ohLEta1OiFcxkZy/nYFSb8
1PgSS9QExthfOgiQczxGlJksCv2VWt6yko3HfF6c/dzXd0XntH5fRKYHJKh6qDBCH4OeCsK0kkw2
AvuimFxP9k2/QWdq7yyRZYFTS9JwnHnx64nb1kjslyTRgJfV8rOIk0dNLxx+Hdc5GXbynnP/BH3Y
XfQB3JKy4h8IOTJvEAp/ISR+sGMZC+dY1ctGoYAYwgjqeYg0x+s1a/HdNHTe+mWirnMGr0tr6oet
UrsqsfvJDtafEgQKVZPfGnZ1mhr1dRYTW3qF8WCwULVANdd3WmeeCjlvVBHv3dg8GEtoBlE400WS
/WyJab0d0nijdnXtjQ2i8Z7y0IqoAXtCGVAX+tZZWrntnN7yzdRMj+5QPw7O/K3k2dGKw50yhnmQ
QzjnUWacBLjlcRyns2zcCocE4RmKkVwEKcs+wHm8XfrxKMd83EMIfmRyxc1kfDbs9hZGNOZEGXpP
0yWquU5JtsLoVc+t5ovhukc36e46Wd7GZXQfd6A7bpjsCLa9rVLrXWsqO3Anw9l1XXwSKzSYLeBE
xvJcpTzr47KhvO/bUqKdtspCutq+n1rT8atoftSqvNxaiXFbxo5KjI4e7UfLHrfzkNceTIO1jSuT
ZbhZOEiR5QSNHeXbdCFOIJqyF0td0POHfGYhz0ipVmfbKJ656binlOS7ZOom9lICtqq67Re6OGdh
QuVbl75o2vCNNBGyzirzbZJAuNYDmYOgrRdlGVtvjqyXzDYeHDdeZWqwDUVJliBxUPeF0V/nTDkm
suehN19bNTq7S77tM94ppSejFwKUXs9B/9FUzU3sMG87xs9Sq9+ZGCKICFaFoTF4/FPnhQa+cTPP
bRJEXX2jxbwQZeoQ88TN8YAa4ZEl5KWcpqtu0lNhRs270zRKoNbpE0Df3ijVh1SLUw478Qik98k4
eQUEvkE0GwVL6nAtO9mCLbwiR7/WH4AuFQbP/sPuxO3k5E9DPuq7TgoUDV17zxqQItWoyTfQKwTk
Wk6HpylcngZ8pD3qg8BICH6NrYgYJ5gU5EBJ+Aihb/iFY81b5CrJsY5Ef3KoDwx4IJC7JgvhGL2Y
tyKxJ9SLPeiYMypIDI1xh7MQHchwSsL2oHcx5HhcKOSvJjtDW3aJwagw1y6akbj/aU0YLju5bebm
PqMh8jyuqXcQ6cJzy/RJn513tR5OdhT9qLn6j7bNc9vL89LAoFsTcGDbfIdW+xCmee4ng5NspsZ9
6LsOV/U4n5ek/eTgnPx8zFWvMwVCNXqavDHizpkS9+cc8VcfuA129VR+aRpJDI28wKvto1z3s3RE
LTdMl2JaHkEHc8+CHfP63MpQYTXOaRyilzxaPpZEIg9CxJNG3aNauzeFO9x2VfYU1tFbV1hoIUvc
I04I42wNt0o47/PIboPSUZ+XqURHkl6nYb6ok/2R12rkNa1+X1nzWx13DcTVdB3a8hJOKbKlyk4f
Sy3KdrNJLzyyxiblHcvn0bzRY0W5Y5tpHmatZ2Sq3NDns/we2FTHvjtMTnopUiJJBrNhtF/ix7KA
VJOGftLT9FuqUvM5LDGd5uX06Gah2PznaMv/r6p6rKQOaMh/Dcls8v9zaavfk9gESv71X/oHJkPi
NZAHplwMnL8R1X+T1K+YjO5QTWfhtUQm70Ie/wOUYXhSuQ4tzBqrgh5bz99BGf0vVHbDYuMz0VFT
INf/T0CZ3zIa/4jJCOAiLlHIbJsfEmjo9x4aGCQXlwbe0m7jHKGm1lwP3ikg51vbt3fA5ILkKp9h
8N+WAv/i37HWnM0/fO9fzEtWQr1coo0hs8B06rP2zUkUzJG6joDPNvyozzLUyzNVqqbW3M8mlcwz
3KfSipeuDN9m0eKFDdWMqJECBDoVzBiROQUtUO9+sOO+RILb534cFpZvq7yrrT0WuxXe96U7IWa3
5KYZjM/WQD2UAk/87mn4m4Hh94aF9bP79bMFczN06geNtc/hj59tmNe21SYyDCYMu2ac0y26SsDs
f/NtVpXBn32bX1QI5n/DtvsvfxNUFSrPCD7+1Rny+6ck1LBt05YaBoplX+y6uM97sszc7N8YkP/o
cvzrA+E4GMt14mawpv5iHftvG51/DeP67cn7/TdavVK/c479PpnA9rbBzd/DCfpNvC+v/75d459/
MXX1riDLNnlhAWn/+P2otcKlMPGWmT11hPrjPGlX20BHkLDs//lDRybzPz0PAKxABzY1CRou9V8e
u6pT6LAdRBgMCv0BtO6J2uWCKNlwhgPipn25ZsSV11m91Kbcyf4hYg8z7M4HrPOH5iuN813oghyW
vPr9TVYQ/SFjT1U+pZv6S0WnwUXgPMlMqp9jMtNw9daj6rfWjyk/GuVtStuSY1B96dD8mQOIFlAK
mvaBef1Zl+jYJsM3RtVTzJ+m/aTKc2ug5/tWIoyYXcj7Cj86Z35M/pV5WgB3vXrqV3oGgx+7Udr5
5GNtyvLUaJYfx1tHfrjjy8ovtYaCviv0E/0Oy1Ig4p3d6UhFhd+O86bM7kNtZIQeAh5yr8psFBpV
/FPLNWBLfk4r2ZTokEtn47g7U9u2FoNeVWADOIts24dIEZSTjQGkYLQxljFgofXNkaCz5DvrHw1n
YFH6gSkmcxi08D9chXIzxy9JM5wXEwCJrZBGYuhT1ZP1JY8P/dCeWrsBo8N5o7s72wUoUb9m5bU0
abiIOQtLBSWwGRj9l52y7bTjBnVdMKjupkYUxAG6i/N6b+bYZFDMNoxNY/tj6bT7qkjupPvmsNIt
8bRHUcDwEPnMXWw+4qZrigAdTcC76GP4sFVyvX/Uo7UdLZ4X7WGV1laZ2BfWU8dCtVCO2pSvOg+P
OvdbWTYQ9lrgaFeLKa3oHpAp+3F3W7lPKOPz5g6hUQyoZkuW1RsrPg44GHpYe02Jt5R533TytrN/
KugTgGoqky32dRDNxnbfZfmz0OQmdowgcnALkW3ktlbA8LkpJGBowadYPbuNGehldDMtH7pu7Ni0
t2U/B6PJ2N8vvpWFIIC3Foy7O8gDbRu3CM0iz8iusgMRTnfwDtCyoxvE1VXODSaUdxMxF6sxtIN6
o4wPevvegoa0zo73VLG25vQgmmMC64XNHY3vdCvtr04JJpYFbbkLFVAR9Z21/EZt620HZTDissQ/
55FJ4mvDrs2fkEZ5xdgDCDSHrlI7z430GzaK47C4t4b8Wc4jxonyMhiv4NHKolMxYrKmpjeWMR47
+81ENp2V+zFKgow7bVFKX8I91y9DX2x6blCrpigQOWNnWkccEeOyN/T4qNUUCtr5zZBoOwLTt7R+
+A436J8fP7969Fx2it/+gzLOJi7+t4Cs3x2tslWMdmg0Lr06mf3Mtm7FlCNbj5rBW6LW8YjlKOhk
m87Iop7sgkqUrnr68x/il+tq/Rm4dE3S0h2B7fDXuOMk0/JZL0EKB0DkkgwG87mRP/5n3+OX4UVV
yegxRKIEtT7Uz9gWFRBBgwe5tj7//Dv9Oif99dexiJLBXSmQDP5ye6BJGe0u6YgqVCUanVWavZR7
tRhR3hZL44ksejTK5clI1PeIRYJlErdG02TxZmozdV821RZHUeTnGAdQ3JWHsUZLhwcJw/CpF/G3
o8eXAcSPPtt3q0s+DcsYNhFkjQ/2MUH5KikaCiF2f/6bkQb9x7vqr78a99Rq6iQhyPzlrkpnLTaM
Akp7BI5KmgofnRc310biVUGOoZddYIN5xvNrPuBIcO80gu5mw4R2zhBkKdvUuBMkNRVxzxkWTn6f
pVdRqVej1ruNLpuT08aVz/TC1lUR/EPFTqL9GNRyQ7uPNxi3loayMX3Uks+UwMdw9cPYxyWfgmm+
mgMunQ7zjflgIZobMx6jch8vkA30MBSiXIF/hH5gn2XvDxynPf9+wsketeIKm7dPJf8wBrxdX4+f
ZjwGEUy5oz/xsW6zcPFpSrFczBjYsUBvRcvA/TnF351qbDL9xZjvpvYxUt4iZXVJ3unObogeqiln
qb+43Vum3yRFFlTsscghQ/w2ZT8G9uKCusiDsh6TZbdzXRi07qdSaPsutr2mWc622TwWDj+2bL/a
Ir0pyn5b5NWdMbX7PB6lr9vdWwJnqJQfhlkcRGWe5i4+Z4i/UXCJUxVz1NgPWR1vc5nfiwxJJKL+
jiQtipo2hBU/xMuwWQkBvsxbRsuy7Q7HsOqZ7YdABYIy6K7WKme3dDReuuZR652ndlDfyjFHriNP
tt75I5OLHO/CGacUkdE5aj6teLFJUkoyZCnVu5SKpzkvlvYDYoCD7+AOpp+W6qbC9VR9mN0zjXCn
AdNODrdsudNOtjFXg4uojUTULrlrhR4syP5jbUYKrnndeF9gPJyMOuj67agSBbYcW3M7QilnVDiW
DCOVPIXgQGr0KocI2/G8y1VzW6iT16tEn7rKJs8ezYF3re4DTIqeAzOh4ELBU7pxpmFnzOdZyD0V
F5pzwbDiTQaiFS0FzLiI0PR6O/WK9uS4JQMY2f3JobK+p+hQLUwH/YstP1X+uKJ9Som3ltMxxWPg
qjfNtIuzZINb3CuLr3o81FUKEXQZFWDxDUegi0EFUZFvLx92Y92tmG4OxCfNCz+3AiBqkCCZefF4
UIwXmZ1d+YUOOINSIjqhSGM/NOBsUuJecJ496HXuYfDt8W/maetHiHWnot4MbeNXSYWrIvFpAF8n
wy7+KUNej4m/+CPl2Ofsq0h9vI/YfcvmaCGMVLty16k4tL4Tkkid+wWPsauh34WvgoRzaRHsTmiC
4+gAbSOyNjCTtyHdRAaGU+3cxhcGTjHfJzppNOWLVf+sjZ/SVC8J1FsfWpfeQB2qbGYDmR8JcyDt
A+NpLb5WhVPbZJ9GwrA3hxsW4tcErHFhdG5D4S3oZer3BDKmchFeif5xydOdnSZ+Hd+Njf4qFYDL
UyseaxWb7ojE9Rzbb7M8SiYvy/qwJwqlAF616UsjbtreNfKER3xwryXJZNUVgtmPmq3NV1+qfaYA
UHKMGPngDa3p4zl/kPrkN7njWeGuKF9tKPCcyjcyzrXlfqlo9HJy3wjfpIEmsnMwgyAJsGCu+tBX
KntTZxzh0q/Ct66R6AQSPJrbsntQviW280wP1GLNu/vE2uvPNfZg58Rbtz4sffKqzMd4vEQMgc1V
1rcpCwG6UaOHb5kPS/uSdcU+TJer4i7n1D7ledCyeA85PW18op50211hHLJ4++d3x7+8OchCR9Ki
kiXz6644yFLkaMOUQND+qIzKVy7yaxpF5yxpTotl/JveqbVW4F/cVYYAsFGx67Ba/RKgoYhe6+2W
pD5nxlDnQiXFaugga6rf8LGc2FyCGNJpMMXBhYQKqd88JLq5fohD7GcrV5XW5qFDd1m4Gbbi1Wif
rsyWphTprnXCPWTxvtK6DZ5GNpN8HIIpbIbAMFYgXWUHs1axAY71tyijYGt2mqfUzancWFm2HLrN
sqJrJwteJ4i4BUKuaujdnVaTeNKfVSi7lgzoFAqvmyodqD0PTHDoOok/7QGzWrfyfouT5AiIxRdj
3P2yUoMrR+isbCF4Bm5mCERrZRKHPKv38BQvHSRjCNkoVtZxCZvnORHDdl4ZyXlMX0Hub+M2OQ4u
cVGIH1DorCQmmPd8m4XhFCztAkFFcRAxxNF2MWA/K2tF7u29VjO/hTjaiaaCMh0Qng9d+hXbFSEB
89R55lwYQSlVAHpAVhSQy8IIoe2sXrnFrUmc90KS4th0B/qAy02lm1x5eUKaJZSuA7cbriQvMJ6N
GFS/JeXqaK5EcDY5/rg4F9z0wbxSxbNM3w2443zsdvac8N/6fUQk6WmrIwDzqHro14OiijcKW52c
IyxUKzkdZ84pLmPMrnPWb/WVwk5XMruH1ZbWtOlgudkKD8jWT2XdfhnGfClys96k0YI5so9ftRmR
N2EEiB3zfAxqzXDOcuXUjZVdV1aeHZ1lYZN8l8FDu5Ng71ZLP4aab1bpiLso3W3LOPWEl7YNRkax
W1cbIFVXq3QW54+hMLnaUxNROUPCVKvmeQ6rNz3k/gmlW12JZrCDKkO2M9sjbhfEBK06Qsmv+gJ3
hbaaCaRdr3vogKz01aRcLx/RsccjT8DDlnppsa65nTVsslXFwEZv7TGivhSrwkHPijcDSeZe7TIH
yyS8i4p8GhgD2aVTLOlVz9xoqyCcyFYFRY6UIl81Fehkdc9adRbdfMU2WOzHVYIR2/VbiCbDUDjr
paAFzGrcG5iGT3OhQQEX+LyNFxIEbIGYonBzc6vbzjOkFZREXiGD7tvNFK9Pl2juEQ4BL6Tiq7ZH
pOxSoWaMZsW9rq+stHB+VGr5olTJa0q8XCmH+0yUj40xvIZO85A5dqBE4d4QSu118bRGM8iP2CKw
v9XdPajbj7FVLngQ+EAtoeSvjVE+8Bw8SlV57tGYPxZhaLw1Ml0Qd0bsd5HNDivTaouYukWj6l4U
Hfl8GxnHCIXwmSgBFxKX3HexGNd4XFzmgkh7N8WAN26RPeHRKlEXEn9hK5f2VCTQcV05QJKas/6R
FtZXy6eLZKvpPIjafaS4XPJzbX2PgyYhFWs42fCW8wPT+4Ibaam20KF7FjxGc/6wQ35X6s1Zq0ev
LUWwij5Lg65xAlwiloqqR2oefeDj8k3mooWXs4AAi2W2M+psn8h4aw3VvZ5QSKuFN1Hm8urFiEkj
C0CDhcif8uUqy3fTiVkR6givEOzuMHAo6HP9aefGp2lNZ3cQ10rMe3XJ7hPHDbCX7ovJuK+b4jMi
7VBr9Z3StruhyEjxblYb5QBklN1XyhmNFfbJubhzFdeCwTaz21IZUwxF7bPSFwcn1J/QUe/Rz++y
FFtjkU3d7ZLoXtIpHI04pBKkbJHIt3POiR1a2U6d0N0/1DxT6gy95bynwydVg7f4+VuIGnuPWI0b
n4PJICIxl3RTCaI2E+/e6aFkzbOqYiYXeG8NbMDyRJ05bwzz4nhvKBisl3eTB0SYSCNqPN79vtDX
AImlus64DNSy8t2heuv68jbKPyar3/cyPc7cRbN6LdJUHosp3GEJgXu1N43CrZA18T6ZKRt1zR1Y
OSLkrPDFqkjjCZJu44tkjdwhA0CLDqSNbBpCE2HNTl0r7ksMDTUCx9Att537kY21x6ES5OCILVvL
OigQHcGXyLbT6KDdJMBsCn/Crn8lYieX4qaEytTAAzUKEj2a3TTAw3lDpqJvDtZOFw00wJDsx+5H
VFybXHuKWIomu90mpeGPjFO5Ml3UQk5rAfvZMdzz0j3muuo3OAba1Yachs9Zl+yT2PAnpUQUlN/0
JTyaye0hxCme0k1pTcxzOKkbRnCJdjGptq0SnUZxUWPJgYmLgcxT/hAxeRKW+603xBTMNDom3cYe
RSCNGvfCE8c0elEChyEsS5Ed66pAQHDVO/2RwMQgUr8rSE3LkTuj+GrMYUeo6Hvrvi6D2A49b4Dt
4wH36/B54ZPKCnVT5NpW43/33PSmfq3T6Fg0QFTtvOui+JLZhBDFSF4i4aMS9xvmk66K6TplVI/7
Y58wi0PnI4TqY17whL9zLW7EglEt3I+a6lW1wCYm8SY1nuIy1LOVkWeQIGRJebxU1ST5aN7SG+Pn
fPL1HB7KQhyd0L13hHMBggjMmQ+jlpuiNQ9ZdMhqgLhFZ4dsCzI5VhXQdEEdeYolPxn1f6a4oUHI
W0L3m7rAfanzSqOQSxVl1/fpXdpIP6teJ6c5zdrJGIpLJFBk6NpJYoNeAU2LQ8s1ewwLj1F9r3QJ
kZpE5iCYE6iMnAGzguYEjmTmAukYSb6MJD27EL459mJp+5JtWjoI6DHFpdgdCZvYoMg6j4Nzsvuf
6vxNyuS+mh7oHtwyYQQFtkMnjvZGOIPZknakpGfB3K4Bn0etemzJA9ISDilEHZ6KBizPGB3c+zaZ
/CLikNAaiylrmckQsZTD3DaHaUZc+x4SdVEZ40PH0yf67iHS1W3DP29pt5VeeSHgNerbl3j9cpV9
BSAO7MIM0gVnV6ReZldcCPXxEVP66Cs8h1VqdM0bnKocd+qeEw4QVyDjCwNdzWmRsYgLsLa1ku3D
nMyrovBdddqMg+6FmBgUTd3KqUaKNz20jnum14TJ68WOPuLV3zY8g/l5WDSXDLAaN1jLh6m1hDaI
8ZCBBNo8qs7MAj7xl5rCLRjUxs65IvhYUO/xZC1bkYVbXTILTyg24vtOa/zVWSpiiaPy1emabQhI
oYnveZaMjOpGRTQcsq/nY7HRUFovk8YJ0Psyld6S3GObg4G/dZWIH1Xu8mU6Tk0dWJAYpdXu++Is
ywTtUHeOqnHTGMRwmTntydmrFkIWamm3mRhNvLEDwSmmA6Z5X7HCD9OhS2ian/NV/ShQCFnmmquD
RYdqK5I644X9v8FgmClMtYWvRP+Xu/Najhy7sugXQQFvXhMmfTKZ9HxB0MJ7j6+fhZIUotg1xeiY
t9GLpJa60AlcXJx7zt5rm5+CKn60Ao1pTb4lJIn2aHRJTf9OCA1b0f2VIePGUKU7IcqfUqlzFo3x
NKlbUXgrY3RTcHMEESNdTRNBExOnMVVbUSP6rV25In7Xq0LZRpH+MmupE8fa9YwYuUN07UkNB2kz
RgZVNkA31fGCSASzNiK7PtkOVOzQQY4pjWEHr81tpHCXNDoEoHj8RHfjqN0lzA207miYfPVS0Ftr
1XzIOjQV/XObC6wPww37zYLyGsrPzryph1sED6uKT/LyjNt4LUfSIZUOAZ+kGvcpiAMfmb18Ts0K
rNs2iDtqkierQJ1Gaa1NbolMykLf0i9EJAnQEomnMv9U9G+q6J6/q+3pVzIsiGxLH+1eepJA+5Ss
PJw0q7CjLwOrNjsI1AZJ/GxAKalkmfKP8JEsOg4jBW18X/SV2+iocU3T8aEK1flmwghpWHaQ3oXm
tUF3L81yW63dCkqPRYELE4myNAJWMGz06lyq+gozdR/vRYpcNhrNXBMQgEpOcHX9gZiVRj+pPMT5
MgTtxed1rASmZU45vYWDN3VgHQLxbqjjy1y95UJsa8xydOG6TClfJ2rpJOXXzWuB98X0koxihre0
1DmBhoyCorOcvUx8TFNgxLANihReRIShAR6WOdkSE4B6P4ofUfbpc3MUMcScyBKlizyDDlKNbD8M
ACmkEVzFreaDgwsvlHOh/5H3T4Lszd3Iwjyx5eTzfaw4SeP12ZMEimNAjd7e6vU9KQt+dNGGi0i3
tLnggm7xZab1XVl4Fi60OKTJmSCEi+3ssyrWSudEJviQlm8as3q+uOVtFt7HaHKklAJkQk78Mjfs
BczzD3Qm4B259exQwFPQHEVZ9cb6bihQz/fMefIePXQ62gLbj8g3TS8R57LOmivUFDaCYv44FS/9
rZ7eCMFF9onRPaXNq5ZsguxOY/vqGfgZ3Z2ynM4xby54MQFjmIVqTl1LuMUCahEFaTknLEu/zWCk
qUKIJrZzRuFc+PUmoTSSJo7z/GnI9ei5sHFusuSR2YeTdgtQ44GaDkV9XDIW6k6YRBUa1w0nhvFZ
nd7o3PbKKWX9RXeI22yN1iwAt2y6LPleobCN/WOKq3k4JuyG4yabnWVnDrZa4c7WrRpekmivDC9T
QP/7olgPBS9kCXkDiZ1wSZNNKl6ZMerfeBtHW7F5LgKLZbaaU2eY6ZKPgdMs7S7rAOvZilNOODlN
AmEtNoqt8vEQg31bLi5YT9evqwLREx+1GYRdgzG1FuhNbyQNPNq0rbQ1VhgkxNzK5mQWJ5FDXyfx
nuKDvm/poce9hsetoUV+MYKPtnLqbl1yZpHii8q2xfTajtBItcKOwNQpllZDeyP1F9/cN1g5OVIP
yFyTfktAykpuN5YwcNp+8DtXy2EQvKnDsVL3c6I5cik7mWLngefHIs4UHDKl67cjokoqJRZe6zAN
pnuw6SINtJ26naaNJt9r0mEqb1K0pJbC8fU16bwp+4hbx4rus+Fc1if89G7R7ZSJipfyP3GS+dKZ
z6OynrEdg5/Kql2ucE4bdyCfeuvRmFDlMmVO+wtH3Kl77/pPYkc9YIGESrUrDBIUJsYm87OVxqqW
5fhGwWKjVM1dD79VD40DZqMHZVB2JV1MlkSRzY+1rl3lWe3Q6HmoFY1JiPyMHZi2SrKfTB4dYvO8
ljZjdBXrPm/RJeO56QROyMd6rLxSD4HrHNGK2oIg8PIfKiVwpojd/HEC02J21ITX+Kh4B8ZVjXd1
gIZEUZvx9hXJfgYiaOjXijWAPz2Pya1AJU3zfyX10SqEhTYCIViGVLyrYeWkkAgGWFtg0mXa1fNj
W772zLT9+KZoEwTQT2H/0ghb9ImuhrNVh0vQdFdz/ygsAFCJvgFyTIqzTh03+QjqyWgczr198Z5H
GGFnrKDhg5VWh9h/6OfVJJenYqH2adGpNs+tfGuUIpvR/SQdcj7TIZgCcr9Sntmk32f5doSH5Gfb
eLxtlUe9E64xtjL3RzCtPucz33neugT/Btz2lZBs82SnIA1VP/SBponqNEvdSC/dVw55+xIE3NwE
wlnfHMkmXinCsRs3wbBRmGuXkQf5Z3FrRvgVVPMqnFlFCDDy4jGQ+apEeBuWk5bANEyk76q1NxWQ
LbVj6mxeFW1G1T7tFWkXzSnf9bee8XeeYvwp16CK7MZHA/Bcx2uov4rlrwpcw6J2qULeB57EyCsc
JKehQEYp7CeMZSIlbQNS0LDulCmxC2XXJXCd8N9WFDgqrHi0K3Yhd4+NyU3HqRRzL4uCYY16rQgE
AaeNKxfTTk7KXQr33Ug/6qzchpV/SEesHPJJED5F5dRkrECOK1LhaeMVTHD+CuOwaUcbYj3kNL/Q
dIgT3HmZTX9ai/NDZWGdCdzaOI9txFHBM8dtqsh8wxHHJ26t3AXW49DgnCjZyvmlBPLZ8ggNQbdA
ugoHJYfnJLdPMZpjKWJTHAjwFEmPK6ldfIjZbKj1kNmpnjl6dFWa3b6nnJ/UcD0jrm7Vbj+V6Mop
1aguvbFAGVPetIGC0XqtMEOMa6aFjN4EZi0DzqwUUkiobLE+70dUmkhxXUGM2XKZpZXAwWLmRW2b
nOeQQX70IkmVG1k7rJl2iMnDEq4x+69QwB1HtBBld10mbyHgN3gOdqEhrh7tPOFPwc1TRhYGc80W
AIVV5K4M856ZsNOZ9XqpfrKEXZ6de2mvSgJnpOBWgQ2gaZ/UfgDzMfal6Y0fbjkDYXOMd1PFVi6H
Bzo5niIRUajormomjoqpRcM8Xs/dJh5huqbzqfFBxyUxdYzsNTW2nCpyq5jtuPMZ+TFhGQyHnBlJ
ig50gFcQXw5i+5jTNBDju0jaCvQBxpRthk5Mo70OpbBSG0KbkmNB2JGgbOeKWeIQedIME6dVnYE/
aTBQcVTFHrX2apjk96oargZjwKNG0RyN19lkVnC7ppVf8XhSwTWU0m6qzAuITGNpqYGwpUDaRXTp
2a42vmTuVP9Q8B+nYOtD4TAk3HlNCzFkupYH0Wtzy655cFXGsU0M4IT6OiYIn7LOepWT8WOOb/su
saDVprvcEtYJIa2WNB1zTsZCivJ9jPDjZPtEgS+jG89pCjFLHNip4n1oTM5Qia2dzMODpAfbLppe
J1Hb5JSbQFJcae6Am7f3QS96CskRuQlbvDcuhVKjA7bcFGcXfnh9a/G2c+A7V/COHTbfdVOIlypR
9lWLUqYjeHzB6MnROQ3h2obJVZdMNyMWFQPQz0JeCCfEBVAZFDByczWxtJRzHmpuKlXrseNRcUyN
/cYtR+tgLnKWWJQ93COebLWbeprsktYhWWMXg3FuWJlnQUCcJHPW6TLL0fWEEXN+VxQFn990hqSX
TZ5apbupUU+ioF5SSKB9EhxKUXlP/OZFiNJHH3peO+sIgkLOkzltOrpIo8gsLbrMpUU3wsqxEeVj
gac4vKFDkwAGiV8zbQJdAmxihSik3ZSwOzBXjU9xBoVQE9FTELlRrWdZ0Y963JluYwKknLLMqeg1
EPOargJFf4p06AbQx/a8YgUnd9rtk6GuzTkvuR3h0ayQ5ucpG3xdP3SG8ChjsfdQwzBnr8KWA1tx
ToURIl8tPWi1nLqtyssjaJpHWCxZVybH0zzhPKIL03MKfdJWM04FYW5eN4i8oYzgPVWLh3qZN4Sa
XZ/hu1EqB0NzpenFRRCbYzBV22zIPi2NTisgiIT1mTQ/KE6/xQ7ov2QbX0ZhvxQrX0Q+qdrIg6wZ
i2o4oBizU74CdnfE1QIM+GZeiHOeuS9ta1ts/jz2U36n7fl66W9S1GAMUPvGjFAYAWMqbsK3UdKA
xUF15RswbpqR76bRn8WoH2xNB301pl1hBwkCDj0tsW9F/nWumk4roW+rrfY+K6pbQGMgZvD+FiG9
WyAdshcEW8Wa9pEebEZ/9oGsTK9DQQFfx2DqlBmeP6RxyitA1KPPd1QNu32GLOXPP5h87L/MHWUF
vO/CMwPiKsrfxKrCAutI5lBw0ljbdv54NfTKQYe1LNyX1CFI7GLlWu4gGxWYihb8NZsZhtgZIKZF
nZ4eBRGpGN7mCvQIJuoGDR04RoGCsIgeBPlelLd+SUk02RZDzQgb3+wf8prP1KsowdqdXq3k06Q7
KeXZeoZywXmMQSguRn9VB5Y349rBWNkIuOG2ASAK5TDSyxojT8tP+FpMznIN/9732576I0cx1+ai
t/AymgUtpLwK7UllFtmiPjQY4tW8k1pzJUiGp0SvPlGSv7qpck4POAbPTH+mE3GvYxDl1AydOdcl
iIKejMainICTsDmnRWBX9LUKQD5DqHr8LmyN4xnRRZ++1iCFxBF+tr9rrADkzHkqaMmlAoPPa3M6
KMxe85lPHP+/lC1HpC8U6wzAyr1EQQDYvRyxr9CHGVQUeg3HS+qn1n8aoG7BZyFlCSASaO2tNK2r
Yqdo5OqQbTLfGOCcwnyTBU/snW5V3YBiakwDbNqnrs2rglWp+M9mVu4FdqwyVO9ilR2eVuQA1qBT
zN2YH2mgh8p8mlWa5eorJuFVzjk/L6y9GMfwu8GssjS61tXTozx4xXgtjDCsu3tzpEIE1J2LG336
zNjsDIlGhLHtq2ONycYsNW/BnEQhh9PZDlFg6ntB06FNsucojjkTmIsUc9F2Mvyeg3MOD6zo7nCf
wYhSURdMuxFFRQdKXoUfP3aaE1bPCUrD1DgVApi0TRc+q5zCDDb/yXxuWj6vorRtNOMS5pdymujA
5A5DgG3ZXJVlfcdT8bNHAfi4eT1YOJcsr+aumz0UFf3s0+6xINkYB+sjTdCpJjSTcAHH9aZkj8bz
ErBBGEhnuvECzgqlpMRRcFaT9dDSNU6wFSId0WkBr1TrEstMXKYri9TgZhRcU79rkweCLX0FhOu9
WVY7yOWEh4wVfePI7oqR74qQQLWTJv4qz1kP950o2W0TbHWmVPpAU1WpXJrwnyU1a6ZfUn2tyijN
alqtEpYLgZYh+AdjqyKoRR5sblpJsEX0d+kE8H/ktYmvgKmw5sg3vkE4JgafZuJpyN6UXoExe7Hm
p5lOjvQ+cS6p8EuK4jZvKBO1d0V917J5S0jfSlNhywwr6mOQ1wjfggI9kv9oNY2jKpEX1xi4aW92
2rFoOd/XbAXIo/R9w0cc7E0wIGkwNpHPJ63hmEzepWmOnhmsLQ4CIiya6aFvw1Uc89YgL8/fW42R
QkBF4AY+0E32jHi8Kgr6XucRYpKGCC1PMN8ia1jmxVl5O1Y3Wdrbo/zUZfhnO9Qwkn+1BNvmPqJs
VqxGz0yr2D44Hycvs3hW4fL6yqlTOrQ49J+9ZnhBXtUDTWOiRAWXTU5d6Dx5ekTNrUFABErmAleG
RDNUIEUpY2RJX9+/GppLPrPRoTlXFt8lIACr94bOcrNIdxIN/Ej5SqzvuhUJc6EHafmsq54p4AIQ
P8tWbiMrR8vVbkLmUlqN4D+i46GtBW0nZlcxcQoIwJh02Yr8ZORvdCQEdTuWDyRZg5PiXczKTa0s
SECOIZ7W7QO+YeQK01p5UcsGZfw+AKeh1oALRFrF4Z2CVEqQ7DBbq9I6aE8Th7UC9KIuvkzSq8Qh
1OqOSXSAhyph8s9zZ8Av2YH/EICjZtWTruKBndVtOI6PPtDvRDLuooX2I92OymgzgXFFwD4DH79m
olpWaV5xGJSD1DXlmqbQZyNzk/oKDr9XJictkXCDs3A1wOmiSSoDjTN2EvGk6Bwy6tswOTY9bNx0
nQ97WafJgwMSNylZNIEBMjdB9Ze6cfc+URQ3q4h3TqP1ZY/BvsKb2XrBaK7DfD0C4lNV3a7FbSZs
1eAkzHcljalIvajFk583FPszskllG3a0bCbRy4tDXQHOCg+THh5TmWZEJKMpCNZws+Mx3SD8auDo
GVvmk8F0GpiwQ2nYVdgYpep+pi2rq3clgs0QwjqA7QapSD4cZ5OEn3RjkPXGo9DLUzeTDiFhqwxZ
bD21f5e6MnQ4M37LyGKKQJCofgqFg0ZQ/C6G+yLIkNjBitYYoaHtlgZmDRQzbXzlS3zRme7JwVvf
t7uofoyJITEpWXT/Vl3aK+mbGcoblY5dGvIaSwzpZmzCND8TtHqGofLOXoJmM9azXehvflbaGhYU
jSJ+qL2xQXmGkCSf5KWvzqfIDjB0TgVfNiY+EsdealpHNLwqdaNiF3SXhmmTiMC1bD+q6i6kRK7C
DzmwNtiiqbOepOxBDW4F8XMoz4N+bpNH+rVD1wH3YDSJRo6mX7AMeEKnjeYdsjm7909huJVazQ6G
HZ85P3wfM7dvbozmdmrJp0uOEc9LFZVrYJprQ3mjAlxlkuywPvJ4F+m8I4jc0+ShVzrO8vomYgXo
dX03wXrJq4e+v1O437NibeOgZUa46YJP1cTZ+tm2hyx9CRlTzsyyO4mPXXwXoO5sBxX+0MpAkJwY
Bu26gYHCdchY1G8uHF9ux7Rk7KmtScddZ4LqFsISoPEiRfWifXNT/yz1PtjMhrHqqeGJyPifGRz7
DLPT9ICDGvUGnbRIWs2cn6E3blst3pRosAQxhUR8k8ZLMojkjtZ9B11Ctgy3HRUos9MmUSHMqfJO
LBAsifuGMghlrjpKuzBm9KzfWkQsGXRFlYmOI01QV8tGLAMPmdidJuBLCIVZEAPZCTsdw0kC6QHd
Pmbd+x6moB4zk5ouHXhWMzl05O3EoK3RHueJIyWvzF6bpued2s/TrW4A3G5PYhp7XdHu8Vlvp9Ck
lyTZuRRtq0R4BUrEXj28DEX/Lg8HqIcUGO81vRrkIwHKIjM419Ix4oMwTlu6C4gggb+ENWw3w3wd
ktJFtezOf1vK/98F9jdhn99n0USwBVLCurpi6nOJqBJqodj9UMn/uY7/fmgKqzRE4R8LjhxBlSw6
expIvKhffeEVxfoPx4ZvpkBOaMtvgnAsA/4iGfbbMWkG01SnjB2dQaOGIYOMM++ff460aPO/+A7/
eQkVAjPQUOKfFt7YVxNdoWnKKAQZtbxDOWPrtrQxt2/JVvdqm9J4+3+7nPE93hvMhwZxmSxmzFru
6OggS1eCzSCo9mY3cwSn+cGO+NMvNL7dRMUPugjPleAUcIy3hqc9AER/gwG8RLlzIP/ZKPjbx/af
e2os3r4vB2sxGgoZzKSAVK308AzbXfNDAutfz88sDB1YN75jCQPu8lS/XMFM8sEyWxZGZGWg/D5S
ehkVXe0/P61fjsa/LA6dlWcCl5NM6dvTCoWpg3bIYjdj4Vdv/j2v0Xpr7aeV5bsa6b6WdVs/jo6T
4h+1uXfbhDaQRPPLNymN4R3cNMV0oa1znYvjR1fBFZl9sTyaJT5AlKH3SWK8T2quroLC8owet5wu
72SzN5jp/MqbKRnIYbmEX8L8F2IF6SuHxpj2Fo3aobHceNT2Zd09mYhDV5oOYUNU+ewBOdXsatL2
Ugl9YarWHfRdWRp2lsmEbdSf5yB5EpnTroOh1DaGBK5LaaX6hwf1V7nx8qD+cwe/LT4NCzQRs6x3
Qak3TVPy5QSFqYQwVHLxhx3wp2t9W3bIs9rcz3haSBqJjljm3plbhj5H+PaHlSH9ytz909L4tgLF
BmXirxUojQjmpJ5bLgTKCrD/NsHjSO847rITcUGQYNv2o5nqvWIFhz7VXZ1y3e9V0r/w43WcQAyY
zHmvnlKNQZOc04vvYrFx+oERfB6onGIQOAfazsyAbaAdnEPCP96wORM90F2K9E3XM3fwtXVGGJdt
Jf2bPpNN0UZrLSjWetg4VlZ7g1jgVgPjjM8O/hrdldtYxGcpn2pcowNhvk1HeUtWRRS0Wwoqa6BD
xKfL0itPN28TrbIbarMehbBG2Qt2KK4fURe5zDXchCQdMaMhFUIjwhvZAETKLVBo8rGnxWUkD+Ly
lZf9TdhE3pg9GoiB1bGxE5atDswQElEM0MQosbTGbypsEOypjiTFe/hVK72eHGU8RxYdSnGCsMtn
3aKXTrqmjQ6LLnBHVA15XHSFmt5fm6rgRabgdv6Hwtl5REyeIb8Gr8ZsWKcoRIfjozZjtYzYVMr6
WQ1Hz0AkEvnjVpj3Gh5TmRYyvCESA/EoqMmx9Bl+G0x7RDqDBLh5GWk+k0bUgxWHvlcn5KP4FKuK
4gZ6YwNDeheRh8nGQcQfKs41tBoR7RGuZoiVyMARMCBJCHCeSoN+qqcWe0WbXefVyKs68YgSP9/l
IJV5nfvbGSNs9JL3SG05U1lqdmjE0CsIWPLrgZ9pnDPRvGnT9iVlplblkVMD9mLQF3YIZHjGQMZX
bdadxPbUDu3W0u80RLw91KIof5xjbEkdUs6MnBRulWLKXjxJDs1eDqicf8t6FUmXtN4ILMFE5TEh
idWW2ZeY/PR6/fYLAodJgg+hAPxcuolf9nc1C5SpbFM+/Db6qtxtIwf0zSayweuae1gnR3D1PxQb
0rI//OWVNg1tSVWQZa763xc1tbittP7XRSVPfmmOybq39ZV0rz/4bvfDT/ztZvXlYt/6oRWCSBne
uuBkmf8uIdIVAQ+2fraL0+mHku23N/PLpb6VONHQF8bEUMWxwH6PULHS9Mf98Lc/hxunwz+wuNa3
7bCg9weZCB0yMtGVbIv36FvxQZL/+Kw/WvczBq9VfDds6J38+Rv904WXH/91pUxakDBOEByo5YOr
tEx4fADhQG3ms46J5IfL/frk/2WRfPmh32ys06BpRdezbfSRcU3tGropmJyHpO7XZt2gKmobjj8Z
FKLeUB8jZJI/LNPflT4sToX3zzLY3r79A1ihH/lNWmLZxaPjtKomb7qcjlqsEHD09++tDFOFgl4F
uPv9hZiDclTliY93JT77NGn70HIWhVdRj49/vtLvpgOyoZNqYoCX0cxvP0rJEANGy1PMpmojRf19
LU7bRmr3xDa9Gfr8gw/qt5czYQEvpQmcjmUn+LJo4NXxrsfcwymc37Vg3M3K0gOX8Y2o6EDMsr76
8+/73SqVv1zw2+tREhFjktTAKzjfqMIHEk5cyp4FCfXP1/ndq/71Ot/fhiQkOLDmOguQBrLdCyvx
h3v3y/v+/Q34eo1vz8ryxWGaq18nJjwPzKPCHfBGhPzO6BZnpKSRoxWe4fzwy356Zsst/vLMENzO
tVnzzARa9ZhHBC+TLd8ZWxHRjQKZtV1itXCQVXqAzCitqYZDEhebvLRWtSVf/Kg861mF+yl90QaZ
s16PglAw59ZuDWiKo1yQY2ApywfcqFrUkfQYoihe4YfzHaNHhxlk81oem0MYNOiqo3YvhgGyoc4a
XYMTwKHVc5RCeLLJsw3XSt/QaUm8fpgZLAng6RIQZMVt50vXpRWDK57GbGcZkfzDePGn1fbtQwbh
2KgHifNXn/tkoqXZgz5ot/3SF4/DrvhhS/zd1RbstrnQtU3p+yG9l+spaTGKOKamH0r9He+ZE9OC
UnGK/HkN/G7r+3qlb6/trMllo2YtLY7BiVCWVOauYar254v87hX6epFvr2pl4Z9gIsE6g2ApRi+T
evfnC/x0v769o53BENcXl+mh2eB+OZFf6FYksw0MBf58pR9+ivGtxvAbrbGKiSslzI5n5MwlI9S/
fwnwXssHcfkoqd+WWlnNUiUvNRNWTtgjxnwxc+n21zX+FTp+/ufe8i3l/Nt//X8aev4v/D1thf+d
z3Z6Kf+Lzvafv+ffeDbjH/BBJEmlg8WwXtR5Lf6deG7+Q4XLokNskjXF+vU//QvPJv4DTD4JYvxL
VRXZ4v/E8vg3n036B+ZL3RJ5rSUJiJuu/S0+m7j8WV9ra0WjnLY0/VcjBb+z+q0GlWt1Dsa2meCh
wkoO4hCjZM1sQyQesSIBWg78K2yDREzE3TafSk5GnBM3pkap2iPbwfRkICOsboWF4hNWSrNZbAeq
wqEyl+WTHDW3CL8fyh5TBtIYr5JCWIIJ01D8Vqchm+/TAv9NwPgAHuF9VTQnvxcMLyvip7IFYKkr
Te0YafjS9zD3IyDDq87Uh5tcCT9GwhaxopC/k+dYAeqdwE1nF+qmTSiqgyfGM+452jNMnFETL4kS
zAMg6hLysalrhcRvbKeDRVAWQ4t7rRWMFa/OJ8DYgxbScp774JT7w+hFuNSrrtkWSf8gz7RY+y6/
131myuTO5EWz0cJpgyk3PNYGJsconCyHtPQ7PBbE2wJZdZWUP4akt3KdxwxB2+kp0Oko+PiwUSQw
MMBdAQGCOJCVjhnZLsCoeyGoDLLUUEtmYlSsozIqT1WvImUIqFTqvLmyDGwPfiOsedlJPBl3cqU+
RCh6vHLOPwu1BOxCXi9T/+DVCuMtSeLIZ4PLbEnvhs4pvcK/jVK6dsUELzTf1jz37/wE3cmsp4dm
VtZ1a52I/3qXCIfKkZs36vw+StK9pqEgzP14E2GyWlDHTjSUO3Xsd7oQHQypd0gUemoK+XM2UXCW
ox46oVxBsjbXUVZdgU5dmxFjKsQyr1IWnMux990pFt5MyBe2NgJtKIL0faKdhlpUZJ5VxM9NtwgN
x/GlsUhFbfTooYpLFptGDnCleh1JvlzKfI0UIsnG8hJJ7qzWB6GVboqQrLVogT21fv449s1Hn1q4
4mbUPVUlrafYT708bmokd2jJAzOgK6s3MG9NfycKGu17QN6dmO2tofK6TEvvSlW5ahVpWybT5Oai
/FK1OBiNRb2QTvG1xpwunTXgnsKhKxEKJ5pyV5QFTC8CHVZU0k+JEV/1MgeFMgh2fVB8ZnUNBHya
DiFFstOODAUtEXtZiSs8qaITLjaF4Tjevbg6WANUT2a7qlVexIYe5z/XA2lcNdArxoJXy2nB7vXs
nm7WDqoD0/7p3BrC2c+7q5EJMLYiXoGZKU6BTWKGBjIPp1Gtz1GtPdQxCJTc2mtGaCNeuxZaeTuE
7SUImerBFRGws+s3ZF5d5hkIF2B+PRlIUZ4+MrI/0PqXKs4WMTmZc6iuwhqtx8L1UrvS48jhAj0l
mymsXTysTj7oLiG3m9ovnBLZBl0wsBvDY2GZ63ZMd2nD7HROhXMWhP5DXGfSTpibbpNYWPANglxJ
CF1aTAu7OS6sEqzVojPx49yJq+wxHsqnek4//Ex573C00K5roacXH+SNOmNjfER6cgWQ/kzAAVIS
EfAsMBN/ubhs3akJNvBAMJVnvcJLLIrQdxURZbYouMpg3QVlGm9JS5OOo2Ap6F2tE1xhJH1EGTnG
JEr4MWkrhp2GoL4YRkDlKLaVTsPrZpHtTK54puqntprvO62+HvNp2yXyVp0Y3hBrOoPe6AR88TTH
yoRDkR+H+ruOAJUwgtSpgh4kCLqIRE03jUS6NPDpoUFukGVnSayfZaEm8SGtT3IvGZBqJ8jL0Ys4
J0e5jO40NYCJBrJJDaJ1a2GEmsb+oqbTTa3MBwALW1kmEzXHmWrV/rWWL0O8MTn2YYy6PoreSnT5
Q6Sj0aWhRzIHtOFkfs1N/UkS0jP67etajT/mocIv0sK4Gw7hJO0FU76PA5lVnd7w1bjBH46wOs3t
risOudBeRcKcgfLX75O8vi74hy3badOIcuXmYfMYNM1HGxp4WIMPuQhfRr295K1yAYwyr0YFSxcp
MpfKTPad3uKFF80HXzW3g9XdhBKD11jU77APfFhpSeiWci8G+n0rac9TIe5kX3mG04S3zSf4DIse
34P6ITAXIo6e4kjpu7d2rD0hB7aXmBAS5OKpNqd216vz6EBTL+xW4nwiyIGjaYAGTYNg5hZPsixT
Gyd+MZ0KzmvAYYS7wfCftLC6V31jqyTdJY7k60BQExj7zA1kM96gQe5WQi/rXtNhbUSw9aQX8M0t
Iz6YhNVArkJQDdO5HMutZOKtCEnIsOVEQxo1Fou8vIEHI1pR61oRYhta/Xhe/Hx24l6C5hbRoeSV
sqGkyq6qDITDiPOHmjGT1wxpS46E5nLWeKtzYOxGUwxsFdm9aIqJzYFCvrICtjpziFkHhkb+p270
q2YYXL8R21e2rRxLVbCwnCPRQRfpE2WSDjD0TbqpeZy5UmbGp67KQkfLsa8KQiW6QET4lMqdeEID
nm/ieW5X0xTuR9yunizih8rg1tPDhgltCtLg6IKKL6ll9O53wp0hdTsisLPrOqze09RyQyHzslFa
F0J9VgyCskktkIHAqwYR45jbQ45RzjRLuGgz4DoZAYo2oR/iPjXjFqZf5MqRpMCMxOlh8RZ6QsTs
Lpzz+yQgNziYEXqIYnw1df6xzOQQ+HpIhZRP6vLANgBlyFnUdD6ownn0J9Kg0wHjs9JDvJlkxGuT
9hD6sDSzSDygl7svcqtbpj/EbCbJnWhR6TCK2NVmgfCI27SWrP5KjYZNGCRXiRq/wjmKwH6Bu0bX
rqzjOuqPJRFwrp4N3EQ584Ag8kpB7k6z+VTTlRPiENFfgoxdmMWnSMjf5yy90S3+jHCOCTtBS18t
x+lUHV8qcPuGj8pyKgTsg9w5R0AZn5o1B/3i2PUCTz0CxzDkhA1l49U8AslTAu0k+shjygJJDprH
RuPsz2a5DxPaVv7/sHcey5Uj2bL9lWs9R1ogoAd3wqMFD7WcwJJkJjQCMiC+/i2U6FtVr4X1vEdd
bVmZzCJxELF9uy+3xT7Ours2ao55QitJopqtFvVXH5SbuSivzTS8zftm2/fVSROlLAWfCjSw2ySL
Ngl3DOW214gfvIv6+skpqz303pUXO8FKdHO6Kwp3O0K6YTd0noUHRIWERGbZ5K0wOOuZBsJAYNka
uTFilnMwxK60L7q9IVR6CKMs2sU6f9JFfcFegTG7TXO8pcQXGzy/WFHpBN9GXQeCY0BqFCb3QbAh
xSUIrZpLEYT0Ln6JbetnqbIvJa19aJX2MeTbtp9pw8ksdV/nrb/PE3M3uM3F8omzOrBCyDmOgOTm
gMgra3zM4flJ8ARAELqXpbiYyRyugtkst0beANTscVUOSf2dDdgtWuT7KMzXsMAjzkEPwCK1jjr0
apxOpC3xD7G1LLSJOWJJ17qaHRV5rmWn2dOuGD0uNikn0P3eMGmbCzJz4Qws/iirfWa5+sFi50en
xHfWlTe0+/AyrPiY00BVVd0TfwWGhXEkaaHKEqxQv3Uqolsp7BTHolG28vJtPZGRcb35aWjDjy7M
X+zae/PH9iPtSoFJxjA2BNawGRc8n3KwboaE8xBTgs/Kpe72brH81xRJSrOTLndRafFfM3LxkHow
yFJFmOf9umXycJfLoCQCg9skEbjZ1HInbaV4K2AertoseMqq+bOzcJd2eTNumlSxsiXSaidCrkOL
sI+Myv4ke3uvsUSsHW/4Ab6Fb/F1GhBOotgSD2hlrZluwBxZPSvluf6pvemLcf9shHDv05rsTjTP
t7PhhCRQp5sGP/w2j3g/zn57p3KgWjRTADade8A1ML8mGvLIp8Mx4how0Cvj+qsxL83LHJrQkkqq
fIrwGMG/c1NibUlPnIfGCyJwPWiG0bxPl8tjUkm1zsf4dZ4gH8nGIuUSL1d8Ki7sIb4ZMMMOncZg
3/H+sSyaU52uuOnNinpS4DxX1RK7jp0p5q7BSysvjfcoSTuwihpmkiTNnAUgKsIhCw4AQe/6arqz
B0KoqQMd0YzKelNYPRwyL753R0E9MCZyXYmGHaBTbGXu2RdZGjdFgvE4c860Q6uNpP+Q0D8MnCHD
8SuCIeS9590Ta6FuxjbvGkPHGxWZECotZkbJoVNHjdxMEfSksjd3ZC/ihXjQ7BICQYBQF28j55BB
JcoqcZIGWgH/WhY0Dg8rdDPPnx67QC+xwMBfuz0fikSk/c2gMmtjFUBRRl8cRv7KgRLRzugpH61z
g9yTm/O6oSdn15MDYTGIi1vGBFRFAY7NphdlP4RuekuiU3w0PTl8p6ZGZSrnkVXw0mMY91iy23K+
9UeMq0ZhYO8e4aAEIH02dJZw16Nu9GSo7lH6RbzjDmuDre39leRlg5O0Dt64PjmkGePohmSIfbL0
nK3GIb9N+Aiy7qVnajXr6rlqMHRPhvMJw8Mj8Y5hH5NsvElzovGx6j6qjlRkvsCIyMwTnad8OFM9
UafAyt7FkL3aQ2+RxEPA6lT6kHQcmo0Vf7azvlUOzmUjKd79Jl179ZcbPBZFED/5tSWv4wKHXRsC
hIFdwwuiL0Jy2EXy3Beus4JGuiCEyRvwgOXH3vHsdeaZDPipsqlv4bUorPq7UvG4cqKCbr2Kus0i
i1zaqMHzxab5bhfpuKs9+S6s/CUw0jcFpGrrUT26TitVbsK4oIHBdI/CQo8njrTvJCH+keXjnsy6
w9U1vtVS5rSUVFB/QZ3uvc75GSxzVwubi0+qnjY4BbsVT7NHO4yJlX8I1LUpiAjYGiZoHabnsnCS
9cR4F8bmO6scQQh9NDkJc0mBICUcLflJ5oDxhF2VLQ4Nslueg59eDUlhVlbCRNYd7NjUW6+u+dQ3
BDiZB3+2gE0xurL3LwpS227AwFia6bCtYo+GMAp8dDbclXH22vcSkmFygyr7MIy5s8jyPCP6M7Is
lHXsp8Kp6cYAkBUI+9f95n/1wb/9pvWhIP9zffBaNar8/j8P38su+R79I6mQ3/67VOh+Y8eG3AI8
RiLq/VkqBFwrXYD1qHPun5oczG+27VtmgBb4i4a3WMh+Vwqtb47P8oqdL2U8rhX8Z0qh/EUI/MN2
yXJMBEv6uLHi8ddAn/zzmse1qqZSfuqt/WjOxNWE5sedwTRg/jSxPWAv9QGagXGluMRhTrkf4dmA
MRjK8GYqPfpWqBc2zkPGx7DMmFB906/uOjvgc220C9WoaAmapLNHdXUyljY9xmV2NksSl9BNXDhe
fRP7D5EaabisKOICMynEV51bjTjZToVrTwLCioI4vwtl21x6IlMfreMUZ5tL/KGivOTaM7Kapnm4
Wn0+TlSLe4wOgxU7a3ZVibV2K1/Fd8YgW7p2kQW7gxfXM+kzabdVds14C8RfdPopjTsgDUo54zmx
Hf1UVDEfqgqmUZmQ3w0yKPBVOI4PYmb1dxVmMr64iT3cjDrhmBid6toNwL23JrjAdVb35BkYUa6k
k9EI1tTlo1Ok+styTepoYtPo4Tkl0BOdlhakpcscYMQ05rs0rXith85EYXDZ6I4QRlMnOZxPJ3ue
qzkxrjqH1vi1pBG1pBG3HqpNSb0gaQ7bmbdmUtUvleOCXGl8G3aRqwiVhIn23usmUNAeEvGzj2d7
382Fe5BDlX94fps+ttQDHrOQiY+MtQPTzNIABik/Nh6kE3b7uZPitQw8bMuZtOh4Kud7R+XJsUGc
OxW14CVZhQ6N0SztvxgBO7iBITTg1iiU3qEtcuctOzW+G/FYS7oMlKBxPV/gU6hH9YMgdHpOuyI9
xl4tHqdhRitQo1vcjIYY9jQhw7Kye/GauNXwMmRADQd6KNeFmSTrMSRv0dBgKAjSNLiOQzf5AuwR
HyS7EkKqgC8Rktr0OmhmjtpMTj7+cSP9YSuGvJgEBwzJMj7PVsiXLaN2PmdVGD5kTcqXoIhOreRs
9y/SreKXtB/wdQlaUDnH5mHviCL9sn3WpvzkivImNrhex1OjPkoFM4p013hWbcjtouj8+yzO5lsy
N+XGr+Fn8bIeukelFTOcGC2ScHpyOAS70POPZUMezbB7+HEDUlSddOnRiDpgaPVsPadUJjxjaGMk
C7sMxhcAWmI83Oh1ZwG8IYTz7uoKEjDZ1fIQ6hQYfdWY8jIxcaI51ZF7ieIiu28sV31Y7shD7ffp
res0VBLEnvN97LT3onsBZEHVQfqVcpj6V/WYmsFqoP9oIisZS7miBotPfFn7H3T1tT/N2e9fGi/v
r2ty+t5BTHMG9lZFF5xyE+pjEh25YM2nZoi4cYBG44ELR/nCTQlIKN1GnxXdOZD1lI6WohY4Srsp
6CNoWaILPqYwiDjiKdG+FakYzl2RhXexNSYI8ZY+aRPTAW2i2qVgWqcjWpxV18fareynOrBDukml
vCHf3/0ocKKf0Xjtta4T7khClt6dGHLfXgf58Fnlpvvc0KJU/+og+O9h+tthKtlQ/vPD9FB8fP/o
m+9/rEP69RBeft/vp6j3DSuw5bvQVPHF+jZ7198XbsE3STs17zELFLzHAvvv6zYOSE5VtuT0WgsJ
Mu7vZ6j4RjA2MFm28YdaPos68z/ZtuFX+9OyzXF8k40sWxIXdzT+HXf59T9YJYaZNuzIl3o92y28
ar/tN3PPh0EE0MoNAwXTpLGvp0QNqtB8SV0uyEUH8Q1bHPzwELwQvD0JwFK4VwU85UsyIJ118/Ru
h217pHzaOjQt2CAOiCd7cHdL3qNU6X3BRm/lJma0buruXVRc/ijSJHGTiosBxn3lcVRZE/8CuaGK
apJyZnUMnBagW4+lr4GoF4rkIsYKKTOOvDXMrx7crWRPKCvzypph3xcLftHrxM+M4ZpcS0QsPVYX
k9fDGZFe4YUiihTM4XRNi597cAffubHA7NWRkR6cPk9WnRPKVdgTK5pz/0xdISRRggDbpAIUN1vy
AarWXZk45yLQpymsgyvq3h/tAOJx2voHVGQCRrbGL+SZV0K79Kq4dMQ4RWNdqA/1N7Hy3tNQXtsN
KkEi2mavhYt7JBsfS9uhp7R4G5r81aJMM16gW10i53uj4MUwZbVY+VBE6GZ1r8bO/RozDxyFHX9h
5JfPSeRP69bC9Fq1EEx1rwparZ1iVWshd0FX3FeCJCyEyzU1zgSg4uSrjspzQlyHv8itVZl71RGB
9AlyuYYJOI2pbdXHpK79pvwK7fB5MAJATqDE7TS8+C6+1EyywUxGV8KhJNyJdSVfyyzgwJfguupG
vHfzfOcaZBB5+u/M3MtO2dyTQ3OM/VCxrBoUjnRYmz8JW+7BxOcwkkIITi4M8kJ7jIFdpLbAsFEC
ymZnDfYbTeWkeSJj1+aJXonaewIZeOi7mEid9cJwBTPb++GbI7vHYZdNCmKFbcqtowGFNFq+A7mu
0Ar4eTQaXPkcJatQjuShof/N2RPrvXQtEkk1Tb6PK/4IyYYRqW0305RTVYsXjKiermDSWjXbP8cK
77qFA1jG0896LA9dBTjWhQGP+PFjcptjJeD1lOV7VvgH1/SOYWpeGwlkuIxses2uwDDC60YjjiaT
9WBSSIve1J6kXe5YxG8FSAee6PmmNsmJW3ZL9lANt4lNuebotqAnE71zM0n7EOJPpIs9YfljPfpH
b6i+emM6Uf649OcM5yJRt5X09+xLnnUQn+lW3eJgvhVOtKMfaLxKPQsclnk0pwAQc6+izcwFgZSB
esiKeCBy6uPkSt86JtJNn6HpGfmpQKTARDq8UkJWIFmMrz6Nw5REI9enUfZcOd7FSJMA8XJZ9IdZ
uwFmIM+OojGhseNqi07oX7UCBpcDpHnfufxhvNKe2fpjQ++IQwOgPEkjY43g6q8yE80N3/vy0Waz
sqb8hhmgDyu+6xldBdZEJNamqnxnYBZg0QfuY1QKnztfjAs1d6urWsztkzkED8LysHclowgO0qbp
M+9xgGVhTE6RB/d5BoS3pm3gQ1P6u+licuNu3gYkgzPsORRYI72XOWG+EQW4G17Lacgfpzi1Vzyo
zgLKD7H1TY86R1Y3Y0qC+CZsUtW2h7ymmd6v4JHZyv/Bx4g/y2LVomIAxyp05qfcbazdVHjZzkoI
SZclUUmrp5KnH8foKQtUutayZqHeZeU2MEFqFVNvXbq8d9cSyPWLKcYQWiiVqW3QexcrGPMI6kkM
/kq2ME8auyUbrPpHDEfLGp2luOaFHg0AuIsJzSl/Hmz93Bk+O6F27RvNJ9y5Tex1eyuLd3Xbftpt
Q14ojZ+dqDp5U3cJzOSB1e06KQFtp1109g34Y7RwM+EgbXXG+2DDDkvbw6RpelL9S5cFRzX5Z3NC
2WpjoGLWtoxQOV3rIor2S7vVdWhE+3CEm4cAwWXU3Xc1gNioPfoy09ThDLzDmARbbd8LPUVrS84k
AchZ+3QoZL19P4fyiMkTkrgLJMiZrCtdeNC1y4z1tyDVXiwtsZUJ9MxIQAxwFUS1Jsuz7Trjp7lo
m32gDl7ffNR+xzIk8NN1ZdbirSvb7GTGzGQsB3bDhGruLCQiyoYpPNJ+fNMm2lo51JBQqfjVyvbD
M7qjSuCxWb1/bzgSCKzPS8zPCIs2yHhJZy3IPgEgLikvXpk0Wzuer0k8YDgstVgxC9UYR5MzdmZo
P5nxyWCJry9qHgoveEkz6zmY8Cn6RtfwJo4+kKAImqb2nmKX5GAkpCv6AXEr9mAB2eUrxJ+dVS+3
89yHkYb6tqcy+ruazWlxPLx0rvvYE6eMK0WoCcN/wtZ4yKk9CvpBsQlJzG06QnYpiVusJwfwYuzq
t45VyTqJCHfaCueKHRU/sQ/HkPUEhSGgcObBjFalld1XFkNBOX25FhzQrnL53nAphmHh/oxqiV8h
Mx8AcT/LFLmP4vqMB4z3bFqIN4YnHw7+ZJ+Rvr76Qby4ywQXltnXYA7v40xIdo7aW6cfHqfUpeQm
9nMKa2DZA20DSube8pWPfhlsRlK+a3/gta6aHu4uNDab23vVoaDZPU98XG4YjNe6NcjFtO5uUC0C
J3Nr1HCuRpYkukPp7zZU2bPPOvuKRTR0teWlYkOlnm21HAP4iMb6MU2yAZyEU+GLqKizaUH955nx
ZuOLWdWxDTVPd/lO2ey03aXguDD5J5zIJMOqHAyNGZaYf/hkjMUiUQbZnSyzj3zZEY7LInqqw2s1
EVyIIYkYY+KhprImLkOU96TpQLlalMTbTkklQ82KuO7fI7P2Tq1lEFWRfv/AGsOOqWkZ3qZCfCQu
uQ+4F8AphqUEzn2yIrBRssKnMrgwJcsO4jc0ThHkL00TbjkK140cIUtGPnxL6mfCGdICGWW9I8+k
r73azriaZfQbjbTDu9avWbP/ji6/jy7/UgdcfW8+4+QfDC5/kP+8b/gAHeHQ/xFwRV3Crr8PLv43
sgQ4SXwurO6vv/Tb6GJ+I/2GshfQ/MpY4S+Jg9/UP/HNclzXZ3BxPJ99gvUfDi78SX9wCf4yuCBP
oj3SGkupqvmXtGCr3TLAig/6ORRyxVsX4IYfLedTj3HLZIB2IwBdJuADBBiAG3OuDmXjv6sk/MT3
Fl+xgwhYh9cXTziXMHIkwFl5PUU1DqOgOAxhIHcpr8BsmIu1Z7di11Musi57FK0yAlVrwGS56jnF
blEE4l0yB8EJNnCydxI6CTjKn5MKko6dgtWErB5zjZs8NEU1whPtk6PRgKLl5jBuxiaIb2uoz1d2
28md04Lqc8bhzUjzZNtEA4U3LLw2ne+elOT0SMPy0HTtVxgb/Ubi+tpQUw0MaSL0aWuVMX8547GO
q6NHvJaLrvzsJf6JPkEkoi/Gv6rsYsnlOQdXEi0z9fxWz96umoBV+vyIufClN00MKGXMt5kPTsQN
itvG1QeGPyhSRoFThtLt6K3u93Y2EJePrVeVKkjf2ovYfFfphtuSt/HLvllVtHv3wz5x4I+p/DVW
xj51xGdo8zqOUgaF0Y/eYLI8ZoguJ2WN9spKQhat4/gGlxEiE39S1fqUA4VkZfvYwUVUHto5wozW
v8m2eOIOsDY9IG7wjreG0DcxXQNGjYWiqpvvHt/9luCvQ2wwNIYTlrwjNSln26ZMMJnllrTtqckk
QEn3zSjNW0TYAwS3YV0CIjygu1aXUc9fzahZ6yRMvVRwvJtB9oOvm8LcD+8LL/5wzRYNlGbDomvQ
hvONiMfrgOPR9gBxAYQD20jxFavfn2lu8pNtxZWvrX3g0SxkZdRoje2FcFT66TQWhR/LFSbry3Uc
2eZ6yBPQmAt8TTf85nkyFxsWPkFzjPVGSSFu85HGblFAVyiX/VOe29dtMJygyYcbw5leaL3XcE3h
tagOWKmEwHiVhPpkxeQ3sYyeqHZgVzvVdFUh5HEnMlgJzwVHmf3qofXtiTQijnNerwO799Zac8Tl
/C3oO9Rs+er+dazT+MEGSMjfIc+3RSG3YWM9OKAUaw+u/gAcRpeXClbPlYjwwU5DsCi/I1I227wC
w4+r/K1Xcn+0uQcBTO4fG1uufMc7thP74CIDF2TkGcHpcVOEdr8Pw+zdCsrDggmkNmqb+tjRRIpt
y/SMV95Ld3YtzybQb9dk/+7W8rEyAzrXh3ETygven7vCQG6bJh+bVtK8FTFGqnIW7G6zaLhKYDgL
oChdhwSZR1sb1k8x5HQfOud0cY814ikmDbk8/NdeTH+7HG8Eq1ZAeGAx5pL5Bpfr9zSlH0HE1MzW
jDvcRFL8Dd1wrNEXG7fbwsH7YRjuMVgsFqWOaAB0liHPDPZ92HPGR9ONMdoXPtkHGqGRApxmVzrZ
XZBZ94F2zkxabHMpQ6EhljZULDWW3gcdtj6vzgreG9aJ6XLXU67JShOvRc6lBZn2WFVLVLd/M9PG
Wie8OIK6Pk+YRwPca02a3yFLXBdZh/g6UymfljHgptC7xkiO28PENpWKE2aEc7K0NPot/NzJdNIN
yqW7ivyCftxq+IoVm4Yqslkv2Jiv2bXjOKmaVc5bWFrBgwtRrR3LN9/gRazNp2oEE6iJoa/GzL4u
cZ9fddJ6pMIa3FJQYzJMjFOc25+Zb7/mgbiTZOxdxTNs9pStJEaTHto8pM5bmi90GoF1b64jod4h
n19mV18XE+iyahTvkSHhvjg9iTWVUI7Hm2WenQdHeBdmvgDz5LTT3WSvlGdSmKqQPpJ1C7wQZcW9
Hl3xc+zFrsavuXFl+u7OAd8NQ1wNM/frIkAMD7Phh65sg6jwxAcnmrlGzlu2/NDpmw5jBeTFtjpE
rufsMys8pNIvl5Il1kvY/Wh+os6v56JVjPoxMZtbpt+PPvDvdYONIY+JFbIZ6AO22XF/1RZ4ERUO
sbYgG0zR2h1UelBLEzQ5xtFLWbs/jcB7SYYC6b+66SZ+Ap1v3012cen7hWNu+S/UQ1m7zuEdkE4U
rVX+JuvpzUxoNx6dlMq1GuRsARQl8H0ssLHy97UH8NcMcOFP2DTtGUJijl4FGWY45mF426MsNIpw
O0oDAFrsRSgPKBB4dRhfQT25aBMJH4EQrSJyIZQu4sU0YHhb5IxpETZiFI4ApSNVA/S7Rfxg9gWU
zCdFoIuY6COge09iEUxilBM9ddCv0VKwSgfkl6stLosL1IVrB9VFMJ92HjZeI4z3I7IMaWpvK0aK
N1ouoUUNjttGy/EmGGL9Iu+AE9ypRfAx7HxrQmRNFymIu88hn13I2otSRG/YU410VJigRBctSfP5
CBZ1yVt0phrByV6Up3LRoNJFjXJzvcsEKDhkKljGmxHZqkO+ivPi2A7GXbPoWikCFxsTNjlIXrVR
7YJFA8sWNQwsKi+IRSFTi1aWLaqZh3zWIqPpRU/Ti7LWILFBvMcCsqhuM/IbUwpcYE0HoU3PZuH0
AdxNxDpvke26EqigmcBfy1D11t4i71nofGgyBqdecM8mAhc32LNFEswXcdBZZEJsi8uqrDlgzNmr
wLumeeKUVuF9zPBgGz7M6Uwl6x7AWRxwGAAb3stFmPQ0hfVqESuzgJ0uo0EILwkpE4nma1jEzQGV
M17kzoWePFmsy2i7h8SziKLRIo/yufvkhHzFtfhWoJ+a6KheNtcHJ0/LvV9XtDpD2Yqju9aMLxHi
K91xPpYl9Nh2UWYp3eLc6g3QQsi2+chE+8ui4L/Tx9943bOTYF/xz/cmj30ZsTaJ+z9tTv7+G39f
nPjfKDU2SR3RSyh+3Y/83/zB/w98vpQJbMVeRpPf5g9DfONVA+XllzGDYL7t8Iu/+w9MRhrLZDrh
rmFaNCnK/2R3YoklsPYn/4GwXI8pyHYW+oD719ZlaIW9DPtYrG0/phamsIyt6/Y/KlE7XMxKuU+F
A6gOdWklvTE9qiA9O6bbrWrFrXrulLdLg9GHBanmdaZZFVbp8OmNA/JLUn63yB1vRrpZQO75Aodu
+cJggQE7iGGFp7J+NmYZruqG6Pws5wNPLTdR9LoKMLJbk0QJiA6AzO46iq9UuHF1QHGJSaRCsx2E
tpjT+sM8sSug1u9Dl1t3bYJNmgZOEEFtMohpTjmrdc0dq61+G3H7XlPYF956v/h7FqdPt3h+nGiC
u2Fa303FLcNfnEF212vq5BuqdHEN+Yt/yMNI1OQ02nWLt0hgMuoWt1Fk4TsSKc08GGvNi724ksJh
ep8ZQdTiV2owLoG8gYW6eJkak0ZOv87mpWAOGh4se0A4VC0hZWIH9GFp+Vij1OKRUlqXXAapG7WS
lGp4OCLT4qmKJd0c8MTVXljRRoeBezSwYJV0bW1KBjTa6oB0jD1tHxi2GoxbWB8ovc0UVSi/XK1r
Sqt2ggISU5KoANbMUGbZ1d4fjbdmnL+MJeKSAQvDJzqAoFvImaqZXsnmfWfefC+rOjua/kgAxemq
ddWHH/mkfkw9P2AWgC36UPKZsbpZ2SQ5kKpucLU+xLq8ieawJxBRiL0djDthoslCbj+g/7/Sxngt
OwocCkowGIrgoSHaWWVyS6/ERXVzuBuaSa47a672fQpLkdDyKmx6IGT+2ePFfQUZoV5nFR6JMpJP
9UhIARYNaNgg47bJcga1ORTr2nTuawF3VgZnTHIv7Vx+AUBieDR1w3ySlbskx5Ec9PVN76SPlhyC
jY6WZJsX1atKK6jJU8nV0esPdUoHlpMFz6aD68WxmVih38JVMa0XvDVcYrLUu+mp2MOWs1ABmyrE
TlZoSqaNCowezgatYu8UTHjC8aGMJ0txDpIDVNRMB++ZiL+7qOTrWln7IR89nlrYFrRAJis/43ZX
JcODFrPLkWYzAxYFN1BnuTWOzcqxqI/N8+yjqauOLjvslrU7oID6gipo+Th0zqOKGVbqbq42CLBn
22OkTjIiFbOGmkNPn7+KlMMhSAQA4pP/ltvT45D5N7KBFxxzo0e2SDiCwuGj1di1abzeRyF1GLIW
L2ESnGxpNZt+ZInhV96t7xWPBWFdQE4D7ay4U364/vg8e+Bq3BRvawYzmmuHT7FqtkA5o/lMNQ60
1rYYVkMgIY6iM7oLK1+5sbgGBo3YKEtbXhmjr9dWY2FWtwr33LY0zvIuqRjRKYZx8cHuK2MI1viR
sT/3fDF/jAmRFb5iE2x26y6z5U7Whn2cCmxGVSSxf3hVvRZEsDZtPr9B3nA2OpsQKSugx9MIVVmb
ISMGxSwxqGAvcj5KAxreGIv2h5c182uf0CZmZGBeQ0Xkoib6stL58OUYXJ0og3g2UDBPWayfLDYI
hbLcVSym7+WsbueWouT/HuDddPj6Xw5wD6Pdv0wZ7/rv0/f2j+rh33/T74d38I3czZIHlo7tQ+RD
nPvt8PbFN9YzcHqEj7UQKZBf+r/D27dcrHyBY+Mg5AiXuBF+P7ytb4LfgB9COIEjkP68/+Tw5t/+
89lNkJkNHvYLjm94fsFf+ABWDwV1igpv3cTti9Ua7lXbTqS+rLc2SY9+pR4QBK8JkT7QD7IKQ2c9
SzoR7ehYFfM9mLJ7iy6IMDevvEV+bKih0nBM2do+RpCqPKChFmDhKhKwJSLCslOaXXehPCXgqMI6
vaaZlJgLQD18/0kXGlfekGKTyrdqPrmNeq2kXLsj6NGyP7dpu88UR9Y040IPuPYa03McSRYIU7kz
hHlrRQUNS9NaedG5Y/mSNcEddoJVMA4Qn7rlLXhrBnBSGm+n++YcRlSCMsalifVcpV8Ee9eDYZBJ
BHrazDs9NYfBcSk1UP0eAsF1YZZ8cwBkmvSQe3h+/3AD/C21/z9lX9yqBKjN//7tFxTkH69Sf/1x
/IWkQNzNN9yx8dajdtZ17xyrVlE/Cn24TqqtF8DhjYN9kkMlcq3ys29onU8irID5mqzUw+xNuzYd
bgozO9gpeJ10uk1DGgNy3mjSEDs/bFddQdRa0H9Bls7prS0NoCiq2KxNw6/3//o/iLvqP3rAfOny
mC3snb9C7O24VEMCz33NCnVXy2BfxsXX1MrT3Jfu2oGHxZzylUpxIsZ2ZQbxrqNEB6AE5cPlJpfv
kU2SAUeaB5fb0RSxwYYd9L3RQVJV8TbRj13/oqxwO7hUzWp57ODput1nGpzI6KZDjygu1io+h+OZ
TBImxW0Fz7WpT7597XoMrPqdveEWX9jJ4PmVNsaFBPkCWnL1HI70clMeWLUHTeeSQ1mp7oOtGLyf
KYHumc5RIgtLhY7hUvSUhI7aeRO8UuEXP6bB/MyWktAR6U478Wek6ktP/Fypt7ih5YN9beNS6cW4
mNYsevz+JmO6Niv73Aw5lSoG7YgsyXIgg2Uqj3Yb7uYxPM8g6724R5ZXGzGMx4ifXtGMLHOHc80l
lr479wvaJKspsGvj8NJTbz+kY0FzfbkvI8UcirIWYxwskvA26eRdLfIfdMXsCQHt/s0z8FeQwS8P
9R8eAUaRP3qr/CSxDYXYup7xKiK0G+wIxdBxv6NfheGZW7wRPwQJCo3ZyR9lUr67PklwqvBGFhPW
Y6sg6A9tVB2k4d07DfxbdJR/hxeT//BRhaeEo4zX7v/X826z2x6zuaSuZgxfSw+ZnBcO17n+AHcb
f2uz9cALW6O/azvSim0MVQCKn9Krwk+uWSJcCcL++CP33Vg9tLp5Hh19/tffTDZRf5q1+F4GLJ38
5ej4Bz41L2zaxDQqb90p/1761b2doHwPPjpj7YzOv3kfMSj+g6/HUWQzYlpMtMtJ9Mef3aiwami2
X2s/x8XszryQsoOInQe4FYQikUKolc9YJXV5vOfN+0wPfZBrAAps6JFALnysWGtb23DUe4w/X2yA
wf/Q6Vkq73bouzvt+PdVoiPIn3in7GmPwd29snhBV1n90ZakTFp1PQL0jIjMG7YHuNvetFVyDiL8
0sbSBlmsAIx+Iteu8qjfxU2xxsW1Msr5JmETorn6WQYBadB5K7I7j/FAPHDgfxvC3gZrrIgddtPe
d2p6GvRr1xvtVRG6H2VWr4amPsxuso80T+QozXE1j8lnzFnCd+KqVjGccnLdo/3MaMWLByd6fhtr
vZNzuyFZfFtW3U3RXUbzRxNhy/bTA8/fvtXDoW9NVlK8bmg733pudZjT3EWwsg91f9FyfKB38qVt
qe+ag10KxMCLWWN3c3/y3HQDTvOL8S9eaQ6yVR7Mu/9H2Xkstw1tWfSLUAXgIk5JgJkUqSxNUEpG
zhlf3wvurn6W7JLqjeyJDSLcdM7eazOETymU/jL2qJfnFMgIw9C1lUcPuq4+PDVxElLcVKpeXY63
0z5H1KjVlmANWeJIcU9BlrMl1MBsFZf3QWm+etO4EknsGEG+GOEWpt6mUKRnTYk2+RDdIsB3PQY2
ByL06/ahqh699tXU/KeK1Uf2j7l0TAyikhqElbGBejBxDc6WA2oII45vqLFZUKODX0lq7FOqg2jg
1n3wJlvIrVgqMvMQ4mgtQqLp8ocpit/CpNoSkZdL5Z7J1UNYhYt5o2bhRVKA9ZidW9nbhnfd1h8j
iqd+5vhbTLPmnaIMm6mzN7VgLVQ44/iPaYvPP2OFKO78BiE6/lEcnIZBLpUEr6E1n1pzhNGPt4dY
HqgpxWMjt2giW0SDFO9TXFfS4/cj/PeQ+rIHmI0c/z/k5o7vH1JUarxTpAcDK2ZUk6QjSeR7lKSA
tDUIcwt3ojtW3ZawI2Rwo8a4CeC1jqp5blpigGzlZSxJYqgt4xWv3LOcs9wjf7/up0Y5pp18jYLl
WaFcyg6Ckq5nt/8duE3MUxTID4wxpkFnWv4y3Stxhw3DZIri9OEi8Ub4AoMCrIwEPIDYx+8f11dW
8/9dzqREZqIwhrr3+XElpiBgvYksIm+ZRHpDR5M3heYxsVLSWHJc66RTycu0hLjKTFDnjBXDWPZz
LoiQW1gMRtHcf/+j/p6lNXbtFGjo/JsaGSaff9M0FNAgbB5BZmL9FTQEFuD211bhn4qcoMHvryb+
eTnN4pyAroAC3JdN/BiHOTQTxqGcikPS5RmInlqsw1w81B0YVbXTvKWH1Q4jorIphXK2MlNb1mlw
spA3LjVJ3k+psvLK9CR58mkg4qQPsA6WYPeDeVnJOERv2oTCEq6hchE03jNsvlUdUHvIo8DVdW8V
Rv6rDPFiZap17ep1NWwbEnyWYOUQQrekxX9/279v6/NA4Sn/cdtfNsu535e62bBeq1UDFia8ajXC
KSZqZUt2Fg6tudrJbWJrKf0TeWB9gJq4sWiGfv87/j5CUSoTfOiCcir1vy/fO/FzmRdroeW0DQsN
ywQ0ZVDlWBIil5Iu35uv/wQU/Gurgh6FETazQw1VALH6/IHFZmpkkcStx4LKg2zN2gI5f5skc22a
OetHt+R1XxsmwdntCBj4+1tWP6tOAJZ+uf6XL25ILKvrKI85+DuujLZ6Tmoa3ZIZvtoZbF+RIimz
pfKaqcByZJhBi7DG5NOVpxQf/kLXAegGmtItk1B/qUjSXI8hHQcBbqBM2FDnyVwR1Hr6VU34rE/e
oy8Vlx9u4q8X9/smbLCgAieB9pXVOSY4nYaK7n1vKfsmGo6CavIcC9K6ia3fTrpGT19Oz16Ekz0s
Ap80ZpscsZk9IoKAxXUgzdduDGvVpfbrYBo0HsklH6wazUFtk0phUi2UhkrbxzLy5SGKro2AqJTs
d0ZlSkD097f0z9eCBxCynFB0/etuTWrbQS4Fp/kkN/dTx0JH6/ddlMPt99dR/5pxdJJ86TzgybDx
93091RkSGbSdQhmzMsHhpyq0nRLnL7yFuEpdfoJybJDNwN2WJREhkjZQcEcROAWfsIDO2xIehedL
O9qp+MV5GjyN7RNSOng+irtSDq9VQ3oM5B4BikIJoRR4JMzKJ/SIpE7aAP0Ph5S/n5xisGLB97QJ
RVG/yqhCjJ9aFDOgIj99Eol2m2gNzoP0h29OMedJ6Y9Ji1qQrAvTkOcDsQ5Ndf4o/1jd89bMLb4z
21EmjQAN2W0oY3BELGrZRV3uGClm/obQde0uJmAKDaO9SPyXtr6boIWCns/W03Rjik08Xiw2adZR
QlDdXfRyZ+nKAqXPshHsDj7Y3ILICU9d8iuUC1eQQp9PK6z6tb6y+uemG1a2+m5lLm+PWJGKbXPn
hhqBfiOZqZlxoQ/In2g+acaXL3F5V9PNVgT6TJkNs+1mXX9iDGH9zugFwPu/NOWH7zmdcZfkB0s/
BuPtXIjuq+fWe1b9DTJefbzRa+53k5OSHTRn22hdqATNgG6qXI3juCjHd1RqDbTKYh0UG4Vai55T
8yUNKM9XmZEQWxvRK6EZXRnLbFxBperGo5pWrtevGnQ0FpHDeo66s9O2NR9L8e5Xq8pY0Sp2I5Qv
PAHJcsYYJVEBwYfCELlStgbGCREBUUYW7V8kv05Opm5QUqXS3pVk3alrNtpLBToW1THX4EckPSlY
zVtv3Jepvq4DUm3EtZmRfpq4tvaQ5a07jCc7rZeB1LmFdu2T5jk19DToE/fllQ+Lqi/XBWC+1GqX
FqJ01bUt6D42gS6Uw17hSbBpTfqj3Eb7dEY9PVk6CPpbvXhPA3tVcuakReDWWeba8T2KmO/H+ZcZ
8vfHyiTJt8r0OHuwPn+sdtKOogsrChZqBQQsHOmx9D3VPWsj95NToMv7YS/z9xVVDbElIwNbF8av
L+dNlPVSHackpovEQIJk1DeVQc2qiNP92A0zDT9/+m/v8fMV55nhjwEZkIIclqTM8AGH7KNB4S67
vqoWqqf29EdSmeIZnbjvL0pl+F/zAHt8ztTIdWh1fb5sIoVKraWZ7ZhKtrXNuF102kuohG4nzKs+
u6ECqyBlFBZp56cp3MfGY0nMQHIazTk3CJmacLv+IymfyvhhJm1pNxbBHrG8Y2VaVNAZ024kzdVY
+OpVaZJCR7dQvyGzAglDtwuxa8U0KaLHoVYXcW2tk5IM+CjDgXC2waEYZL92tDZqi/FSb1Wkbbn+
S5qepXvsQEtFSdxqiGmOwKTAA1beVQpB2GZCklsLExguTIcojSM9NlJiw/V73aOIQOT9sMAlRVJn
tuwQwedhhItMx0FHIZKkDZRNpW4thulgouInAq4cEPOrjpki04d/uEjadUjKsQpfoycM2Yto0GTE
XXv7iPv2Q5NVNlty1qyHaRliHiLSoeC22rFn+9+5Hi4QZXoVwzmitwOLWW7OWfo8Ux3NI5KgRdxp
+0R5bbVuaeaDU5rSIp+gx2yrHrc1Qo5LHL/RCqsxwBLZKDUjDhw3bVYtQBSzXUOs00gB62/l+zSi
Jem2ee5inEkzBJX7RjqMyN766UEgITEAfemX8rnPHgy4y1mJBYO57V4i2V7gKzLTt9H41etrVd8Z
w71UnLzW8aOTePTE1aA6UrgyxmIBeSgVO2wGMilrxuBCKuzanUR6crbN+zsREC4e7VumX0zBsDQp
CJN0AMJpWUUUreYsXNSFEhXCPSftsie36aEiFWIO2hvtewhrpe602KpiJ0pWUehofb5AhBqPTiut
Gu1KT/dklSjNMUlXVPsJsxPRKtGuxvLQNGioKldVV1lyyc0tdsBNyhNACZdqaxp1PUanAn/kUq8P
bb+TuxtZEJoRLFTZJpENR8WKEkwwncbyV2GzT8R7Yp38EC7acza+pcnS49sU49UkXygzW/G1GC5y
fl2VbCWXNZ1/v2cPfGM028oim1Oa8VYPUbYllzmZtnPkDklsuHVgTbPb3IbRUwq8kgILa5fXAtla
jsZ1y4etv5vJxhZr37srxFq3BEK0c6D8Gm5ta9UkB6NYN9Oprzc+3f6KePRD66/T+iZIybmLGRSy
I0J5qaSrnKjLjursZK2Bj7X6tuqwS7sFIar9Qwp01HSCcGcqGz+99eNNv6dA20q0WLdddOqbPQua
TzGHURZ4W5IQw2NFXguzFL5RPkZSt9LOtTQ8qMvYQ/u1nKR7a7oOSWTX6nOjuc3v+ofLFxsiuVB2
GQUWdUk8mgwMVOysh9SjeIW5aRXD5xrOVX2XUc7y7n0yb0EMjQfLfLPs20H6sPqDvWOq9Outp7/0
1S0DrDHfCn8Okp3EnRg6p4wg4uzH8ODRZsnXnXYRZJiLJQabtqd4hf7A28GVJBgToewqbNctWrvm
2S/XKmpFXIVMJ/iVEDDE49qvHIPvA5yhpHGuJ793BOVpXfJ5whY7D5breCelx4mED2yf+JSsmiw8
/ykl/2dsyDFdjPUmSxxZZ2VtJqcmp2PMscexZwl3xXTtKe/MdIqHjSlyC/2jba4F28H6pBYx2hCs
IAPa0QoL7a1W7CTUy2O+bWoKQ65OfU97HsxlE28Q07XVOj4MKUQSlJrpNqgrPFjHlqBBX17b0GsM
BtJLbD/ZyKebvITv4MYYQpXhkMIHUhkpGFV05a4x+7NKoGjZ9dCBIPpkkLEQsCe54SjtdPC9aTf2
Z/kSih3b7Z0SXmd+z15adQOFwjo8GTXa+SOzjH0dDFfZ/Lf0Y1BQVYtL5ulbDbo+JwYbP197NSTn
Dq+9H7vZCN2GR5hfFFQJibHz4fjZ2llFAD1a1gGWneXnMMqQOua5QxTgr4F2So/CHEX7Cu4tcER8
jEF8W4/SHuTaSiNM2F9371DU1pNQLqU9bAijDT+qJyX39yCk0CRsrICdD0/NeJQV+ild4MhZu81t
dmfiRt4BfmLnhKa43Y7SWTYL0iL91ZjtR2auwj4YJYlSCtqBrHPLutuCYqQ2sKhnKKTEXvQQjk8F
eZoV86LALzEsDCIiWWdSdOvFYfIMxwBMejWm67mqYhNCY95q6avWg3JYD82rnz6q3YU6ii/YlUFc
6TdGkO78h6LBIMqE2aGwTm7V3DW7TZCcPPT9MbNXUhxoAUnJSq5IuJzWVXybna3gCU2f14tliSUj
x5YI1nMZ1teGvKnkFdpbV4vuY1gVMyFS7e+JGVxamSN66wi4Hu7yYaR0qmHdO1jjpVSuItJPsQWX
V2IgDYnBsMT0nFcPABo2qrprky1i9rNXZU/MopxaK1amJnDDeQVWzjrl/nx8gDY4XWUmUfAt0xHo
qLyC00awnE/2bXk2j6y5HsWHsSHOHTxUNA+tRdVfAuiKXrYvZqimhS7pKp3cokAk69CqZHYeW3Jl
mbF2aN4FIcia6Ja4nKbRTaLrST9no7eMFbbSW0/etPJ27I/zll7czSVbjWsEDIt5UrzpxTpBbzSf
Qt1x2mdSseiJKbUAQt562ZukvlMfXVrWgy3uooz1HbFLCjUt1c+K5yjVGl6YcZKME2qQGDCy0X9Y
DF8gw0Fyq5Unjcy+9dA6KHjU+fLwHg8sXjg4RIqaf2UEPtV1ApcNwivxZudoh4ZlFpNfWDspbrnA
TTsWO+PeytuL2p2KFH79laz9EsW9kvzKrbsh3oQKKL8UfbByikPrOk11trp7rf3wIPCybVL8luYo
NuwnLzxHI2ac2JX5h7nTouepcAx6r4a/iqTbtKUCMdFjSXq+Jcice3Jgu3RHThruSAWYWgwkTbuP
kmvCQnJ1ZVn3mnacHuvqxeMGRmkzgNZSSe2tyLLlhGEa2VVW9CzI8B2jdz5jdVpLmVOTgqpNuDf4
WPWGiNlNkcLTCf01JIDjwOJi870G063mrSXlKIpz11hOar1lrC/jB6NiMu+7nPRXyaF+WFhbRAqL
Uj3GKu0SGrqI2OdHl3RoXPLxvgpvUrvO3bTXbwbLWEZAcujPllLgIkxYklpCNgCEPPU1YusgDb90
IgI0llk4MQsTVXAPVrArXzIkOiZ2WoM4p4Zj16MevgSFv0wuGm3nrgjAvV33WbqUiaTJU3Mtle95
0DqGfCoA1AjOdZgFnTACHTAnaRLB+f3p4EsxYtaLzBIPxaSCo1q69uVs0MDLSOy4BZVYg+z1MeDi
5Cyt4oeYw9+l8c+1iM/Xmas8fxx9vK7qrLDAWoIN9rpJ2TOUA48pjrPU8fBNFyH4mc7ft15z72eI
M40K8I0evsmJ6tgxflo6D3OMmMYSMqY6KicYU11jb0a9ffH0CuJFvmYSfoKtg24eIG3iV1exrG6l
UWyyqToZBj0aMtsS6DktoWUqK85osLvuWxRtjaHiFQ6aGXZADjC1e11SKTBI8rJU273IanvNGWtF
8nbrmLlSr/7bF0GxxjIo7lLHJ1bzS5m17OFuxArCOGV4kIjbbahf6j/E/f0uLX1+C7JO8VG1NYJ8
LE18KWOPqRFZXlwSMT+biFIRbU0xsXiasymMxrNek4GsT/2hgIS7VMp+GybB/fc3+rX3/fuk/+eP
+HLubqOBpAHy0BwtrEqabnl3NsHwOqmOgi7TC8Mxm/GMXSx241ECSaiTGW8O2lsQmJxZ25hEGz/2
TrrSncoQzWDrI/4jCOA2DpD8BnOP8vufrPzzCP3nb/4yTKIpJX/Mr20kSdJy8jCrk4Jdgk3SPfQB
1I8NtO5G/yrBXcwtfet5I7Yc6zL505U/+I9KG67isN3ZTbsqM3pmUoQSD3Z6evEt6xas00pjV1UW
7ZM+3CgZx2+OZ4q+qlUS9DRrVeSdq9UxRHMORixPyrRsOlSwlIZRVcHTZDCgIIUDsVaUiZMZgaL2
brC7TY97CwZMnd/Ylboymxuc98s4p4mvFq7eU/czztXkTPicuuQWNLvbyZ2jJeLCvlYoe6qzO9nb
1HUGI5feq301gOfoUgftE61Xx472dZWc22yvUGL09acaziRSwSEv3IHql1G0W8GRWaAjxG4u7NqV
Udzm8nVowh5gPSq7YlmRVxiCNpfqZK1MAcjKky2U9dDTROaQHVbVDV3cuwroia1LN53oDjmKiO/f
s/5FPvK/n+ZvOb2AxIAL9/MspSH9Hruw5DXnYeD0g/aSZfYT9uk7fKTHnL654Ul3DVR1/DKOCY/c
6ZLpGf+t002TY+oD+3TvAdfhVuJFFUO9IPGJHfZr2pWOriCa5eWERcfeNV5pauDk4Lm1Ah7C+Jb3
KG6UbDlg+qkhI1jSeJFBAYuhcEbDczJCaHNRsXtqVuNvvoxYpSb20NhH3j1uVM1/L+y8IAo8Yq8o
PXspQXxqmrpRg9cU4AUGHyc2xqsm8be6iXfn+8f3j+wppheMmZqqohfkrj8/PlnpikhPadWE5IR5
emes4W1AHI0DcUgxOGFAJPQjPArU4lhVTIDX1fDg18zmGblPaKOF9NNv+nuB+/ybvvRs9aAVUAWY
V/slWeeb6DF0qfit9Z2/1Pbpynd+0vZ87RL/70f0x1P40qQL7LEvTZ0rtksqztfUMZ38Qz9xIttb
D+3+p1CxH27QmPt3f6ysFrA9vRIxQSPtdVQ8dMZKhD9M2f8cFv+5o68ZUipBK6MNG9mx+3KvSDgS
lUk+TiJ5aRrkx77OTjSKppfvP6ffnZ2/Vqs/Lqt+vrMxlkCR4Bh3ylq5aIN6l7cT+vYAKLYk7axS
u5XpD6SmtJUyGmYgvjVJWyl9RlEgv5t6sPpDWBI2MlzSIbgjNGGntD6RXt1JjrQnokoQMhVbeypX
IPBcLCGIvuMfar4/PbsvS65fNs0QhDy7mdZqE+NrkwoqF3cU2AIYXGX3Q9tnxpv91fXRLDQdbOpU
Sulf5jDdj1RbMpnDJC+82Hl8Jcbm0QjpomshOvrGeLbr6hZiJHTb5gYv73MA/islQDC1g5MyNWhe
49kpa9LbmfK9pfsXeCwbWa9dW5I5+1nuxG63K9KjJAQpM+EljHWU9FXulCK6kzBfJ1J8iLBIGJV8
X47BTjE9ByfsaaiHmGTV6qPNunXnq7dmpJMooe4mGOA/7Kj+PRBt1bLolRvqXyK7DAdEk8x726HW
W+abfJPI4b2YyO+h2mSX9wb9L9MrntuifgGRiXPFSTrlpy32P1/If37GbyHuHwN0nOC8KA0vpGpv
AM90P+7h/30BeoqqguMc+9bncWL4iRxUWsF9do/6bMAEXv79UPznHGMjqkVhThcBiuynOWZQ4yIb
AzoIA2MFuQB+UAsAXOF8f5nf9q2/Rvwf1zE+XyekZUqyQ0reDU4jN2hcyhgbZTNs3hAlhfY6fDc2
xVo5f3/Z+X/97qpfnl8Fby+WPK4aoa8EuoqDPVw1xKjM0NnvL/XvV/WfB/llNZJp/yhGzoNMZXPh
cWjJxA+v6l8382cf7evwH4y+zURuO/5Y7Cp1RoLmxUfeaEeAmz8oROeV7PODmw91AhIIIraZafj5
dTVqNgV63diOvAs38a7Z6Gt6n5t68/1D+7t/9fky80P9YwD5NoaTRucyYfOi2a4CdU3VdkOvu0rx
+v2l/n56ny/15UOvaEPhPGTKAEbsqHAEdB0irdzB345+aHj+Y7f0+Vrzb/njtmrN6PShmZ/emmLh
cKDK4GDhZ/o9T0uxbC7Vh/HTNec38t0b+/KpD0MQyErKOca/J0irp7+xLlbdg025aj24CeGgwQ9n
zn9+IybQTD4PixDCL1fEV8SSYnOXivkyxSb9hHI9KMHOiuxjoottO2kHda6dfv8i//5mNEJ4iY/V
EViY+u+T8B8PF6piGisCnRp15hxAYdHSWrTeA7K4AR956wCYwvdX1NS/ni2X5HjNyjtPk19LKZlP
dlJL9QCu42wy5FOiuqNF1WHsvf7Ws6gTR6GCMnh4QU61hTX7xqmic6fOl12BixO+tAzaLFbblelp
28aotzZJEotesa+EPrpdh9VdS00ACIXdUy7J7W1XWtd4GqVV7PnG0izyX9boG+tm9KIrGQ7fNq71
9E5t4tHRMP8/20BUlp0Gw8bUIiTxSkKjp5J+tTbYRL3TrF2BH8T94dHwpv/xcCCQW6AUhCn+Ohpk
URkqfmdYTl9SeQgThX6lbYtNrkwHkgKot5rKyIyfPMGeKI9IYEuXVB8dwbIYHFxo72RGs7GjL8FR
Vqcom2i7sJ7sTToB4QLTAzG50QsaPv19mslvSdDnuzACrpN0rFR0fclr0qkt+2ZINw1sxC7ue3lb
mXQ5aq+9qm3tPYk8c0nNr17gzi+3ObJuuj2SQooMVBsQQKtS5FSFmlZZloh6205QDI7GvSk6Cqq8
/L1SVulBHwS/1aNCZWXTfd/RQkJI9GyMwRnTPFahh6R3a//o2fKipXiBaetALB08z47SDHsVpSIS
wl77+PoHH0hcQB4pSvGIRPsufAtBaauEYERxtBQc1FWigQatNo6SznGRvg/mh0XR/6rpnmd4B1Jd
zGhXZwDgMljNSbdp/dKdEuh1iflx23qk6YWjsDC2StDSJ7XomksI0VqYmzp21XCDCcKth4PVX+HY
3cN5WRi954J0WcyS/cGEalmfgHXu4d6uK/pJskpwCgJ8GUhcm1hAH+LtaD0mAghJddHtel3R/DTi
ytWF7lSNvLT5ORa2LClRt2UK+5VygY78PPUSbBvtFbYvnDr9oS5bWo/WLtdvJGrfslYs2Z84QzjQ
+3zLqWpVAfs7TtZpd62lJJ5g4gyAFWm+coB74GDFWgD9XdjUM4Ya5Z3dLCEwPcWmvtJCJA05e+Ty
2PjmImA7WHkhHYhfarZBOp6XHu3Aj0S2rnM6FKpMIYaUxIYKmpUrGHL6rV4EK4VUgHgqHrRRuFMc
7uS2X0W5DvS+X8gAUCRJWpTTiySIfiVhEiD9KtXNfZdAwSZZEgpJ8ji3jHpLLRx98g8G/fYiuau7
+I4AjLOmFddFamMXg8UjGtgVmXrDTPuYaEq9I93HpXRCk8NH5JYYJE2C3vchaY7kulh8Ft3IMYqa
1g1hdi28pgk/g+djl4Vt55ueqxAUpAaFSw7M2S8mG6FdR5Oe6ozIx/w+7WXpJIP3UiflGoSGvekA
0Vh12tzEJo2ndvJesya194z01mXIc/WOMDSijcTaBhuDZCr51XfKR9Q3z0013YmmUsE64jzqsvA+
aNTyLuuUWxEW9Z0o/I9BBt1hZBijqiyxlkVGDaVG69Ba2doLPJqQw02Udntb77YKZZCFBkkqjZIb
NdCuQ1mBHErj2QiOxAqAvlfmgKZwPZoeIixzDReG0dBcNEQsduC7aCiR3M/e/uS2M1s3JD534nig
Y8TIPdjjo7ftcZpHBdyoPF4YlKkXhJ/dW7q9MzK6z7p9nwPKyAjc62i0ag3MgkJ784EB3hLZu4sq
7CV2mHoI1eJ90CNsNrE99mSZUdaOXEKPturYr0KldG1/9g3UVII8CCnBKggFjcxkbac5gvfAicEd
aAMhWLYObeQdnDNUTEAN/Fh8w9NrWiNjyXX9boBFuAxN6nR4ZvIlwZzyWaswVoYKnsNh7vBo83Ml
SQRtc72sChAxTZzcZNFwHXQxQV6AqlFW7n0zvRnC4qHM29e+0m47NIVWa91XdolNwzsUaXGdF96L
kkg6rTbplzr5GyNurxBV7qYxORAntC8zLDM5C9QSU2WDwm4urvZVtBlKn4OnnBucV7OKZD31JeKt
mDmNvAoHzVryhtndbEQ7YjftLVLYB6UYJhR4k3FrUpVYTGJuEIHO2ldpuW/DvN7pZNK5oaGUlE4n
sVMizPN5gCg9JgeGyDvClRgD7T7rYqasovAw2ynyWgvM3lWIBrwtgobyXFjJaEPHm6jQ+3UQdXwR
mSdBsiN9LZNsgPbjWO7JW4uuWAzyK8BMqMoiqyNJJ94nnD9XcQvBJmuzmyAW1cqqtW3uoYuQjQYy
bm2NEdIoQ1kaIzFnadFoFwL2mp3oi8YtMnp9cgzW36iL6ThNfEbCKDeqr30YSUs5w26frLSjpWxZ
GJiM/qgJHC9YKUA/pqFbaXXpdFpBrVZwklMDZJz5NBUOkeTGclIais1D1S2baRjWgIrEahJ0rKXG
O8u12i1wxKP8CBXGYEnvIFHEL8mXXgOlKNdhjeQlDo2G9Lbyl816t1Y6fEAwQ7K12tOIHeS7Maav
ToTZRS+qByyvLZNsfRspYN74OCDxhdd62kLTVNAFeG5Yo7Xs4htgMWdfTMeQmDTCeF8Vg1QlNR02
fG6Or9bXpt7c2IN25mNYmZW2In/qXq70HemFN6nub6UkvLTJ6ISGti+sCciov7JGZdcRqGEg4pdj
ZV+XsVv2UCz8dlXYzZWdkcYxGQSLlcQ/WNMZOdxusnBfko1A+x5BE1ahg6UUSAWy5oohwZKCCEMh
CpOZmO0Ae80UT1dc7PSk3poW4OSqRSYVNDFY58BfGOSerLuMNy9KmvGFJ1cHKx4fqjh25EK7UN9f
y7UJLbnLrxOhLk2rPouQArWwxl2OwENKlHVm9CsPUpNABtLU1DbKGM9+Px2Utt8qlb2XAXyZmXYA
EYeiCoQeWg4zOmqh/lxU0Vs6wHqQY79a5HHyaNgREcAT+co1zYeMgCMnAebNCRn4MZ6NXeCXHZID
63VApqHX0bY36+u0ii4UXOBat1cFmZGOaUvPcNuZhhT7QStgbISqeWP2ng44MTzHmX7dV/1bMNLF
wSJyKXX1VRF0cjUmYxIMTSQVGk3JrqIEHnU3towNMFHkfZCKAVWPrpDmp0WrlHnMMoJz07NXS3WL
ET4OB2Rv+GH5RA62pLHT7KEnBKT4Ca8Bd2LX92ma30+UzVe4H04GsNabpoo8NsWqQS26hrrYTbXi
2DNUIQh0ErYEKqtCubPzgO+IALul2hCTKmn8ftMjqzIVzZ0SYE8XfXXxWpnwUcFGrW3NmyRSnnUD
w3pDJQVtYgfOTvsQknptoutfiHRaK8J4yVQ72WKBKdzcwwlnt95+kttrOmESE6R5JSfSCdT2qUqr
F9VCDjSVKe1m2DRs3zR2r5KyT4vcLUZv1dJL8yvlboCGqXE1gHj5U0SGia0RRU1oBrdlR7dMTee6
KXallr9WVnTANrmTE4EWJTi2VsJBmCQYQNyIGK1BbEHj3LcRYhQxgGmGah8uDXJi8frsZPJATIvn
5ivNvVVnwK+QKphW8kbS9ej45vgQpxNcZG1pJ3QGej18z4Z+L7T8MUGqr5TpVhXFpgWPjTSkO4RJ
cUmCqVr4qf7GfsJbMrc+DPDmlnipTiApnvq243lNa4bSaiytcwqBGTflHvjfa2QQHakRUp4a420l
KRv0U9cTsDKjUI+5aq0bpdymVXCnzLAWSX0oqvolMo2NXEh7IQJ4cfYhioOrycSKWkUYx+W1IEnY
C0P4XKUFFFlxo6rd9GVxGFSyt3Va1Z5B8ld8ygGtZMChKca6bWn+UvLqQjoKpS39NEzAID390rWA
P9lICKQzqU8wJlanUglIM3b0IT9MhcGms0UEE+5VYd0AY1mTp8rmexhvSawk/0w230VRXpFQtM6C
3OHcorICy3uRppcKujAHD9hgHp5y+1RCgqwkoNsyjr5oBMlVdWuRRLRPMwUTV+fEAz4sr0tYSY3t
7OAeJYrCFnpzAljEqK+losOCouzNVt7lfbW36STKhbEKvO49sj2nHGm1BB4QdRqGdS6OalRCW0s3
RVPftbpY902z0uXobPIaAg/JpyWOQSO5Wdy9+qj37B7Radpt9WzaSgjOeU2rTAGvlvqkDPVRcrQ9
tjOBSYHQ0DeQbFazMglP8boSCJrGMHsn/+Guj/AXDBX5vc1y8Pixsb20FP86i/OHUJg7TWD1tYSM
wrAlxVE70mtedchjpc7DspDvUrM4knP55sXSMZzIV+pBJc55O00VrpTIPhBJvM963Liq/lSaERmu
abChvL/pEWIlBRL+ZJAuga6eNC8/suW8tWYclFCJ0SuCyPWB2qVGeJhrEc1obQh63BlJOKfCbcsE
VRDVjdtu0o691R8tc0DvrK3jSHmEu4lEa9zHsDKmDqUpm5i3KumWLMvnrv0fjs5ruVVsi6JfRBU5
vAoEysGSg/xC+TgQNjnD1/dQv9yqTvfYEuy9wpxjDq96BS417WRfLMlGN8KTko2PMJoDjRhPPZ59
UoM3hbAu4J0ODu5aLY3OMJD2pBQeCKhdl6N5FEm6BfcNe6LyxGh23NnhIZqnexerfqUWfIrKeUoJ
L6wMt5meUIG8O1u6tp/H4bus7b+uACYo1YGYFu9//m/fL7gSGoi/oBgRcIdT/0XP7Q2O8k+gjuFt
quhMNWx/jfojpearE03vWS4og8v1tOBM6Yn7IyNj18r2fq6fMB3o8mkX/o0sv8QivCg0+HbwO6cp
mm1VvtkdC8mOOBSdA9qOW3Rg+osRoruPjAqOlLZvCjvQNKbO4XCepvBJLnhNibII5+p9VFuETeWZ
kugHeQGB2dJLWM8EpzydhohCq2eVLbTLrJXXzOxfQyt9WPXkKxz1DrKhrpp3s1L/MdvwM7brMzv1
iSGC2bEjrcJTzlFZl9A/Q8kfLEIuJsgTTqu/tJkeYANOYEfViOgIPXALXfA/S8iNUqhv8Yh0NXOa
n7k0/GgUkptKS7QuZWKS0HijR1d7NNfsB1ynkLiraufHpiH0ncps4ErKNWWNvIcKnniONJAiSeBp
raYnU23fpxEJTaSOEz0B4Zl1hLTXtpGaFyPtzmz8ZYhX7RIwQW2cyoUCODFwsSiakrvt2ESXiPV5
kOlMpSA1+3M22hsk86o35Qh/83g4GTkIGIZdRO1qyYs1AFYTUxnisp6+4/ppqJTQ84aCo4oTjwD5
JMJktlBvpymua4lAM7LD6nPdN+e84Sugo1PodHVMJEanXKfZRl/Y4gEsc33HyA7SbasWfMiI7CPN
OTE4Sr3amZnJpRjV2yq2vSGRvvIKYFo26N+khSw+zG2u4bl4kFQ53ge7ab0CUjHYuTRgU6L5LJdI
tbJngwKtX87PuiHQp27fyZg8ClP5yIvkj3nyrjI5rvWnVBkxtpUSjhV14p7X1akpk02LNWiYe3/K
e1JHSYNMhmNkL0hp7Qmxv1irxDAbRf+Ox/jcR7B1lfidM+usxMNLW9ofwHD/Bi0i8sI8l3Z2FqYS
0hUtvyIa/iUjpv25RS3SkUhbtEm9jibNPgwl0/ROjB8OhBNvYgLkKmH7GOXxS+c1AY72FAoSYj1C
3XP1WVpTsOtrEacjGjftT+mqa6FSGZjtvNGbhl5V+cxkGki9QyeuJbMIQls5psSIqAVfQVsPF6F0
0spIcEBosr4BKQ0AuU53s8VmWeT9dSh5JWTijKeOqQNkzqf7qkRBGcuMdxhcg/G8gKyp6W+0bDlA
CA3PicC+Ni/xLZoMeT0ZzW3oyfzVJLN8cvcgSxbVvrKyBuKzU7lWq97lRHykUF7xtWeLF0sGpNYq
LA7TNL3q8sjw0bBeAcKYaxS9HO+DPXpSQTRtRszApnOaqXDlAr1DVI+70eFprTKuxrlDHWMSCc8k
qCETtJ7mnyzrfiiToz2YZk5Sds1XqMmJFy7mtRq0OzRXP1umQyiZ/qKjNbGjjGQCat84m1tXqjQN
rUhnbqfMgmgtd+skx97Vg1YNqC2+LQXAiqNnEq9/o7qK0zHec4pzr8lnomKZ4Vl1eQdoNHmtXRvr
uqexM1S045Jku6Sm/tmZPT6ysAxQrtyyBZUtYfZpEFogsPsYCkymg0oFnfLPmbWHk8OjTmQ0pE0y
JCeYpRIgDFKbBmYPT9DgOxw2m77sKXkuk+OQEd6iZA5JwCrTxiGqOm+p2mKfq7zQLS33Sm6yzEvC
4pipg4QgiAsQ2SBYxCp7FOP0LxXgfyXrIxOIlgA5fcoCx3MqGRWSGH2mJOLXAacDpqjbkmDkqzmd
XSSwjkZq9iYG4zrODNJKqiZJxwqVg65h1kKCoUb40xkX6YdRi3uZPt0NtvYrV2qwDHW3U6OB1EKi
dqvp1Z5ZQ1bhXWgOo9Z5cBVhvkeZ9gKDnVlTr7kJZykpjHrvDmb7RnkOZMopiCyOpGveVUHU/Z/o
K60xgMEbGpBzS7Q8dZSdcIXWXq2H34RTdAiFce3qoXTGBvnoq/m0tDV5hEMtLmVcPhp+as+S6rdJ
rZ9vmtGtcB6dLYKB0xLjxyQfI5OSSY9mKLoM9TOlDuSCbBJHjDo+DXBXIBPitSYTqx3DbPL7NokP
RFinkDsK8qbqeKKeMhkQxNCyUoJXKqjNW7p5j8SMfG3IKohCWf9n0g+vWlXGhqPjozHrbBVJJDAr
jom42V5wMvJjYGRS0R4PzIjyOrTPXZ+cq8j5ARX7b+zN6yDnG7To3hgyFhtGeRMt8h55i99OyZ3n
l1OGzAt/SJBGI5p/nXl5CfrmmDKNb/JtGk8Z0MaNKlgtUuaRi6uHqrZe+bJLV2ljctvjIgDLLbka
gYf0tS35oaa0ybqG7y1HETVXMAomMsuX1npac8zHAkHJMhb1XJrRL9/vXZj/w1Q0GHu0m6teU0JI
KWa2KdthuY06P6Gt8ZJbzRL5od2GPBELAgfpt3CqAw7xrSgwM0aWtpck8WUUNsMW+yLaNhiEsVvi
YYs4nAaJc0mP/8KI3ygO923bvBpiPOkJ05N+OtqImKOUkFF1BhpfHNvG3PBAbpMu42gfYO9Tl5gz
f1CSg2teMORYtr7pp/zXMBVrZQG0nyoyz0IeULWL64OkGE/riWjOcTgub1qu9j+NVjF1j0l5I+Z9
a/bWkcSSxjdV2YsGaxN2uoco55XoGD+flv2oXpX+GnY95678MuLGI052rQ3SWSK1gDnRbZmAPJpn
Umc2XY+SFsTMBNSAORLjaewb2TPsTip8Y9SNG8tKZU3CGMh2FkKrCXKiN5oKFl4esCVOblKG4cnA
QQ4DMfLGWfqia3ZeW9u+kG3zUjstwdn65PdK+KFmvW9OoMRj7IxqtrJEtZLH/txJ5WeP/Yxwry1Q
SbeYPlVMZ4syuo2Jur1PEfPlV714fQ6ex7Q8RQNwnBiJ1xaG6sbRCakfEnFuqhpTG6K2Cbk36CbY
Ldcij9w5G7yRKUQiS7tmUgkiaphEhytGOG6fNmdysImzKo4dgxmedFqpJ2IL+naz6zv1pY+r/ZSz
qnCqcJ9QqMht58tEjUICWmXytDEHgjFs49GHeN2qg8EkoWCol6c6kkPGuYAE0mRhIKx6cxX5I0e8
+Snb4qO0S581T5lQ5MmTa4nXUbQnXHV18dqVBGuUOxALforvfk5nknU3hYEuGmW9Mn7Z8gPobbK8
Z82jU+/s8jCNhhkSVxrAGXcZfIN600sp+kbYYqZwSWl1Wx3xWO7aabumPy8LsjqeKSCFl+TTWZSv
AwOo3PnVTSMQy1PV/5zP/z9qTzi2U+7+1PkcyCaUESxpztm2TpZ+YOaFjl5B613sY2bKY3YgX5bd
7z4czw6Oirj5qO1Hs1wHUKjdoHEIVes5puFgw0GaXcXIiT7Krn9U5lrdfC1xPGCVl5/VY8oMsWx2
MEMhNyHIn2/OcrdRljVpsuKuEd20MxqkCXdjZLKTso4U1A4s0trcgTPUUi659dPB8UpGC2hh4qL8
PrsRrmD2x3ra2syp2vqCwsKLELxmmm9xImf5//cU9g9r1WAbMnVerBulDkkS5MjKgEbpToDUjn6m
7Z4o9gbId5x+0LB6lBtZ9QxW13hUjhVNZc6hy4qlxGA1E1Y0L1+OfJHlOeCuNrMtchGS3XbmeNb0
PxbLDgjudviz2qDDG1/goVf4VARhD+qa500wzqaQ96jM11X3PdmnNGKW32DOj7aCXEmYtjoC4lQ9
U4at+HLL8aecys1sP2Ii3Mz6AuQQM+Qhz/aRLq3UgoCw+h4Nt4k/K7OZUUdsNcbE7YkpLEbFS+AG
W3nvZSiIQaS43dMqhhQ7r49lDQGYV9aRvGrMKQKO/Ior/RmgbpBMXWSHp7x/EJ/qYO+SQtB6UwcB
1locfL/apjFPifGmSUwTUB5158WBJYCJzHzTBMXetsJRMwdkFysq5iOqvl7nowNxByVRZzrV9slf
LYtVx1vfxdtRED73b+EsYQ3oGjUjo13vBKWJyszc4cbgNdgoY+/h8on1fc96uIvlldRfhOT40kjE
jYNMLk7daT7HmvhKm8Bp1pWZvxn1cVZpcPGKM8hdY1V0yZanBfchF3MSsIbFjBt3/5Sa32xR3aXV
MAQ1fpYdw1kQbPZmO9plIhZLvo1onVJT3znGo4rudNXXJ1iziODYqqd2GNYK9sBS/QbsRMZ9AVw7
DVg1acwaNWXx1KFCldxNR8NkkxLPnK0FHLEVCOijTMvaLQOlQLZWy3ar1fKrnoVHYRF4F4/Y7ZZp
NXF01EgMB4IH9LEYGcXVNxXmrcGJU+MXkvWGT+ZTlWjANByNJS3otFJFoFJ4qdZ3OtaQ3pgl9xuZ
bBMRsrUbu3PCQmHtpOy62Akl1AOl75gk+2bP+M7mktflLuMcHYs+qFg59fG85lVG1UhXPOCm5aqM
7X8lxarSvtsc5g20K2sb2fJmLL8Uvdqhk1A5yQAi40e6ZAmjN8vv5C9r+kR/etMsTNjGM0C1BO4Z
BbSOvhLONA/lRskfDg+nTOgK8QJe7EA4tpHSYwu2+HAbhxkuE0suVaN9r1iPt8ynKo4GPqCzUELC
h1KaaBV2Q+y2VY+qG9vf2KzGcHbD1nFDTEoMsy/9/K9phfc0+MVtu1ESxlt0kd3FJPEmrs5lGTTj
pbOuRvaw9Xxd1K2X2a+2dStnTAcctTDpJONNIU8xX/haRxqyufUiyomSfqoqUOvz//czjW/yyPBk
IwyyCU8TRj1JR3gi+7muuc7XgE1P+2ohLOrV6wzMjO0xc+PvlopAPMzlwC6vLW68ntVE2Ia4ji2+
RGLaFJubyOvFW2dWvk15MPUXvIYNvRfzwJDBAAZyy/k3SP+c5yGAkbh8lwrbN6TeW9LrOGHvN16t
aa3jRxvgv03yybJ+2/pTUXNXydeCkUXeBQnTZiBWAoJOv+u0eC0zsWqtFx0rXF34cQPmCCRA5g8q
Vlh1A4ZHY8ynvNdZc0o5n0POEGRbyJHZeEDsdEflHks/XcJ26dgAdWuTwFqumT0zWDA3BUMmWUXK
P3jEH7ggX3dPe0Vp70KOQSa6rKsaUnr7OmAlBEhg3aieNgZ4oToj9bU6aNjPG84pTny5fqkTAIjT
N36KtHkX+lkpMWl/D1iVJdKgmp9J+zUsQkAYzYrs8sSFM0ayuB7AKYTWelJeKjaL060C6qDcpf5V
HlYy+yWLs3TCIT+/atC/k18JNY0lnmHgDEETIC+mvRr64jIn2lqtdbdBCKH3j1rGwCYZu0LeKxPd
jQGJCJD72lH/ChqKlCK/fRfiGipIoCPf6P7Z8vucHhzMh+HiXErMm/2vOeCSyaOQ+fe4y3FUlnL7
QdjghUAZRDEhCTZgM2dM+UnJjAKvP+uTm5HGv1nVesLyHchYfSleijj157QCKykF4zzSXUie0FzN
hju/aYqTrb3FLSoP0oeGy5DscpjsZv1ol1dLe8mMt8Zw4+f89cKtrcdH5Xned59TNp0i8Z1aeHbL
h1mj9xm99NlSaRDB+91EbTCKQ9kFQ3g0KmU1Tq9jkaxqcuSJVbRCPvOzs7BxEviCT1Wt4ily7lqE
9ojE1rmDtcC2WY+2yXCdjctgkf1yYW6X8L3RaWGGqzc5C/90OIn0UurfC6B8VumGRvLa8xI0zm36
G8k0aNqumLgvssBIGwCxzOAobSp0QhgxACwEAGoZCRTy29BdWhagljuwqJe+c3gAiHZysPcITZrz
0u0oEEl52srDJ3PpsnrB6j8uGz2jzSQmSkpJ2sKPn+OQZBJveJM0unmItkTl2KR2oyFQl1NO70+S
VtpdTSJ46xs7kYXdCpNwuaHKHS6mLjOmgF8wn6hllPQAq9FWwDrUpEweK7GbaBbVBWqH8CzaVkEO
7cX8rOUnHaACsEFiwls+f2ZS76vqFSoGlllKrH3RpF4PT6cIf6T6KBDhMpdrQ+lWNfsSRGRoqNi8
QQYJ36YaT6pfGvLWyDaaHruEcLYqJYXevmB6Wpg74NY2cOLozpnVgzuwiI7ReU8gKtu05GDeh0ke
gPywVWndYjsumKIrVPetg+YTqnBpyTwzqR8uyVo17yIiHicgIgUUxoJ4BYdyJPAserMsvBxqEUk/
O7bJdDwXOyUC6adFWKMxW0AjFxfQsLB0NZ+Y96hofhx18ie9WQ/QPhl2D/WtJoa0jwXhUQIFHJ/n
U+NM5KSdvujam279OFnET31W7VNCjcM+vw4/bC2oyI6A+xp0bJXm98SJtmmCUjrcW1CNimoX6cfe
ZHCvnwvc3dyW9FHUzvWuodo2iuPkbIHq9BZyWs5JXGyWuJO9ZDe7mCZ3qU4aQqOcRM9qgyvUU7Sr
vbyb9ovOukn6ZtAUpjFoDZ6d7tSWAGNQfEgM1T25PYcZQXKHhJDxNPeiBf1P6/XqK5G0YvmktWjw
XOmM1tZcCTx+W3P66WN/cKJNTLhYj05TuVkWmlAsoHCC5Xm1RCAp0H+wLedtWeaVBO2EcgePQ24f
VWHQ+QKgU8ERRgyySNOowdHW8GngTLX5JrMDo+MP0244IVyVEikGikDMZ/XRI2jMw/BsNuqHKI/L
c4egaH617NIJc6qRMRU1fVldd82nVHNHjMbeoeSVxbsuAeI2QmP0CAliDh4XBw3dpNsVbO+ahkFa
FfpgCDexREGV9V9pPu1rQiKCQi5ZGoCZznXoWykq7ZaPIat2maZtZXv8qUN2N3MaBmgmrxlA6HEx
EdB0oQOHKcXlrJcPBvBwgEYCDdnpF+vUMUaq3/bVCJHkaE68rZsZbi5iIuqopP625eeOd1qwl7MD
L+O/VFdOk1mU12khinAp7ENoZS8mWhk/h7o0sX6ZGM7LJtDERs5flkI6zmC7WYi+ECWtbZPF3Dgm
HB0l2yS8S3GZe+g/37AmHYrsl/wzgC0RzjmeZ5QYUmwHycADbkytN4Iji6Z8J6WGq82SK5cj1kJg
smGxK55aqRwSBITsGiu4VZAi0cXOr9W0Qevkfph1xwb4adPWp6TMNiLVSILL10mpvxu2+WIgrZvb
/OIoFKNOc2xMaz0b0SkE7BLXFXm0E173cMFaa2sI1gzrnjNTReFGw8AGDILEr9aWu06GhlMtn0zj
X5CfIn3IGHPZ/5YwcTsDw00M5KtjVYf/vPJiJCTGEOTFX0OWmHgY+afgoE35KkI4MgnlvwAxiEJ1
ZRCEzgZmAtpB7QUOY4xNTy91EmDytcK2rzMxPj1xD5RlnP24MCltG8JsdKBHK/RYZHJ6oPS8afIz
1c9kN+WfQtvhu50q7P8qt8md8BguOZn4vsYt4fdI3R8XdJeepOlSqvrKabhrGFTanymIqPqd+b83
M5k2LLeqLo14NcsAzFOY7mmApA4fi7JWB3yqnPHlDp1w1H4Ssy3PpwY+i83gzI2jv7be5eNb0nE6
n1rjyO6sjI/jsi0tfpB7VX9Vc+AAdCGMLciiW0XeeNOfs+4jRIZFSFmpAQXgLeIooil5KTAwRC/9
gBwOXoBX5mdwgvJPjiVzvo6qn6C1MDeJTUrHPpb3IynWbepGtsch1BpX25FdfjR7RsbNechhryNj
PTiYf3J/MXdMVEJMh9kVawFeOgDX8/Aij//q+vTMM6t8OmHnOyOym6wzk0TFZPmpiDKIxMugXXlq
GQ6quKZgBQGEErycHRwUxI2f/C20kT0gEsYN6ec0vhbaTo4DrL+Ctt+scczzncXcZne4xeryqfWe
RonesPC+af2Xln/34L9QBTKxJ6Z9SfHaK94ME+quOK/LEDDj5A3xi54FBHB1kIuO86eirCk3hXZj
LpHndI54Uo11xyUTPVoVAsVvA/UrfhRsvgeZKD79k9TrIvzqgWqkP619yPTbfA2zcC0nud+PF0mi
ffF150sjAMEmL5oTXAZMo8Ft4sRNWFWQq9IWNb5a1wHolcg8VdqLTj+v1Oq2jtBrV2tV4+pfp9Qf
OsGCMx7i4lsnf8HIjoqxU9pDmHrtW9hwSvlp8VUOvs5CBeka4yK1PM3pZpHIL+O/pamcuBaRW4+s
C/YO4u858p0eVJYvSJom+6H4oW8cZUR0zSaTfMJB5fp96ancbzHDkpFuFGlG5criE/e1053Gp4w8
/0wJW1TSqx1tFPlYQwypfmKcaAYZcvYPv5aaXiWyzTMSFrdO/am1p14+ya1nZPxRKWjyCyKFhABs
1fxkNGV3H211LGEFPtNejw2Xcf3WTOTycBQU6DmLPQG8w2LDGTvAG2Iaha7aLK7cGVWxx1j8BKTU
zjGkP0DjbMHaOmtQtG2usEV2fKW+16jaK0oUe9nq+a5H9lCrnwxf2OYt1kaftwt3cVxd0WYpZEeC
xjJBqVOihCgqCMxlOms+NIYlSPPQrI69n8gv4OfsBvQTO3kaqvGg5h8Rp99s7+wYVA0SqM8FTGp3
TrugZRIpNtQLJAQ9oaMAs4+Zc8uQcjTUh/w1g6EUtEfK9InojIrn0o36DQmfLlmFmbkBVD5LWzk7
wJGjVrLCQ445s0wPIeMopO+KF09BEf6hvKTLZVXfIsX4HmzEVswlwkcJqKeJGoTfLq0Gokov7T7K
6pEOBXsJQk//SSOh7vNBPLX9wyNXkIP4Frz251HjoOv8YzXAxJcdy6j9pLRNkC9L+LVsJzXbX8DJ
sDxl6MvO/irPt3jm0UawWzLtVsUvr/3UrLLmR6cXiJv7BDWne8ZhxXsxnIvkkSAmZCbSZp+1tSYw
ExaNpK+Ng1wwpXwr7Wqj6ziwGWahRtQEihNwGDZyWZCUdRWY03nUNnq4UfFkF+sGWDkTsib5qIaz
9VmOx7R76cPzkzjbVPvEDCq8A1weZXMTGuBL5DQrKyfBxC+xObSkR/mKduitU9UeB0XzCDakD9p0
UO54aurjQN8slta1WyKH5++5ZZfI4ZujVGqi2UXhrnYUJ8cWqEoGKbP91DMD+S+ULspMdP0I9Tqu
hHeHxLenjeWQsw/EBmPoF5p5feaRD+xnsMP4BgGtxKZfKMcYYyHTYyYDlvEeUyLN1cZA25XB8x+7
i5j/hXC/2pCIix7DweQEoqbMzslgkJCXS+WlZR8Mj/Pa2OP7wlSwSolHtZ11M8QwEBnYM/lYyIrl
X8ZJ4Ghrm+La7GICwCiE7azeWSRGjlPPwiZDfVHsZofBX1zL31Y97jOjAlqLB6Lfy/1xrH5SQRdn
amjH11XykJHisN/YtGw+dPJhMLWiIN1kprQVDrr2fsnXbd77cRTeW3SmKmq9J2xUKRwGKc0mr+0A
mR8SCUpYFFwVwDh9gn/TI4hozDdVM35DOEHpfIDip3bJ2llGtiEKUsYYWR1pxzM6KjNl9pNxP7L6
TMGzsdSoDCYokeljHmAr9I4iEIJN6QlOb5vUAssad9VY+U/NGQHEL3P6COUPiNpnEpqBItKUpBUl
C+C0WD6aTOqVbKuN487QWDiUL3JIf2//2Ug1q3AE5jfRTn/IYRAtOwka3qhO7FZOkTl7BV1+1LI6
MnU7dBftl8ZStDm2BJo33nPTyLxI/pTzn0W21wYT1bnQggn+HTaQpF+C3F72DW9Tz9YdWEUgoyQd
zfRfnItAr/aR/L1QP2Ie4b6RCTULL2bOqlQ2VogxfanZjWwHGZhuVet3SKtX7KX+vJhbCh9GZ1D6
xofaKGvisBtp9CaWGjLkVjacrg4SblHLTaU3R0tmo5ZpCeON8VvKq82iU13LzFqfibySSkYfRvNX
swHmGxsvlW6/2FP13trtDiHEquhlcpUWOIDkzRSHsW1cWdcO9ZjgkgkWMQZGFG2qnB+NEdBUG35d
FdxgxanViNtmf5Z21KejHJAT7krKi1FlfhIe6vqaVC+5Ai8KRd5IUl4MHEdk8W4xv4gddZfkU2/N
gwAgJ4h0SDBvofnfIKTeEoC4dnrhDg6gTPEsWuWNVi2uTT4pwpStEOQmoy80hmxP5tNBqOTIyhHi
COQIurEua9Ojr1gj5/clBgpygg+Ezn9ZwhP7RgR4SvpPSqCmGHnAv3AWxlsbG5u+rTZxN2LKYckP
0A9VOlapO0+XVf32kY99Fo5WwRsgfJjUJ6d/sdVvpQwJjqVLd6AgzjEvEABk5BMUeJG7GCzzIgCZ
uoYP69mNl1j0st6VqZ5BdU9urKj/4kjb1nW5EQ3RDwWbPeayBYZjSbl0zh3fWWTdC77zcBmDvgBN
FxdXk2mLTStd1DHiCfQ5lENs/A9ZHdjoPXLL8Wd4TVKY4d+qDpLpBBm/XwRWmGWTDgfR2EDIQ0Rd
b3B2+AWDPcI08FWzZhIsekaJxojF2FgRASFvZPm9EEyMKvtDr8NLnAOhrEbirpk4K52v96y+zOEU
OkxBSTpyHDa+5jOIXH4zStPNesYMw5dUv5TZm9U3vhqWu1RBWNbypFegOY16XdOgxbr2IHHjRiwP
yzpOtcj6MlHYNCWVfYQRghH/yFEsyPWKB0KY6igQchJkUoybgX1QSucs6vitknWAkpS32VFT79rC
iJ2rQlfZGoYDISOPZCGTmgG2zkCLPEiu+mJMt6ghkAFYDHfDboOLlIQjYp6NZAS2zIBSVN5A0YrL
L1jUVzvhn5mGcRcVxT/b9zEUgBeVzZCR1Dsyry8jFfqddhlL7UPWGVBUoDunbthkMScJMCfJst2m
/mQlvas4BC0qBnYVVKykuxNmOhXGPYpKTyvIkk4T305ajxUG4sRx048OFTBe2ZLVDHllhQN5h0hJ
/tnM8gbIdK8wLRw2Tw18P7OiJHHC0jqypmboh93OSOIHxttbEVk3rHobU+LMtrCWmQNmjilyh6l3
SUkhJae6jkYIOVfyFeb8cSjoweKHnskf0Ri+WjgBkybZOkp0IW0GBUkdvUd6e0YAd8jY0dhsAKM6
Z95tHhSOmxYjWGHAu+FbnePoKDE4HJk1meFyVLTuRuK3azo2KrqEVyUO1Fg592UYtMTE6K26RTPm
1rCAhor1bkwN0SaPzOaVyr/DjgVdbPPLNsekaE6h1bhise8yWgopxcEIUJVodQf+ptnEGwOolmlH
fsV+csotQF86krpLCoK2zOfjnDYkscSv5DIfGrNFKjIGjOTYwGWYmljKSqqbieWQc4PiTGk6Lsfk
RZvrICT/p88YMszBwi57bni/oKLaC53zOAcWJEnus4tRhIHedQdDI5CmeERL7HVaTiGTb2XkG6oT
4ykl55OlFMFGwH7DQ6eLu2Krp16zVqVDrBq9mhJP63ZBGwUD3aminVWcGjQ5sRn6BZLYZGnpHrFO
MP9lN9Kh39WF9U+KuuM4Uk+WQ3fXFbDBtfSi4+dj4NR+qAZ5nnNRMFQkmzJQkba5jMUQZFRsRRA4
fVddPXiSDquu1Iq/XgzCXzJY6Wzg/dy2K7+0QvylhZ78auVQ7fJeVXbkvko3WczKtbWeFxsmIMNK
uPs1Nu0lFAfVOmqSxFhuYL4lJeRGasptplGvtO9Wxv2RycZbJrJz8mRXdk5EhSqxTR17mr5yqU+Z
VBNsX2iS1/fNwzbtZ9wZanZ2FLZTfTvlbK3UwYnX2SL/WSEcNy3OCFqb2eJJE1MBKRbWrmMrlpWg
6ouBCa+5jNwIEoV4lw7wA43wnzHV3wTcbLRUumRUTE3c7+bGgXXd2u9pKk7M81zsiuiZk0eEESdG
DdCa0t0OmRWHliLW3Zi+zBVKFEkaPKvNDnAkrfCt66p1WPxoNUIGLF2QPLUoQr/feJLs8Nzh1WX7
ZdSUE3N6JEQGj0j8+Xx854ngNsxxKjls9RiBoRZb6BzrPP0dQDVj5dk4812t6osi+mtbf8XWXSgT
3UW17iOxsszktvDfkwmLL3kHz39OGbmYWE838gCbNUY0/pkT9zGU/V3VcHEZ91ZhNFqs4+kveSLj
5nCNlk1NB97VKa7dvqUeXJaSAX4bXUTSbBD1rad2Zo5qzX8CWmLcfo12ciOwQdd3uUwyKZUbSja8
eh0REmzFs3Sd2Po1d26O8y8UyTqyC5pAayUV73WTuE3ziocCE/Rcf0ixvjEQhS7ZPsNq3OHorGCI
zdi6MWXp8kBULIuAyXDb8sfJv7TqphrfJNWhU4EzztpsUOIzKT9HUjXwCiF5nvYZjajRZQGKMT/h
95eMM45YWGZMcOUHRHN+o4Y9LdoOZMrr0DHgEHHZPocZjTgaqen20/ssJ0yqivWIyqgnaDdl4Txa
jD4xvlEA0nzw3YGRXKabSUFVjAwhUjaxAf7O1vyYzQqUC4/5/GnhaSH3z/yy670Bg1w00kpmNBRm
bwswziXd4lyhrsXPFJZe3FlvDvdfNSSHmSlmj3/KiHX+PufaEx5gNzjul1sEUJ+pDPBNVjdheO//
o+y8dhxHsi36RQRogu5VEuWllNJnvhDpit6bIPn1d7Ffbld2IQuDQQODrpmSRBNx4py9185QVLBY
ZymuFzfz6hxEZhCsVZkfJ4zyEabgmtkxOZBwT5WbjNOC5iDrOiiUxqF+lyrPvnjq4z3g7WjS6f7S
9oiWKSbuHrNDpwL8ZrXWIJmRPE1T4G2U+XON9IO4cUbhL0kRvtC8PgRN67VtVGwKVFu8A9bdYEqP
RKxHfxzfWmSqg9sea1xInJg8/pKLrynhOhtremSl/zT21nvCRo8qr/0lOarZqcp2mBsgTGts15Yh
n0Kde3puOzKPBUHaA1ovFa01lBFgnNnNDBuua2VfOoREK4gikbIsFDIhhEiXcVAtgpxzRXackuzU
FuJu1m4OLiZGWsWyr05tXpyzvjni1V921PGj8qJgR64SRoYXqX6lLM19/4WcbplNj4KuPqI6k9F5
awarRlcYCdD1XEBr4vyUnBrSuLUmpIH0oaOfkpJyzgrTgRDy7B4DIKnVsAL6YaeaHDibYEWNtbap
XHqq/I6mTkzvciyGvc15xA10dlfET8Uyo/dpRReQdTd5W9/lhgE5C2Cxw3nX0rmALdp4zTzWBW1z
KqSR3kIFhLXu9siv9kHvIiGDh9AixOAFjQC6E6nzTJzpc8Awvg/cf/zjtmUfKifaSLP37LB8RwK9
8alkq8K6YmY6kujEW7OVnGeKTN0EmbpT6SYUOt2+MpHXVgQ0cZX7qBXPg0UHU5+Yl5mZYG0xp+fC
jp8Kt7r6NT+psrrHymYLYaoQMspz7ns6miUIy/1kdP7aR2S+aTiYzufKM7yoalG5yccwZc+dr1OZ
TfeDmyybyZKrrkmA2CadcdJEr55lVt9arfM4KcZZ2lWw7Qq8Ek0iX0I1nzVHayfPv4K8odc80WBU
mNxWqKGrTEwUKfHJ7IrbSOeWxgrnHl8g12SrUX0g5Abk+ia/6FnjEx8/twsNPdwpsrS+fsZw/IGJ
opumobsuuY5kz3xDsaixq9aqCquwMlDkGS1LsmwxXGCpeNCn3l4gC/4L/ex7cJarAQMEZ+py4oVJ
BgPmd8hN5Fuha7m4NqVUzW00Ahm1nTbxfGiaS4Wk2U1i2mRt9BTmvu4DlYNEk4pK38RTc/vz7zec
/8LYgNzqwhaag7PrP/lZsa3iUe/p1tPvmIVjWrOKNCCNVimP06zAVBL0s+rKiZSNb5TPRdN8SN++
8434gYB1xQsV/6YwFCCfpiQ+GGwNNvGrzsvEGUXVFvo8iFWsjZaL+7B3PDARM14ju06EJE4pJzsD
3Eic6rc68J1GnbbqpN5yhOjZWsbqvmQTRS6PqvCk0c4hh2JCwoOyiocI6x6cihi/aeYcSsC1Gtol
W1Q7GzuuYWx8k9kLDedSa2/j6otsj5SFMI5x3jGldZFHpZfaXtOHxbDILnedrCeRaNDjy7totJ6L
7JdvBzvksUffqYm6jbajyRqnKSd0BusgiUhutxFNsPz1ZG6xMPGULfK4mJMuKSqQDyFVgjR8sXJA
k1OwD3QTrT8A0QTjlzr455RVhcPJOXIbEmrlCeT+RiX5IJ2iJyUYsYgE+Lnlumjy9YSbLina26iv
d2OAhib0/Q/+Ir67xpyyS28F4zOmN5zkJQYy2ZrHJg2PHWZx7A9wNoS4ZQvxpqFCmjE7NnNT+stA
BHfKmDxa0wEKa+smytLPJ/xZymtifuIgCrOnWS7WZOOx6IzV1B4xErNT8XvaOQSHcyo1c6TXWwsf
o5lUr0CG1pPrM/Yb97rfHGt/VwyPIrwxuZbGA/PIcx4n3UpGCEFG5VH34Ts8xpl5lrrtGb71VPoz
A6qbI/yG9nmiVx/XFZ1MDAolh37Sd25NZk1xam5r8i4HEW81woEbv9lGmbYkPSSzNlaurAPRPdbo
KOnvjMGAxjW9j5ivgmdoTXSNynlU0bNo5FKz82Ly3A5pg6IeVkL6luQOsS90+v290l3D+jTZv/T0
3tcwNAlSK2S2Qu6A+gnmI7OpAOs5pdtOROIso+o5RxJfsbJY1tl28fRMMRFJU/DLjBqvVfnSyoPZ
wRVHsSfSdJ6VsmcbaM5c2N8M4hXU4gyz57Kt9oNdUSPtwXKpTU+E92z85jPOnrlmKBzlWtNec/pU
egWhvtRvzSq/dqN2IiZtFZYuGwT32WFKZt2bNIgG/VHRtUWBbw9D0yZwb7HtrQbUCbDzDrFmQqql
nYsAztX8o4mVTMBdHzS8ayGltWldqOgXk3LqXbSZ9otifUYz0dfpiXT0Guku0Jfip1eBTRoA7FGp
BwzI07T5KqaXjFZQF9zX46lhrWHfQQ7X07FGv2KaL/CccNWcTVNZU9JRk7N1CYSJnHAdK7ib9Qyy
GlG9TmcrIe+uG+DSvWUWI83UWorUXgR4Uofhc9KSpwD3aRSYLB7WSs+Ss4EFzQml5488SIPhdXW9
Rc1x66toDahgcCPSj5hsc1PRAbP87Fkxx7Of1awbitdjH3TGaDWMNBErhZaASJkZkX2p6OWXICJd
xJKb1BeeHInZS4HgdI2Dnb47x6H1lU/9kfptGY8ns2+2ZhvSwi0fYo1OaVZvSknrZLA4BjMhGhMC
hnzkGQEtLPgwUrJBgKN+lSWcKkwax5x7G2toghlyDnZ359Nyo78w3I9RuB5q6PrCfuwrZINMo4iL
PzQTbbNcMh1LrDpbpNiwf95QZhrc7zQ1thNbdwQOA3qB6rcNdZC6MSJ3J6yX8MH5ZWIOhAyu1DCB
//xJf9q4XIKRQXdrpor6/fdtdJB1VtQTWVUSaJRKpzErV0zeGtwqcTqu29r/Cz/tv6BCobMxE02N
KYTW9bcPtOKwccspheyU1Mc2qI65Uux//k1/unr//ohv/LuQNlFp5zlhlqHt7CuNBB/LKF8EI/if
P+i/UD9hqCQ5U4W4qqq73wi5qUANq06wxxCtpEuR4QtuhZF6TdQ82cH4F9S9/i0wcy554Lcblq1Z
KoyV7/cqU3whggI+tOF31rbq848+pk2kVsynR0SJrADBqy0oQMK4Qp0RdK+DK97DCE0V4CLCWILt
GHenIA8uTaNfOIWRAJ0XHGEGS/3Lg/UHCuHv3/bbXahkXYfmyF2oFRUVNV4hT9PwuIX+LHUnp5CV
AFUpAzWCfu30U+pVtLI1Ga0UGLQo17JLpirT//74/XYNv71Z0sryqhN8q1L41Esjcz4NxNf//lyQ
hwbtHa6prRvfatPJxyNdlAVEEeAJDPXsfdzgKMcdTfCfcffzh/3hDeYX/f+HfYNYarLsMJFgiVQU
xJuBqz8k0rmxHeMDyNvHIK1zPGR/ubl/evA1Ma9RgoJftb/9wKbplKSwCuw6JaQsy1b2EwFoVGaD
tdAkqPqff+IfXmiDpc10TcPWBJGcvy9SRPN0ltNwPZEIAJRry6Pdgk9JeCe9nz/pT8eK3z5qvtr/
wjt2ydi3oitZD013ODfpLLUIxCUX7V0JMV+R0eS1U5bsahopCzcB+GLkyey0jf+yuPztR8/8y399
E9PSLQsYFaP7lAZREm1RRHj1ADfr55/8x+fHEnPYtct/nG9cVyXB2t9kvBG5KJtDE3bT2iqVTdpO
B3tAK19lKudIgzPtz5/7z3L1bZMzGA2rqgX41/pPZkRfTuzZJGJj7+3nixr9irJf5YDZOgszfJzU
EejKG6f7CkjPcBBZ6AyUs5zTS4/MOAUuoCEgsA2JVbayFk2K+7rp8LWl8hjY/Smkq9Rg+6sGbW00
zyl0zgnfO3PwTb/GtHdjRSVeEkznfdlxiKmI3FQ2tNtou2smCgWZ0NIGBoUn5aqWI14il0So0bdO
dQsPiOkVUzVRkmeIVW9ljyoDcqdinhvJZo1lN9sNLdHVkPO2RfKqlQGjH5SHEwkMjcPksWIiGOCf
HcrbpEFK4UAU+fkia3+6u7qLOszSGaNY35cind3Wr2ftcBrj0a9IVWtbI1/pBjQWJ/Cpx32Q1XLI
iMOoqG+1KTjhNuXaD3ConJLkIEpnrJNGl3FcFJexai+mynHl5y+q/+lx5+1WcYjqBoL6b49haY9t
jSHMXnWB3VL80pFxXVwbNE7lA/YjUmxMfWPadL0JREBmW+1zfRyXLXzOum1hgWjQb8pIxDtXNmcc
v8/MI8tnJXGnhZ2P2tKMM3pBoevfVKoNYb52gE+mdIZ//iXzYvT9sYbUqjrkPGpzLPPv7+2kFBPj
ONLvunFAk0NgVN1rTB+HwtkaoJ0WLbf5L7xk7U9XT4CznOMRTF1zvy0Wcds3HWkmNoF98GQmxi+q
Q9KDUWhvba/TXbPRSUa0TZdWXQoOsNoltronStBFjdtVNip0dfH185X4nun+T8EiLFu3HDYJ0/q+
budAtbJeQEnxZbup0+qkk7/izN7mXmSXsJ8irDG5jvVD3AJde40GzJxpMt4YQQ+t2OXfKsNVhzOm
qwN23Qq5lLCuVUA/PSHfqoYpSIeAUenoZSlwFyYDwU66XUt4dLLhOPA8lsMTupjMs63iJtRicJLl
dWC+v7SIadv+/IP/tC3++/d+2zwUterAMHIXAjM0lgpI82zEp5HUiAFVhanXzx9n63961Gh96eqs
eqb99PujlvX9VNkqqTsu7iHVKRc2blxB0G+NZqWSL2b42BThIh8fSwLfiP0LgwfZZjstIsvOX9Of
PNj1e6BXi358ECh5IPM8Nuolx7kB0wqa2baJxDVREzRW/q4EIjtWGCQjWe/raG+O4V1DirNS9Fcn
o6sfYgWMUVPo9+RYrWq7Jt4Ri+x0teW7A7MrtjhEx+M2YHZr93iPzIlmA+IvbPMCE1YOLgpjINlh
kZbsUtXdOf6nq2rQzOFvKukh7pqdjkusEfU6QVpgc0gGDPCi+mI7w3wqZ7j+fI3/S5lGW0GqEU+v
A51N/fZiZbk/2UXf8Qi3KjnM0s3QGARvjj0hDsHarDk+P9ZE24dL8uePFnMV9Z+VxHU0V7dN3mvn
W5UVVk6QQLexVnXNfL4sS5vuAeKIoryMmUOQtnlfaqAfSqQITpUf/AoraW3vlVDNcArb+W7kXbdK
46oW8SlxzK2uahpZguipJ0tBIBrYBP/4AeQ9zX5wp+Qm6yAc9D1xP9YWcjOdGSxx2fQRsfAuYo0E
Odf2SPtaA/a4UfLkML+cSRMuC0Ro0i73hlFsKsIh/vKo//fNsuiszlliHFQt85+j0b+KIZy+nF+F
7azUMLE2Pm5BOszae0w++S4K+4+fr/wfzi5wBjh82yymZDyIb2t41wt3CANwP2IOeRSPeAUr4mcX
R/AKSCh62My08/9yv/+7hvOhrmGxZZguONdvtxsbU0e54FLwkaZOhrkSJJhg3b9sFf89f8+fYmsz
Nn3GmH/7aXofFk1bNWQSOLdp+iunM/TzxRP/dCd+em6/nUi6thpkkjb2ykxQqjrmjT3d9fG9GR5i
l5Z4ZexYuHehY92E+ngMkouYlnPzeSRJFLoAWT6qhVqM2Mz0Kg1n2WcTDWEQR/oJzDkcZ+wJlaRd
uTdQC0iyWnssAH1Az73G2gOuhixPTcGBNNdZ15B6rsc0p54b+9mivd1ijuwHxLeHUTBJbx8cKz6q
yCFauswY9pzqqxwupp5QBH1iykC3g1aSltLk2Q1juftSgY6MLhJIjOEFdBdnk1foxdlaMS6Z0y1g
rRE4VEw3vunFRTd7+XOysVR08v4WHKFjbbJ216J3nUbPovGyI9xQhzCJwNitlnVw6nqG8b98t11V
MT16RCpBR/JhM+1c9LBQsGEBbnJkCxPfLzCRe6A8mUGaWNJyrEO5AMKDjQ/RsvZQBugA75T8rfQ5
iOPlDJY2/mIbuTcIvfrapHy5FgXDWbqfqcOwYaE4oDzJpx1Iqj6UaG8hfHfJCoPo2J20APdtzZV4
1vtTDVnTva+GT5TkkXkTcWFSuSMwegXzbWmikykPteEZ+KiMHcoOO7v61VLlqvoL+zNMV75666iE
UDEXp5/2SP9RoIPTuR+AytHVg8RQVHZ/bH07+Fm0NOlpaDdMuUZn7Udbv3+r0miVQiAdvwyxM0qS
tbFc3kDzwYrTMEYLVyMExKhEyvs60fpODdzdd6HYlT1oE4/1U8e4knGtl7MsuPf0R6neBvzvk4X2
GKNocb8K/T3LAMyh1luj+1L7lOu9jrDU8HeWHqmnwGybalmlV9+9VtDYydiN7UffXNNZRd0VQaeB
WaeMpwGPmePRWtPKI26uxHnOyxcLx1pDPZNc62GDTdJAfx/eDJglK2YiNeS8t7K7U0exh2Szm6AA
5aSEzT1MJJVOBCTyPjPunXErzXWJPtAst43CmVw7dt2LHC+Vsle1i6GT/LoU9obmXkkmmD7dlNMl
lr9wRqgWrgMyFA6BSfcousynBljeWb1mkrOIkscJZPpbNXaeRQAn43ZiTcCwaCvzCEYKesiNFj8F
3aksDyri3IZe+iYwkcAT+Ef1LZZCPU8EKbsPWbut8faMjVc0J3StEEBeSvW1au6Myeui27FB5kqt
CsX1RSDjASeQRRvm4U5Md1rOvQ5PvEdcmBw8UB3D64wXMxVbbzysw467F9iHhvjJ9CEdIGEfMHB/
QRXAfo9PK95N4zKI1JtOfAr93HIuAFMuww9JAmiyK/Wdo5zyMfG6sofeA4ppdp7j/gmV9Ti+S1zS
NNsipDXE8C6Cl6LARUqkrWtfwBk16R6/RvGcRbeJ2a0N5K8cUF/jEpcA22vRK8xJwTtwAotw0Ym2
xqNtztqovzV3tXkx/74ScyaghUz3xKaO+L1A7IvaH6uYlVgo6W1XQZinfTgujJF0WZR4B0smH+oY
bZJMJ/ggUB+m4W+72h/CtoSBfprylH1UM75va7ZTkhs1UhRnJakZqqYOq7LymTj1iVh3pnUvep/3
w1Iyzi28u1WVrqcRyIcxvUDNggno5kiLFaJYhTVWS13DxGDSwewJsBcj060o6a+R457MCoSxKu9U
DUDgwCzy0uf+cIpi6y8N5v9WI/wkul8W5yR0Pda3y2q0TgOePsNQWseYYqIz+YXnpEQDO4G1/ct+
av7t076dKgaOfZHdxzCSU56raCLltWsasWZiRdvE9C/YLaFaYYjWqcAgnmMZHeKAKMPqZITtE+xS
z8ycs+4SD9ko/jURw0Mg1aseBZjo1Wbd6boBMMmI1n7bf3UIPBALMwsbafoUlnaVo3agkcEeGBMG
xxJom4q90zIDVdyM6u5ilfIIK3IfxNAg1WKPeuOJOuPNb8MXi6g8hCwJc5mQiSrmV3s9Nmzruf3i
1Ha5k0M/rfyiqFbxMJ17N3Jw2au7Kil2jf7XUpKy8A9vhY1uT5srPMNx50LsX8XkEHNr3WSyqQBQ
4/QulRaJyIwnW5i7CPgkQ3PIcwqnoylkG82+4j57NJDk9bSxGVwxA3edbdowgW+nT0WrXmLNeSi7
6KWpq5sQEWbUhpsgDo4QycpFh7S0tQHuhRWs3YjxFHor/5XCp+z0JVD2jesj4G/suxIAGLP41y6D
p2En4Gqq28lngzh14BUw3eTUE8HE9hxACAbob7c4WzNoTeAH+niECIVvC4BO9i4J0TAHfM8CklfM
dl/Y9aFtB1AygucHr4dyNyY4xsv2K+JjIby+9G1zUpm/4eYex4++6pdDA7bAnEsZIj1JpbadkMoK
DBQHzbRkfKAhVqzxPrideg0Vogg0whAwF/eCgb11qJQJTknCz3WOUwB11QZOjSgXMBR+a9xjaGHs
OyvgShK20acUbQkZpEhlK7/BKXVmBeDvJkW8vHZdsYsZRE9oxOSr4ne/GttZB327L5NsOyI56/xp
l2KI4iyxnPTqtuVnVzj8RKjOA+UbYXxWMvb60vRAr2+MxFq1anHRME8ZDL3y7nZqFbh0DTjnJGHc
Wp7zUYVGYXitEx70AAAVRi8DheHPNfMf284OnW0OsxjhaM7//kj2PotzFs08Wa0syGrovvQyvTI+
uDoVPTfVJVfFzG77dpw8tAEBo9l0n1RC+8vk4h/ZzPcdw3FoGBo2LSEawr9/ESWZLLPNrHmxMUGK
aDNAqyUwt+oiwDBtBVkzJwluVNLTFI53VZD9ijrnrIzDpZeB+MvaNy9t//k2rmVbps3R1Po+8eKc
0lYmf06LmGI0j+pDMAYXP2y/yri8mi3g+XC4+fle6P9db3k+LBWchjsvDta3S4D0JHdAezkrX3Pf
s4Teu4Y+o1wPpIRJkLa8bPnFFM7jCKWmmcXXqnan2xUoYXGwne4GgcpX7Xc7ipXNCGR6RK0I1A12
puKVLhSaYkKFnPXPoKV2P3/5f1Kvfr9iv315+9tI0lb8uGpUoi37db0Ty/YOkr+iAbwk0ndJ6sWO
gPuNQmuofJNP9v/+9Pz26d8fY9/B5KS1fLq4lkd1qSw69PWLZJPssou8C72/feAfb5Uj1Lk1YLKe
z3/+r5XcVMIWT4Xirma6Nd1RtJLSywblFJfp5ucrqxt/iBrn1/3r075t+wzaxiyjaQ41QW6yaFpP
4UMKizIWyprTqpL8Grnr6ZTfd1aXLS0bPbswX2iPHmrZ7SN5BFsABHThECMSWcaN75NyXH4R9Fsx
SSBOfGWqCKEFZmbyjizGuvA0QnaPUdxp3ME0YYtNWNMwBvQlAubgBnMQMipJhniW69CY0aRCIafB
U1floVCFR34VNCkbd8wcJ5CyTT+HIQQmFL6u9SuBYzAGqIft+CakrsIvySh74aYIcfxbGTmXiRwi
HfRpEO1IVEB3TsJygcIuWVWNtfA5GDD8PgbZQ1W0HpJZnLAHqK7MMh66ivSxDmElddrwmZXPGeZc
rbw1xH3OKY+6AIXHrufpVEOiuzrkqPAXI8pAXBp32IDa6iV3cD3ZtylMltZ6k0RPBMET0JdKnlKL
YjA2MOXI2ZRkwemqLK6xduvKj1jsHBMii1dP7rpHzBMwAAquczFvZ7N7gWYk1ftw7098i+q+LT8j
Dk2lka1FgjLsedDyRSU+x/JVH8BK41SAmlcE7FP8RJuQseKjaL70QNJPC9duf0jtY9WGSxJiPVFs
1Xhv9xwyZt1VLryQqRV6ekvfqO17i++57tDUBczF8zPxzCthXuX0rhVvRvuqiHMF6SGSKLLbL5/I
ersCZQXZmUCK2mCGZNwmqKY6C7uhLnbCISwhvE5SnicI2Oqcuc3DMfP2yTVftKqzlfMvF8AkUs5G
mQe3ewbKmROdBO6Ybz9z3tJnDrfaLwP/vQIkG4NC7UI27u5t0n4NVXJywQCNKJtCJ+PkDbCkxYo8
b/PCIsUmORhTCHSk97rKWScogBgRe1Gd3mtDxpm02ZvmsYC6QJTDgmGp2je8IZic9ceGHpQNMFVv
T530HPkG48HwlyIPlu0cBDUDmqj9gdYF+xGnLtTvxOXPmcXx1TDwrCbX5h+IDnOa2WbK3u3+ScMX
2FPYjEioGSsY8pcxHAPzIxpgT141f9nGOweHmBlOXqxvwG6ZAvcZ3ZYCtnJiQ00D7RNkR7X3N5F9
IzJokdFSWNNiIEbJJQyifdZ4kzEyhygke3Dtcf9LHQxYixCQcLKTKZ7qEILe3WJbGxcF/aWDynpK
UEMTVjcq1I6bTn8XFvM/Snn6sOZ11NbTtLXKx3hYGwbmGY0YHsYWB2VeY6r7QX2yqVn74GxSqaJg
v/GDT2DmC4McXQlLW/Gbi8HTq9Cs6TEDqAkC+Q6yjQHnBuqDD6VLqrtgug3E26igeoyeU58LAVJL
NaB/aQbM+fGBSAdbfR0DDBrNU2m1F3tqFqU+7YOYWWZJiMM+lSusbXZfkluh/tJt+z1N5ewsnPWr
gu6wn5z6AjepKqYvntyUcbli4s0o6lWmn/QxXU3CuHXs567FW0Wl6x+TllmQzS3bacWxjXAvb93u
nv5NkIDIypdJA2lZLgPtlMtDGZAPz85KOdq2rC/LPvYkWmkc5uIdhGybqpu6kFgJjkOysbFY0f+z
AU1iKeZJasW72n645dXGHR0BVwtCGHlo1Pi/JP3bFHM1cV6lAndUxJq3VrVDOdyJnGgm5Q6M9Soq
P9KIcUW5soKT3Z0SjaC7S1sw9e3BWjnLjqAhU1/NROiQroMLarr+rCXuuABY2MlJPsZk72rnIj1r
Bgh+k2bmpqILqbOetTy4Gp+iOCe336dsoO61wDntynPHULbHjK75J30O0fsahn1t72A6iuItGU82
UnmdpHiKffE08cARwQS7dYbeh6PYGGa3bM1nJLddftumtK6iyPRM+HgGnas21pcifJ+tYzJ+CAOx
sRJrr9p0NZ8lssIQaIXGL0oQeY8CUEvutThOS7xUhePvx/xXH7qeGCt4PhDx0EapxCkGq1jxV/gt
cLcm1xhvsdGzC6GoMNODawS0ztACDeQFkMrhGeOuJWIvir2CbkDcdwtbuQjnQ3YOdMr5UT5PgxdK
zOKMlixo8S5s4vQlgFKg/FIgcMXZ0+je5NXFZBmtHyKelfl15QyqNRuaTrYB5RZXz0fv7hr3bEx3
hcQ0YxerHPuDgy9NHY5x9KsGna3tiuqIHIPXdTdyrEDMmGG8ikZjoY+e0mzGOITatfNjHwYwV6Yz
30JAAgnetY6QghXWLJ+gPwpvfPnKIh+CrTF+tSSeRZ2RwNyQjxpPncaxO0uIWKgrqLcpuUtBvcWe
h2FuwrrxOZVbK5HIltujDqhFjTEeBJyX22yd6QmUd3gwt4UTLZvws0sfMkS24SdpENzeSzScZGw+
Erp+yCu45VO6cuE/lH3gGaDGCR4jGq++C9trkryOpJvqwYTQnALO9NeVXE8+azSS8pLWV13DxFZf
s3HatCzfmAO8bsaz6PxdxVuZ4WdLVY/4nK1LryzU6OeBt/GbnuYszkJXjZ6rkeYim1Q9W4Z1fVGP
yRI3A7JuZOqhPMK3PRBspfZb3JOGe/UlaLWJyClwLRx1VVxLAYLaxhnWTdrcJGRrZOntALgUDS63
7iOl5xG9tSHPWHcPrxWszVuvvjVhua66ZIuIfWVY4a3P+t736Mrp1woiwpxXSVdaUbnVq0i/1Yhf
IAVVv8Ql1vlVoXzBCcIxjTqCDidOHncDlrA2DxpC32SNC4JRQS3fkhIXDXz9tWusysSz9RJK3a6E
2cNDbgLuQNmPs/k9rB4b+xN2VCRuMnOZ6AfebmiXlc86swpgacctGuxj1N7k1kGBYVtOWwmesmmX
iFSM/lm1jrrzUPtvSI7zBG3UGvUmoXp8wafO2rMwTvYtvDeRn2n8LWK03PKhbEBy9A+FtnNHcj3z
uzS5MTGDJ1QJ60Z5xCrFlmx28DIvuri3NLzce14L6r9IX/vJpiRQeNJhsB6daiucnaqe84yoX/ES
8n6o91qBa4nfzy7vFeYqst9rtOFB4QXuRs/WI+EJxr5V6MMCIAzXqCPaAshAuLDxnadPcNhS8zlF
rFzb1xEXlL7x250Egziddf1RYxEpCAwpYQHK5tGoV1W0K7HA2fpZ+k9Gt/Grc288GPKStGtlupBu
2GSY6FQImmSafenGS5ruHGAoFEDmF4+3AT5jRmGykLU4swiosawnwwLg2N8NeFqh9xBzP50UANw5
aqkb/LTFPR8J1KRkIWYgUfU75goqUW0jufXIr8mazWHqYrg6OUA13CXvYKwtsUMl1AHtGZ+3T7GA
dpMirp62sFql2BriqdO3YOjykFu1a4dfYeRRiM2BHbVGD859sSxCHruX1t8H2cFsrvD7W7GNaGp0
0HkXDS4E4GI0g068TWN5RPxDn1nR+YRV2FAEHZJmD3jLUOCk7lielacYJkChfPrSM6ezX7+q4wu4
ApIEOuOomAdruANVEMOSbwEeb2nvp8m+iVc6oNhg3ai4qt+xKVE1DK9yutMMIjZJNeLROpTpKyOW
NN34Xx0PFRwt4L2FTm1+1foXgBijs3OIMuyvTbx35skdGCYB74eRz9p312n4nNB9iHcjZY0BULKB
mOJpnyO5jMnTbDFojgXaKVc9zBKxPn2E1sVuCei/q5ejiWvjXDJyGI/T7GHwKNidAoTvAuiVwi2T
AMxWbPAhjj3DAkP87EKP8o8CHpug2eTPpy9ORTn4/maofjVAmENTPsdSO0xBeJvb40WrUhLY3Cde
folFJCHJ0lpaHegQKkAWr2w9kLNEKGd4JLnFhtHrroARxM59UN050ZpfoWrbcjxICVEQptRe1a9g
fxp7gYtyMeobqKOChi/9xAchiDzzxgjvRUKwAUUCclrZrmvrmkng5oWH22sOzXAATLLipIxvhmVC
kdiX53TcmfPA8eCPa41gHbqGcjnW9NYYj5GQBUKEYex0U2Mm5fKikopIlBmGO3XahADZ+Brlwq8c
8McL1O+EXTXXsoIc41/bOY5pZZH5mLZXPd9E5hULbBB4mbLPGRhxVRrBoJDb/qZgHmrd99Z4jOdY
ogP1cuG+DMWVrK6FnuI5Ab3OLQSnFCxEf/wnqSsCyoCp/NGOH0iSjHhLixubt5K8HRXSRQWMdziw
0oOCnEtgVbnKcOVYp7J6KPKTwXk5PfshAafJZ4bVqAKrW56yiHyKS5XspXpjVFcQ/w6f6N8Ln0RZ
8OPbmLdMuc8hg1uEGxKS1gXH2GEmihdePjkMrEG0sBsE7RJ6YtevrW5GM0zQ1szs6E/8l8p86gmY
GD0INoYD2JJVAr4dmanYp0CfyAOeAw78Wb3LeMm5y/Bm1eouJGsse4RzBMnZgXzQXi0IyAnmXY83
hApEErNn8Q/PSdXunW4VwMjttgysAIt3I/BMjm1Fv60o3kCAlxt8NibsGhQt2bbyn8yAB8sj65OO
CSQbRT0GRD3rGNmwgG1chsGwtj9q41xAsATmABKVaDyOw4u2ubicyew142aZHgZyxuITMX+LBITU
XjbeUD/m6acrcY96critmnXo7tn1yWIhOG1jjVeBmQ3EwPisgLN3YEk+g6Aho8GV/8fYeS3HbqTZ
+lU6dH3Qg4THRKsvWN4XWUV7g6CFTXiTwNPPVxrNjKQ5cfqErnbsTZGsQmX+Zq1vrXVzE/uPihxR
Y28P7zZClkKAPceinN7eN042mR4Gnye72DrG1fHpEc4TRhAGvNqbsPZ2/GgVFy4ZUjITfiGumZoy
+sNkfg5NRnXrUjs18cmu7pmVMIGAGKmIi6Sqq2eIA9nWzaLuEiPl8ojVtdhVzqR7cOtt6R48NuuG
u8vli50uWU3p2DcF5fGq9dYeYoNOP7HGpYSz0ptOCssSEqdlBFWVdbbyz5bz2SYc8WcPQJjn3YC0
g3V1rYVivRLLjxr+pL0jfVBKUoiXgfXSqwvxk4a6HyFL92uvuJ0UhVgKnpo6f2Pa0QxbXG+8/1Z1
RPZ4B9KH6CWwMaP6yOQ+G18FEoD4Kx7fKNgreSxuz/BeT7c1mF1mzkg8S2uNGkE0sNs4q+zlWG+t
6nkY5zrr75LOKFs2zVMcb3HLFc4m8XZgdQCpGMF6Elu4MaSsLU0xM6mBkOv1PkXOWxC+urT004st
LkGwIMOpHdYxzF24f5H4CIxVT3cykMU9t9W21zaKdE9vA0KGn8gvXxpn1zsPrvY6Rp9NuidohsY4
QlIojq6xHHh5MALqwGjpyrdYZMzuOJlzQ63oWOqPOtoT7GthibPm9WWcThhrgQ10aplHESTUS2s/
SHfpZDR0aE5AuhfvfbdJ/M0oj779hhiBQql1j7V4KZyDQRr5xMCDvWN45VEnPcLgxCH5mazDB2kv
dUbExg35GpdArNdF9WQyWWp4FkT4xgQmio6DDXWnmLeStRurygZdoxRzTVgbn+cfv2NOJERR07re
0OYrJMoFlizQ9E7w6linQd8OfBN32mY++EsS+NBFq8fUX1r9U2jvcvej0x9NtXOL96Eluc4fWLXM
JmfVq5MVEJ0ePxbOD+cBRb7ZL12Y5cV46ejvXf1EzPpgvYBr2NoKgxd0hpzqmoAS9Whoe4N1mdHO
tOdwoHTZhOKxaT9keInoE0BbVvKSSizQTy07dYWg+tT7LPpNqNespWyTgRIPZnPkJvDCOVAwNl9N
952MMG3XabkIrTXCc2iwUE3umuGBoCJ/2FkwiaeXCfh0wc7YAEwAU7V0Vpq/bm0KjozBDc/SyOGD
/szoMf089MYrKVMTLK4wOU7WMqAhzhlaziqac4N3pLI3JBFoTJzQr03wFj3kKDFe613jxQu8kF37
nSXEOoIFgeODcf0QTJ8DtlcHPeoqyTZBuyPQa0rPKnnKRoQYyTEsP61pLVk6ddFHp37EJGZ6hXOL
vKBrBPMR8SIJWERQTVwHNlJMIin2ZryTztzHY2+spGJ/tcDp7oP9LQOa8BPQL+7IwT6SvdUHd1W5
H7J7q4cyPL9Bn+AZ6tTJRv3gyTmjtaHYgaZV6YmVOqnRuF61OIUFf4IaHxHsDaMKraeWLBTPFR1N
s4oJJYbrFq1zcOwOmAYdJNZjKLdudwxNLqFVQMh2vMJsGDSPJC041VfdvCT2Vyy5Pgh5mYt+54nX
JrwfmJuMcmExCyAXp6juJZFRWgaI8IepPE38KoSwOVTbSW2L5JUOg3Z5ck5ttGuKs9edw3BbhCuf
bbptgeubo1ow86cCeS9TpLlLpiZ0EcuC8MVBnj5XPPjusnJ2tYeFFqjkKukXpbueGusuTLfEHGL3
dCWajFXuLSB0oXMCxblykuQOyYmNZ38r66vPcwgk6/ZKteNW+eqOyIoWzUf3TNrQBQDJRi8WJpNi
iqHshvV9Mox3m/mieW2dLddlhnYmXRJb6eDhRW1dLb1yFcWrqQQ3Pwv1zQgWoGXesmvHXW2c0YYw
wwkzEhjBc+50kgiY+iYbAB0FyFbtDLYhIDWTjhkhoFlwgzE/bNd+TwXEB+XD1VoeinsN07VVfQz9
3rUPbbrEU1dVtBikC6xZ/rbmJo84TXgkQeO5aAC8+miRCmDB7maz7MFZwWuRZ49Gv0wxkTfOT1wU
lKs0GGtN21tWNcuNreEdarG2mTwOSz0/Mcm5kWc6ziayz7p4I5uXVNb3SYjSLnwRwYPF65DHj7Lb
y2IdmnhqJ/IqTnF4H/XnFkHyb8BBcLXdj04JFU4rPv86R7JfnrwG8NNShXMhGH2IWU/PVZ4DCtJ+
nnTbjAsY3EzibivnaKmbAu7SpUQll1v4XWXy28BmSC5ZiASM2WzpHXRJS//dd/y7Vw84at4+5uCM
Cwt/iL6TAacGdw1ZqCHa0pwxd40Y0I9+dPEYTEcAFOnAup3088yL4DZ58yKOFiLsNoN+6eKL6Mis
wo5UJ99dhY00LI5Z1x8j5hm3EFDIaFMK2gWYK9x3QxxMUgqqHwouNidR+0ogA8JIhHWzKf8yspKg
kiXzf6Fv3PZTGgnMSc62jlQtErRmGhdW8Bw2Z914UPaLadx3bYgMbLrL6Q61hmMSWVe7BIGax2/h
LfpS2wmzfwxi8zDEL21FbOK5bi8Ek1fxT+s+tCBDmRAaw7tyvslx/u16gwdvIW70URJE+ANB3y/0
4hrWh6z5qvx3DoaRmAhAdRi/rKUXkmh4Nie+Wb4s4QKaV9AD4PfjkW3thyb2SR2DNqTlwRsBZtNW
jI5OMY18abK1+aa8WKTF3DV+yL4a6HY0EwexhhvorWedECVnQSgPrpq1sr+LPnivGtgO3IjFuNGd
6JgW1qokSMBgFptxe+hhA4OSGiYM+pdRkSkUmtVLqJXvOi5xKKrRMXaPccKUKWKQEk3DK5qPM65m
bnLhnKVB32DU6B6GmTUk3szuYwZFdg+EuoFA2Kyxq1BdWDumVZeu/dIae6Pp0UfoutfIqzZmpehk
wHuFKriE8TtKsDvseZb5E5XgdQ6CJKkAiCqZm7vAJeHXIFZwVPmTbHD6x89W++Y1w50UayHLVYu3
Py5S8hd8Zg7CWVUcEarnNu/hJmPlXEKpVAZCDy0/DtEjUnjHBdJePxjkP6FaPCRJxhei2gxCUIXe
mWIaICQrOcEkLajXVXcfcvPqFRzq+Oz006Yfw5veCujNXgEXT3JiG9xV6txPzPThat710b4cFco8
j604jaQIt7EBuEXTeB6jtlqiebFmSoPxF1jcG/2ovYjQ2reJvTOgTM8mQdBMdhsLap7BXskvydiG
0l8f+lTcOyUjnwGFnoNutEelY5qon2TPcVGDZgTItJElUkDKeVhtNu8zoptVr3vPScaEWPMIP+gX
uWZzn9Zz8gzWsqQqbyICLhvOUPIxtFyxRSq5K7iGbPTFtQU1Cfd+xRzgBnVQeP16slUtrb1R+sIv
z44gONbFVcOFyPYxgYoMIw8sOZ2IypN6nXZoRBNEKkZqclh2LNb8CfrDRKpZTWfnF0xKe8K/+mcd
tWDbwvrOCIC3kunbiDMYzS762ypyT0EXXNwhh1wSueO6rsEH05lESFS1i2EMu7b0FVRJhuApjG+j
MsQsZS86L3njUp4F0Xc7vwZ+1dF125cGYU2U0tK6Mz3/5hmdyRaUuwDog9HQ1Ch1AtSIot9qJpKg
oXo2wx8P/cfs/yROwC/jIhwXyKojeKD2or+fmvfOv8LU+G3Z/m+f6t/D7+L8n4KF5p//4M+fRTnW
MQ6+v/zxn4f4E3BS8dP+4/Zl//3P/vxF/zyV3zlRJt/f7eG9/Ou//NMX8v///fvP39v3P/1hkRMZ
O9533/X48N10WfvbN+Envf3L/9+//Nv3b/+X61h+//rL+5eMUcY0JHZ/tr/8/lebr19/wSzLiBx5
z7/98Xv8/g+O75KvhZ37Xb9nX+/N//ULv9+b9tdfADv+3cI2icvMInTcx/P1y9+G79/+ytP/LnSc
YDqWfhtIjoUAPy9wz/36i/j7zSWm+zgu8Tbc/vvlb03R3f5K0/+um75zg/j4qFcI0HTRav7XT/mn
9+x/3sO/5Z08F3HeNr/+wnf5g3gHaZ1t8mPpeIR1B4OSfvv7P4gzjL7tAWYZoCvKV59S4ZY5+4fX
5ffv+Mfv8Be10u/fAr+bbrNkRj/1F6lOPVlZKQRZJ2zNqEBvYxix8xcUv4sa5nB+Fy//leTkf/9W
fBuMz1g9HdvlJf7zb6VGw2AjxzfK9ZbokBJ9/b/wgfzlt3J4v3QbOy70B2He3oS/6ExwvoeTpycC
RXq56ZJxhIrvJ5TNzhoaRjBLOmtTBfKdX/0tVLW+KDTjobHbnaVn1fxfvMT/25UC3cLhhzFN4aEh
/su7KEKhF1XVw1z3AdSNdYKXgK6TKG5WxSkkuwoiiE0LdUgKWPiBVOuaIlarE6ZPFHT5KJOnVvPd
w//7BzP+8wH6H62TZ1keTxXOZfPmXbbdv1pZwHThSrD9kYXLEKx0SDeMJMMbHibdx2p4ViB62qB4
tNDbY4jBV+BRJbTWUsbhWpvkdSTmZAi8jWlDi9KiSxeR2IrewJH9Vqbluqh18jaLLaCEt5ZYy8A3
DqFGzHMEDp6gIQoXWLAFALp2Kt5q4d64Bs9JDKe/VOvCYchOg10ZwdZB40G6ytqM6nvPil8CzXjK
LQyCijohzKD0W8G9cl1afS/5bGl8ppix55iBfHIKdARWQecalHQRDVAttwbaqCouejAt5iopGpoE
Be2dnZmxKXWQe0HGtw8ZVs7b0C8QHw3qzusmAFkR7oWsddlBuuI7M2zmTXHZLZvKeQqLm2SNhI51
4MDCrnTzld+EhBqNnV2Y1S9OjpQLFued1KyvtLb28Rido1B9G864m4LwIBr9IMfQZtYRXi3fwRIi
lqVdHb0biSeqonc3JWI6JEQ30pDGVdxakc76K15TG1yU3Z2HaoQBnd4Loskco9sUkia2VNZ2iLvX
rGZOGqdp85hqI2jRGNxMElAXNry5KzLrTyWcW3gWD25j7C1ZUW+bLPq532aeNV7dgF14J7uza6Q9
Titij1pj4VLypDoWaIudZNIDc3bKgzmM35FWHf3GJPUXcCaJTsYIi68M9k3qbzOdR4wBV6BXm94y
Nq0Wvdsl1CUiIFPgUYxm23APqGxfJdo8ctKLM7ZHR493vSeezAavjxNXH05cr7A8r1sCk6uoGeYF
clr17QzlsyGzp7CcFmY4RDOP/HM2ymRq3brDAH4mrz8Sfo9VU08aLP5zou0wwNvg8KvUOZYThHCh
guJZGRPUnsg2j8pk/z+2ab40RF/hhrDbZ3uS3jnMSvC/xc3zlBELAww0XZFdbqLBtafHPIJENKQ4
mwaH8s6KtG+37Hwc7Pg83S6Il42ZZxvNkTW+MrHXBv0aW1RPTdz5W6/GAjIFXnZ1nfFlaHj+rJow
YWtK+5knKkWwNiote5AM6LK2Wwg3+8jdOp7bUnefdA+qcVSWmNB5z+ej5vkb3b8F5+iDfyn1qXkk
tTFhoCGbWQsihS5Z4iFPDC1b2F5eImXL7aVL2A9iLSuu0PCEQLZraKw1K8Mr4aP1STj9FwWQf+dH
xGd1iC+KEVMLKvKnzgmHFweYzLpFiLvQZOcRqVeUy7KvKaQEsuEi/yRWwkQeXOFAKfkRkgjVp68j
Kyjlk0Uvceep21hJVy+EaBM5XLMPyfUEYTIbsj41CfIci0VrZq+lwHgjmeBnkvm1prOESzp2KI5L
z0chN/CAqdp+DN3sYvgxi0Piuw5RShisTuZ4kKbdAjQ1WV30ZLDlK1ZgQCHx3bNmdG8oJZv0W3lD
u0Wpxl4iYTQp8mMUOPe2pyqe0fIUE8sZBu5zUTk/nOzHEqfnnWdpSKWD7r4FjHk3TJIVDn2/gGdI
JrZ/UEzUdT26DCzZZKQ92Eyynak956q/OhozFbtBeDVYk2JWFl5yV2NIZAab0EycdeRWmy5Iz+Bs
nvkgs5729WUt9aVpg/lLpE98UDp8Sx8gFFlP7EoE5bo7+buYJLQ6dtLF2HF8OfqPyDxwmbRWmhXP
PS/7Kl1BfASDYycZV4Ge+/N28I/jxGoQplY44lQzbDx3ieJ/Htl1zhibL3e7BlkFKR/u4G9tkZwH
wzz7mYIb6yhGCzEjOqcEG9752JgV75ul8+nJGK9b4kZ8aZ2vJEgOjnTWmJ/3oAeDV2VZPJJe2a2p
zll0+uHBTy3y8vIOZGk0vZh9+Fk5ZJBMN9wJ4MtzweWTF4FLCpz2alYQWFVVEyFiqWROBFt+F9zm
cKPzntfG0kT12AL7jZIIoYUSmzAlxMEPSABPSA+1nJ2d6teudeEr45tvGZ/ATHzJlbfEy/Jo5eZR
at0hkg3GRMLdy/CUu+Ym6WnwOlBf+OsPSiDIrPuMBb/SHJx9cQ+QFvvxAJdOkphVGvGtiZI0F/LF
u02WLGPttijpKpReatDZGkLesrN3R3qnEFgpmbFnC56r4KOswwl1nIfe0mcNsMPBX1MBL72EEGas
aRk+ccSgTvoGBPhOEwbySfAOzG6qeKt3Byadk2XM8vbBRWdYPhmEUvba3kxOLJVya+83Z7htenY1
9EWjztQv+viVVhelL514nne7PGTFAy2NUJRQW1vWa2k+hs13xYyvjXkyaMvOVrbVcojjbKLE3hak
+yI/lppNLtJHkbxXRGYyACZohfNug32ZAbW+EA6b0TBYpPa5sX+6hITHlU16EF8KAhttBdB8UtJS
UlLaWWU6KwLLOUlul/s6l9DtujSfaxWFrRkQsJ6Lnan1pyrXrulUvNSG9dn1BGgloc52tjHvNTjk
cUVamJnd66SPRBnjGJ3hO5FeXGooRd0bEBuvqkU2MSm2bSAJQJqFybYJ+0VBRI2utokhFhQtJJmK
mWE4zwwOefGJPX/MbnQTh0hFsiv8Y5eARO4R8aCubRUhO6xFgkH7nMgevSvFd4QAsR/Nb4NtbQIp
qAP1HBpsaD+C9Ko3D72LwyRz4P+yAnQJiPU1oHhDvwtacY6RjRo0yU7+UkYYFdPuYLb1QeGr7VCi
CA64AQh1R0GOOI3BrT6kF+lxcyDYNHgnax05GEm2hsj2o8bIr2Zi0GQPPsOEdmjugZjCJxxOpnbT
RmBQ6ydGj7wNjObGqtvDc0K08Sbj5irJtko8ph8W9j1MgFPwVCcMm0ZV70NEfir6yQCJ5y17QWZ3
rkpWqGMMnMtTal4yAp58jOQZWhfOsblNlOJIfW/oxlwrqmUpP5L6HMonMYx3WYOVtfswrRQl91d3
C3IsFg2xCUXL8sUYv60Ue8gpIr/MhUlPIQMCkXh3NkI8BXgloVUKZ8Ml3mIaOoZFtsoqhWaV1NbC
nFt9uxSJumdMEfBJiImv8pAoxJs4HDew2q5CMitI+KiacXXmQpzhwGH/tZMQxydNMl8ky8y252Wg
rVRmDwerRC8ZUko16WdUkbtF9lOYJJvbhLPCWxxMzMTYgMT+mY5iFfjA+ASGNTQR5X2D41eHsGir
WwaHfedA8EkAThTcYVbtHidU06bykI6bu7YjX6N894EGpjB9dQ5lut5Z158KUiXTuD/zIyOYfY6T
L1f/UnG2EujqAC0vB3Q0E9DknjM8UwSVEIU7MXU2b4zEhgWsEZ0iq0YfollE+LJprtuFEfYrWzUE
p6Z3pjXOY9Yu5k0wEj7qQYv0gVkRiCqdNbnj9etBu9Qjw3QUxikSAn0iQTC/Rszqb2CWoVijf1i7
OvG1rPunaF0QFCnqaWVSFsRwxBMmLW4geJG3afQ9iWOLiDj15nH008VPrruV3FQd76axKxMkFmjX
UuScT02G5ilYNs7CzzlAX+Ebc6yTfObbjPz1Bz8cuBHRRrc6V1Y07l1I1BlO4iE0rq0rKQzZ4aqd
YWF5RXRZBlzlSKJy0kbq2xFCfLNZPfnDvcHzFiXZTJoJk7T7qr/K9knFUM9sf8F0AT0vVHwr20eG
WFeoAGXazIwexVMGcYj0A6ck3KevUVBq9WGUab30daQnBhdRSTJWRNlfNeewJjmJHyQR32F4ctx4
XrBG6li0jnlyR8wDprcfGBh3nr6r9Wfh3ft4gu2OhVnP0/rl6XukU7a5dIrDgIq6IlQGLT1mfQdp
b5ksAtzihgjnCA0jZp2BTp7wi4d+fUJ7xi0MGHep3PMATbqTL71JsuE2UE/I/hciv1fxW1VsclwZ
QIfnsmLUxlWqIY0lgCQ5Vf4u9dchh0SmNqm9S9h9GtUcicCp8E6JczXacV/pD3r2WiBN1qNdmF9G
U96FA2azNkX1zPPtDjjxWB6i1DDR7WkBhCRSq2sO5UJwXdr8IjVAJ6Cc7HIXMXYxx6MC0NcTRY2T
vNLqzXyQVT7WMYMuwQmPWVbsHPTVIwGhkhQgl5asZXHkRO4siC9udA2zB1c8kP5RZN8NO5WGXEmb
l0fFFBzTMCv8o6s9aS0IA1HvInEdYGVpuX6qoq/B/JaEl0DcxDvICdJeBeaPPHys+p9a7l0AwnWB
ix57ZOlfOzvegdy9c82XrH4KjG6Z+Afd1LZWWM37ysYRh4okMpZy8mYteTcgtdcWEDC/vh8tsnrc
6GKhuynRMN+mvn74mcud8u0NfpU7lV0zxA3sPUUcXyRWeT62qoQ63OSoZ9HBEYWims8q9IC2o+Zl
dmSzMm/UV1QOy9x4n9BYTNHeMo46mNhh/JQ6xfFNG4n6jwl8Dv6x098nm+gDjohCd1Ff+XSn08Ky
8QjZcIu8mfTTlQkK6Cb50LxzBTw4FGLZ5MYqJxxKAkPPY0r0wjrLBpLKbXW7CQRh07zXDsZFz/1W
PhbBF33wthlnYmFsFPD4YjIXgfcT1xg1i0egV5b3PQQfBftyvHUonm1APId2fK+U99jTRqJOGMiY
RF4WTCaqQepZebWLZ4IsqGcZqKDtpsNZicSflzXLYIXIz9xHw1fn/NxwvygWjOBdUTY77kNl/JTE
+ZIaP7qAcKXEqsmD6IYnIxsXbkkMXGvfaRASIGRvo/gp8T5qE7Qb7ldBgI3A89Pp1oxymDeaXj8g
eYnXDGwrp2sAlf8njO1lr10jiQaJEszSvqziLUgeZI9WGRoLNSg1ztpjXWOhtiJVd5kTT26tk0ig
wkFuYa616rVieJCox7ZFtTyGC6fB+tHBkzEJti1wyC47lJAFggVpf+oueZL7SSH5IyhJ+eFCJw+I
qghhYB1RCR+MHO8XR/akv7r2p1fTWJHHGXCGGJxMMTPyonsgYUBr2KJ1BIU7NfWqahzAk8B1bjWL
WPpU1WH1kOhU8bV07iMgIdU0stg8Sy1ZWg7eslDNp/CaQbIwPP1YwVBISmSGrISFoT2ahEjGCPmM
4tVtvuusus+yCrurnCVavZmoXKS/cci7KC3kpOE+qh8acy+DfJG1H6XBPsUa1kny4GdgQaZxmQr3
WWVvoQ0ScLrYnYGEAwxJT1WF+znp/WUhCXxzSMIypoVPP+m4t4CGF01OsEW5ZYanrjr5sVgyvluU
+iIqv/LKfI6KGh7XBs80wU/tbGp8eA3ykCCfLrS9ii6KVEOJbHO8msWWyGXJsMKnV7Rd+jHunYQW
tBXJLiRVIYwvXTbykrv+3vY/7YCe2EIwhLxkKI++vNcmmxgP1i7JuW4AjwR0Uu4yM/QnXyXHvi0A
yoljleH/VaQ5O+7jgDVPYGozkWnqdH4O6RRGrZZi5H1nsuGRXpFF7Gk8gNtje0+1vwxZshCBs8tG
a+HDn07j6k2RqRuDF5pjF39y0uBTVM+jOolbOdx+qnw75F8uMMLB0+aWEfNI9u4b3IkYxIf0220x
TCuBxrKcnMOI6JlR464YbLqAOFh15L2O6OM02sn85irTuTbB6VYxu2mjnbZ9yVYcYasfnvO6Wdop
8hK7QI3ERromloW1cjd61xzZR+Yka08QD4MKJCNgc4AulfnjUmswsIm92yAzE9jdPCbruDXskqy4
KJnXyDAybsum/qhSdsN8wEOcLPQ3BBrUE+8Ral2hwTyDwOJyoJZ5s63Ifw96ajQxrW309bjBMqxO
IUVwYVENp/4ukw9Uncy6t5nlYrTjFosnGN4hXoiZIEItydGtFNxEgz9NCGhece05Gv2KX0higFqd
kF+QkWxK0VvUDmnM1npC5hEbZ018NiR8MnGdyE8ZyaLJRwA6iLeEO62SqLilPLFWixbGTYRvuqvK
1vARsWhEC6HTG9SKJo1tYuxCIkmmxSi4lLvuxP13lES2By2Bvz5fZzib1urnuDqgpg3PVjidK48g
o0iIPdGKT6P4Zv/sz0iu8VG3dQfXq461N81c581k6CvlLUDHO/Vt+NWRzJuBouk9vLsoqEyFUid5
djLPZvmQXDsqOE7E5l3i44froX1PtJw+b1BQu4+9pLE04jHD5c9ZOrrec1hEV236qt2nBDkKcdax
SFZD6yLg+5S1/shYkBq9B9bCwJtqYwjeMYvbJy9HCO9Wrlqn4/STaM4V8y0S0FfNQvTgfGb0icaI
04cQZJuKTN9LPKlZ4d6XbGJ9jBF4NTapvrNv7VbpnyMe0UDxa9St3aD0CnZjHl/JcVj5mPb8GJ+B
jyqxdbAR4PiYpPFq5+bHQNhmdxuWYLyeU82cZWRjn0r1tSbeTNs9a5QSaoo3jaOWek225GDw+kfT
OYXCk6HJLkIyRyAc9KLc8ou+OGX8arXUbTGRP36GFscu5iOXoRjUdBfi0/NTvJrxuunMr7gF0h+j
8w1r4sfqboFq4GCXkGmS6SumcrJbf5uTC5QU8QLmp+MqHiJgzSELozpAq1IdahVsh+Hc5CYeKFJs
2a1z4NVIyfCp8enOR4uAQDljuHpsww+vQ11ZfYGX3zsuq3XCZiwA9IntrXXkGjBAcsrFiYObS+U+
opR2tZOVV9ui5YZOvLsonogu7r5kUK5HuiRD1bskiA8xQ++sRvoNPNAbvT2bjppivi3xR6Io8Hqw
C3VBMG02OJuMSEfqlmXAp1PFTb9pOY/8zN6mrpbgZJyWtStOAm4jItcm3xcR4U6uN+yNyd6kSLQN
clpya9x5sNuWWui8kG+yblu2aSQZkqd+l+PlfgbP/AHKVFxM6SMtN61thSQJpTRHwBxyPVrEgeBg
Ny2+hGrNWRz574YkCnwai+yrC3ipE8+CFutQhgm3/ypsjWuXrUvjtBtGeSbupbL96QrYV0qohEvc
MZd2CRSqlKa1L0yOBt0cyWAOY2BkXhs92nn06OoWFjs7xs+cSrvYTyIzj1aSFMTfBT5SLeURPDgU
K31K2I8T3vdOTAujYzJzSnkKRn0ZdNijmcNRyrLq2GglhYyZ9ZhCQ/t2WOJcGa0shxxettea7eCx
JNhsJ0pUQrpfnY1YjXdhYiGVzgvgVdin+eyw4JjiYx0Gr6lvwKSy9NRchTWIWSnc955lLxOMZKZ5
zKQ11lEczrA0zRGXmysja28abjBzrPw6VuRKWXh6RTrtotzJl5ylOSimFC1bogDsD6cUKzsjfYi5
tZg+Sv82nUJjF/fuk8MOAn1/2ezDthguQTKYj0NImQIHl81V1fsYOLh3B7RmMTOU0siafZwhmutI
0Fjmhdo7XncxVf2Wy+kLuSiS4KRdp254CJOCebQzL6Dg31tTR8CXioaZP+kkAoNjnJUO3pAsAuDF
iPOlLxP7tm1GepUGmICFg+HTSegAIXAvVcZNlNJ4YH5AX8i0FLGyYuF1k2zUzm5QNb3f6JR3etY/
VHZ0SLlGa0wgjE6fh8I5EgK0ACKzqRPjVZiZt5QhF2vVIOVvkS1nfvA4pPG0DXCfzlyfi9ROJoQk
1rq0sy/HxHg+9BUaxiJ6HEMYLIYTPjpjj/bENJ/9sj/XQvvQDNqtYhI0bHC7rNG/r7UUH3vkbYd0
wGse9Hd5jQe+j/mQiylb+tJjDlf77HUc/eCW2PWrClNPbfvfQ15oB41L185psDJ5LbLMnKm+fs4i
w9uzxj9oYX0nb1OuPsiJg3H5+Cvp//QK6bFb5eZcd9WmbHogL7Ig8tDw8q1R/nbdRyFTJElUSKbH
60pX2TYawgFjsCkeSlU+Cbb3BNSl53a6fdJ7BTnP1bpzFtBYOZZV3zWGc5+U4Gn61Gb07D7XOdCb
Ho+uGXnwzcz4J6vDbunJpFjGTK6qvKux8aIN6jgfwqa9DNJmLxMbW8H+EyE7JEWFJ/2uafzHLkI3
G0TTg/T1TVlTXovi0QuIuDD8q1sI/NojXW0qnNNU04IECbBMl4Vumlbv9UA2pSWew2gi6ol+u+3c
7STVCf3PR5TcmvDc+eI44Z0cmfdB83nu3PRSTUOJgyS1ZgRUNWxEJVpT7z6JPZYoqMPnUyOeQh7p
uA/WeYfu0C/cRQ39mrcsumWDSTzkev/c1VirOLU78EKrpCFDvR8bdDvGMOHryEsU9ZAd4L+zYFHQ
UmzBMBJQ5rBUHVOi0lb3smEMmicSN5FLN6LiOAT4TH6IU0D2C1HVi4TEjyGwnqxGQ/HLwrfB0E2I
Z2bPyhgRAhsb7r+cQs9EbJFnZ1+wmjL68SnV9QTvTSQYwLPQ0gOgs5USOovzal2W5qpycO9brfmD
hOZ9mPJtMia3KJejH6FHNeV41LLyFHWcj0oRN2f7x2AM3U/0Jltn7JjjMCxxCvrm6D/YO5PsyI20
y64IOjD0GJb3Tnf2PSc4QQaJHgYYYOj29K+iNlYXkv6SIlIpnZznQCMq6HR3wPA17903lleT5xzG
fDxlSF5WRl29/72y4CeGyu+6gtANPMsHlGkGP/GhPKX6MtEpXLtxepmbnHKv2th5hMDd6z7iZTHu
BseskK+qza45M/bClTtLdUes9xtDIzAYB3ShmKX+4S9b9Cz/onj401/2E+9ksPJUjxaYJXhr2Mck
07fYU/cxY2xn7hiCul7zmvRql8zdq9kZDKTKArRGa3P7xdWZc2VdxTHVNrFkspekp/T31aij9d//
oT9yWX77BIXwHChbjims4CcFSxwaXo3YyERbbj0q1Nx+D8erS4pHeqp/ALP8xL7+7cUsM4RWFNq2
D6rsR0WOaFvDzgDoIgIa7XW0VzfFJn9jLPGBeeIjRquwm97t+h++i796i39+1Z90MYGIAk6mHI9m
0+4nU+y9hTqK229vWkn1D5/njyKc394iUiDbdPjPEu5PoiOvb4d0Wt5iWjyn+Q2M9ih9/fuv7Edd
0+8vQX6Zj3PUDwDq/PgpMslWEge3ubFM4oGRpE9dsP37lxDWv16+jmtCc7ItwLzuzzdWNfg+elUh
sDMbYtMUlDK226DpKO5MNzxSSty35CQRVnjSWjPRrjMiMnvv6h/+DucvPk/XMf0A0JaziIh++jyL
dJb5LJbFFR3qLChXZdau6XH3A2DYRBJkr9qW8sy6T5G+a82yu5zYQ17X6RGcdqX3In+pa/OqJKrQ
q5JjNlGXh0by0lFnpUT4VSh3iTQ55LBL/Xb+ckbKqPrbWKAURj8pEJ+Ib0yb2oiQLZwFLSJcGZUf
Hm1IQ1yzDON9aj9UJjMb7k+KYDwxfnkwkn4Tx/3OyZolQvgCwgrqE5LSSLXzpLflubjnoX8yRXuK
HfmRmHQxKuGQrqNvNiDapCrwRygLjK4iplTO38cxGcnxsgB6Ot1iI2NGKeeAft2cOC5YQRfBifY4
3yTJV2kTEztn+wxsZOdE1z6iJcrgC1FikOD5PTRi7xS3GZVmZdCmjOV2ZjM79uUu9c1dgxewS3B3
4y4TtK8sy8iardDek65GDGy/c5FxtXOL9QFrZ4iZX+ZnVZSQNqBnSesuioNrDr5zb0aIpRG85Sw1
ZV+sLQaVv4Y3NDNhcgujiHCcPge9gmY5JcgDFWFAE1zD11VPgy1uvAgKn/qoxkc7/lx2yWqKb3Vu
XzNKeEYBe8MbeyXWLyfts6Sd06/aFrtCk4/kxURNusbdP1yZf3Gq/HBhLnfQnzSToz+0kapdQdjd
eBX0Ae7GJntjrMqqYXwJ58EGrIRdlDlDj+hyM5lLpLipQCAzoV8VvnY3KqkIQs+0/w+HkL0cpD89
fVyH7ENOINjRZC/++Md1htMPQYguMdfTgH1gYFVoxh8dHM9Ztyk2sxAo5LDts+Y9NTBM2wnmsbhd
TNv1cEoDxlqB+9g4wSFrSfvNHURgbJzswin3hj99TsnwGhDOZ03YmXhSXFpKnEHMvfusHjYG7o4w
KG4y/LOEx191/fQPXM+/OqD+/A6tn+hpWWDVQG4CsSFSZGdewkcCOrqSR7GeP6v9fPP33/avv+5f
PlAX2LcIA8sV7k9PLltahcpTniFtpRsAMsZnVnqQrOmmfQ9BFM6wqbAvFSl/uvIPA+q9NGhua8en
Yxvuckgsth2wF0f0dHA8heELwJI2g8e//0PdH5Onfn04uIBOybNAceyi7P3xm3dma5BEtAmEEt2r
JpRpNB2CqoOUWyYkXXSu83hT+dFBpNUtFTppc4RuIV9hRjAk9JD+a6Uh0Xj+V02j7PVY5YP2KfOG
h7AoTgQPV4SFZrvGTS/VXH1lCZNgI8zIXNYebsJm10wRQ5GEbY+5a+MOWRL3hhd2+3QgsM2y8O73
z6SyH9qw2/UDwYD4uxkhgUYYaTJXcWT5lyovEnLR8f7B7v+UFsupyMYB9vef1l9dRaFj8qwOCQ6g
ufzpPrFyoiWqGuFzu3UurCf/1J30B6Hr22JbXJbPv77af6Xyi1TesWwezf9eKr8mueNdqm+z/Ekq
/9s//EMqb1NsMP3zPM8UJCf9f6m8H/5iueitfw1woyBdfvS7VN5AK0+xtcjhfRvNPsT8P7Ty1i8u
5Rgw/oDfypGBjv4/Ucr/GrL0x0mwSL4dyyXL1kSD5/E7f7rBkIU4Ix0HbW3GXmYOBEO+BhZB7Kj5
2ewKVHqx+yrYeOOxETzBvODTaKKHqYBiMWiGknXhkwFvux3xpn59GDqb4MuRqJwZNJKRWCZAuKLe
SkdjoqOVZpOFgqTwmK0gDAFolYtAPnkRTPWUodkWYQ1O01IQFuMlkCqyaVVa3UM1ll/gD2sm0Wmw
8+MUEaNTXPsRfV/MDDRO4sMsQ9LUAUzV/iKTLdgDZ9MiREmtcWdIFpaFizCrDe4H33FXqfbYc0VW
ts0cjvzI3vuMUA4RksSjCoxr14O/YHnIMyzgN5Tc4ZVuYlB4AbBEXczsNqyaNTOVJ2iRmVxYK0QJ
GbpqXbURdiAeJJBpvgc5j8moQK2JaeygpDsCfuGhmaXWu4IClZJsqhPrsS6HzwgTJerOV1GOL3J0
OFGiQ1E1HzrLENXMBsgxMKmrzjDlOkFiuXM987Xq9E1AFQ1JbCC6m3xfulPMOI0IMOlM2YblUL6f
SiTqSSGbbRWlj/WcvjFbJTY8i2q8+v57MtbllrUo6o4Kia6dl3LtTRBjhJxh0Dp2vLUWKKMtxu/Q
2FCwqMzcoIsIkcKR1W4EHfwFG61rmmOA1nN6kHLaMYpjM+d2l55tGFSopmavGUabYaQczfqRSPoQ
cUqG1niFhrhmLe09DtEYXU6SXPK4MSxIcuZbPSLNcBZ/eiqJ6M6KrtpWQ4UdGWgGU7G3VBLdVLak
owcpMQdBUqOwIJjTzWzYZQKqu2P3K1XbYIDtCT8SO47d3KUTCzIXsZQOkmNhjC6XE3lZ7aD0IS3B
Q2UWIzNmVFx6JdKcxuz5LdXcrJRGZgiZ9lsrvZyT3bDADjRipzp53zvlFRtDierdKNYDsXWM1ORN
ak7fKgnqJZu6Y+y2h6ghvBam0BGSCAoqu3/yDOQJM64+gpRe+3S8igLAN3FBVEGfdu4zV9P8MiUm
QazGrFeV8N/TpDq0LFnWWkSk1bMDJ1CivR7yqTrAlHWWuPlXLKPTFvVns+mmEVZPaAAx6S3nQqOQ
ZHo8kOViUBiZRsgdl/tYtBRzX6Jpw02DTeMwkcvAoj2S664lMcGOQ/fsKBvOTTtzZ0QTWMTYyfct
7Nxt7SVMAh1mGdQJCLBS6icZMjvNTAI1vHg+lz6ZrJ0AnB9EfUFNy0SxSjgknEXXWidjeh1g61v7
jl+9aWl0e2yc3aUrqg+vFs7W6zxiQq2BE6SqeOYhKABzCd2zOniGuyqdwDlnWXhVl6jEc/QNKHl1
epmo3of6D/KQ0KeeObtxSdlJ62TDhCzmsN8EnSEuAOA163ySL0OoYD+W72aMKC4KSQ7IG8Nny8hr
+E53US4IpsSf33PJxJQkIvBhxqfn0cjCGHstOiTEqEMAstR7Dr9wmoMNI3bvHA4zCAsU3Y3hPLpN
CDeqRtgTNsisQNDUsh4O/jDMEHhS1jlZeGKKr3dp3cLEQ8Lf59G3KmkwFaiMWxYVFClpJEx0A+L7
iXLMKwknix2SFJCJQQ/sALxZxm2YBfc2ePOVUj63IvmJp94AZFe6wK4sgkwyjUBtgShWmFn3iKKr
NRuDeD0ELuPSKLppe9Ikpsj/tBOMn3yzG8xBWCDmW8ccIVAlMaFBk3PPffBEUbsZFmmoZuK2DoOx
v4x86yYqYpSZYATXwM9OLHxgYVmx3jZDcBRu3t10yg/3eAb88zxEKF9KfQhBhHhpb1PdA/Xm6xfc
0WqBXaLQj2y/2FRW3d5iJXHA+jjHbhoIa6p0dZ8X7jnJwnmLueAkTKdf5R2uljEG4iOHIrtmY9Gg
LET3NTlNfh13Dui0tP+iIzGPjmDANXdV/4Gu0sI0o5s9GqZHCwFfZjMubePo+6z1VzOWN30bnvva
PySed5prdZQo6cIieDUTmz6fjaCY1dG10bT5eC9WZdy/T8AP16IlM74zE8gdBshSSSuQGvFzGWJr
VrmJjcOv34LMGhajJ0vpOLmcK/VSMLNbeVoEN5gA5rNig0eMWc2Kt2N9GMtzY5EhEjh1CZxAmzsa
O7GzOimuKyuFflD74brvE4Vek2EERoZ5VxomCtloYhdZcE7EHuZ3j8yItZ+jWbM7+uqBNfiu1Mk3
5q2sFDCDBEwp2JqkOIabAV1BO13EXo3ohX2XWsVNWoKQqsXl5CN9w5lV3pbz0LMrsV4trCdrY+R5
GDuRuunQ/LGj742DkOWwaUb7K4/S4rVhM8o8o7nnOCbtvsEPMdhoFMpS3GK1eK0VsYET1l2K9IKz
FnTmf+vdbvrdGkolydzt39e7/2fW36afSt3f/s0fpS6lrxsKT9i0iO5SPv/uCqXUxcfn0ZJ4OPn4
f5gA/m+pSzlLFUzPsswWnQCd7B+lrv2LZwW2T4dK8CpmUjv4T0pdb/lVf5oiUOoSSMKglkmjwIcK
7v7HXrJl5215UR9sMuurHELOjABNZ17DwxmI0VxHHQusNiw8NsIeK5mQUoNOC4mYH+I961y4TP6+
jpE51foxm83njrZ3FblwRoRlZyfhk2PZkOpGpOe0w7bdobH3u+e4I68NL8CSYJBX9+RNPCcNZ3Zm
INl1I1QShq28+9RwgsvCQTNmtxMsHQtWjp4gXyLuOsKJZaY0FzG6mmq6RfZ5i7AZaUyDVEkrSH9D
0sbb2gBD17rtvjGKs8rdap+nHtZtixWbCmAbc5+zprGwp3WjeWr0+Oo1yt4HPqFAOhxf53l5COme
staaxm2IkWajQeecghaKTy4RPyiTUKihoSjypkUx4s6vAeBt9jB5c4iDqDojJGG76o1Y0praXVc6
ADs+u+neHNBNBxiYAO1ySDecHjkr/QnOTYNthoAsdSM8AwZtrX2UXv5CR5rgmyrzyjTK+yDq6q1t
e4pYlkif0lDXUHra+tAVUb8NnRgIkvY+8yKwL3oVPSekOIC3WMApWt12S3FXeeqdCCWc8RnY22JQ
Hw5/8rbvy+/jEKKwkVjoY8+5cSFQcZqjrEDZXCHUX+deN1xTChmQfluSmTLhbdoUlqCBDeWkiuIz
I7H0EGcNhK8RaEDoQiAnMSXZOp3hX07BfFtWtdw1sSPOTsQCdlAx2z1kdjqdP0uviJ+smMeTzhiM
4pmEHxOSt6C60n00JWG1edy260JMzQt7TrVCHnrfiDxb947/kiKg/JCDE7NkHhCROr3ctMGUs+KO
DbIjMG9AlJbwD6vx2BdcsM2AZNF3VbATLUd9zfx1JxrCjdAiTCQ8TSiYDQtxv5PfmmrUV52bQrDR
Zz8cb2fXwpsqOrxZTrRuQjhfplV/b5ZzOORAHvM8fq4xQmzLyFEHI/fgdSXOuMsjhDnay8U6adGT
1Hl0YH4C1Tzr0hsAmP19I1vvmnB7iJGB9aVdEeHLhFEb5ZC5pxE8TZ531Yvt5c62XwAGRgU5GwHE
i1WXNX7B/DpRDb5OxfsErxfKweTpBBXfTRFmxUvSxaKaIuf41jAJ3GDGHe0S2U/PGPgQdwAzzUee
N7L2lyCPEfNf5y1PSsU21ZX1yvGbAhqKuLaT6sUiyJQAgsdknO+TEVprKVkfOzos99IX9R4HsFy3
VvKp+8Te2Zgwz8zmThmCrpWXIK6H1JEH2SLknrxV2ZlvIacMXVjpYigc9BoLa7T1cMFc2X4JSV1Z
E9UbiiEVo9TpAAKUyrll48qiMPXHbRTREpVRPqD8bbZNM6kHUYXkxFkAHVPfPYvaNG67vmwuVBxH
F7JNGIqWz64uyiXYii8whmjYMuR9RLGERc3rYcKUlrxlGeRvDSs+lpC7WRT79aZE3bEKUDxC4McP
hPdvJWClem1RbOzKhOXCDYt6riWnitpui+TY3uVj9V20ybUj7HDvK7yxLG+6M2wUyH42b7LsorcA
YGiriDZLpI27R87eSTjmsyUlvYovgpOOvIciNd1rPYbbJZEB7b750v06BxTAnuZggQylk8MWFcdc
EXovdpfBMOuQ9Mf9RZDkL12YWRe+TRpsq+ZHStu3sRefjZV+mQPQvzj32fsjnaUgBKKXFUJvZVeG
p36O3gsfw3OfZPGVHuMbVg/nVjThAfbW3VxItEumcWXJST7JBggptiMbIpw4oGOvN2CW6zVWZKSN
gKkxZlRUtotFo0uifq0LiW2Z+h4VqDZbScQXpVpe9zsQ2fWFnOg/rbACfugAu4vC+25kCR/53msN
jkhV43mIalo7PRMUPaM4WV5s8RimA7pVkifZMafkKdkDgi71MpA/bQwOQpC4uZEK43JWq4Od43TO
bHqFfuovmbSr9eCjbvaTa4o+iHSNsIAE0gvONF/K0t+8kXvbSU6FYnjEd2oa15Ga3oYJFmRYzU/O
jM7cxoyOAB81/lj2/omtPoD2bDp1Pc5+oNALk12sa6bUABvZciUGCNEAE4FbghHxIzVw9YHEdWuX
+MDS+t5FqCEVey9GFsQ39S6EkwIIqUiJ6IlwUuT9TGWdZbxj7K3yoqrMjwG1sNlMkLLCCRXErIj3
7lQIHtC5YBnYrhAX5PvAYfffAeVfmZM9InBAlFDOSbOdjam57NiGjr5gQVe2CwNpPuPsHw5au5eM
p5+aCVxgWkJcdEf7m2LWjn2EhIRmmtUJ+rFFYS3QKM1Tt3UW4a8vYust7udwO8/ObSRRQCU5DmjY
9t22yfrvRh/fZkOp1r1L5C1sGRQSkHHtxJ4OzZJGbPkDrkF6+4dRGE8M9x5Ss7iPElSufpQb696r
ghQAcHhN9Oz3PjcOsQcjDSXEt9wSxmYI8C5l2kDNRrpv0NzXjgaDWD+Uk75LR+McyfQFc8RzZQbf
Zzskha4TaC2MnCgmY+K9ZeaHnXPBlmZzByTC2YQhRgsyRr4XyPZ25N/obczbWxMiOe5QD2B2ETzy
5yQJwQhwQSacTKuibu4ZenDhxz6s0PQ054m50lP60oeA99scea2fGBGpK8ia6shpDlAUlwhHsZin
B3SkEhB4xXewjdL6Jg3GM5NNtMxa37bBgElqYT7l8D1jtM6rSaon3SbfBCo+RNj1xxyn46qTzYvv
9RezDw9BL0bnAiA4fulvw3IrhuVhLrnFnNg++EV70+npLg7NYWUNOZ47I31iqYHfptzHXYqgjjiT
Jn8q/RkrYxDt8kJdN4H54mREY9nz+KBaeYG8g5zwiXKscz/zekR7Wy+0xLAxafu6F23q18R0u23n
NPRXgfjGaGFcxXV/jQ7vjkaSiMASk3o0LXFqSFZccoB2JKq/thnznTzvP9j9guDt/XKVtPV7y5m4
xsnAuT3JDLUSc5FpRAhKFw38rTE/Ir+7V6b8jOYqIyHDPc64P93Y3E4dqZtZQ65mYTloYmzr2cnq
FzNOk81/26/f2i9hCpOIRNqRf99/3esPXb7/3/+R7Z+bsD/+5f92Ye4vyFAWtYazrB3YOPzRhfm/
sGtwbZMOiCxjb/nR712Y+YvnsamDvkNvZloOqdF/dGH80PUECwJYNyg0hHD+IzaPAPrzUx/mmmww
SBwLLELqbfQzP/ZhxHpWAg283MxJEW2mYUEbu7iqJzJPLdEeW6Oialb6ASzoi5qNLaw5pS+AC732
hnE7mqjI7I4oiBQ1w7zxSLyzFckywSDvomr4qn1y3D19NWX5yY7T/aDzu3KkoWqdpwyJK3wr69V0
mptM+m9yVms77s916+1q6VxayCBW1QiJHkSECgi6afR1O9SvAd76Q9WVp9LRD9PUQu2PrnJFcmGL
pzptb9JwekgC8nBFeOHjRy1NdScMaoSOl8yDgvw8czNb8b1Tox4jcHI/lvG+6JpDhyfW8suXMoGR
7XYXRSO2tMOXc+fu67I/zSmwc7Mcz6nh37FdONrIO9FEYs4NH1Jvvkykf2VL9cww8ybrks/KtM5l
I0nzIWs2t5B6dDsw5fgPExzsdW9s0zx9Zaezt5B9Fzw75gIaS2BVFzC+TtBCtrp1mDcCRst8CvXK
r2/dwdqF4fytca2zdMunJCr3thDXplVcoa/ZqCzZOSp77337sW5YMBQYiDQ+t7Y4Zl75iN442IJb
oc4YdojorfWUlddjPdCBmKesXcKSPfku5+jg9Dw/BtK1zCo4lnl81HFDJVbygZv2qVXFSePvyWcQ
ogtrps8/gZV8Ngr3Xx3t0JB/k63zwvxiY4/iJsSI0hfFg1FbBxvRewD/lR5gHwUOC+TS2KGSweUb
CIyymXFoIL/6dXwvoOSHo7+xAdaYzPAbrjc1bTuXugJX6DjMT1lnb1Ow1rEedkHrPfXu8GkJWOkU
xx+ig9XUFfJh9hA/ujYXWpA5pP3G2TdcGd8TjXQELg2KQrWNpXwSLql/blRB1CVGWRv0cX74pilM
ZyGvvBnOaTISTG+0q6xkIObZV7bFvJ8uf6PdXq3TPIo4mbmKjKxvCbGChhpCS1pLH1Nq7NBuIKym
DoIfh7+guEv94GXS+VUdjzdTDI6hrAe9HyGla6slFtkxWij46hNSBLiH3jXopY2AT7V1tpZX3DWO
poAXwWqsbHq44HUW6XONdj4f5d5Php1PgiJbKwcPrcEVKHaCkKrOn27D2CbSx7R35jwdEfFfwZni
6Yef3gCtq0qQ6kkQ7TPmpG0zXNWhc9ckxVWC19PjZ53TvtCW8+zHN+gSdQSO+5OCkbX6VMI4j7ZF
G7wYIQR10cPArJFQW29e0B5gw+ztOd83WmzRH57mcbqrdP5QRcMG57W3kjX2tbl/xOt/dKfFNheD
mnYZ97bGIcqCC9fy9ozBYNY3Dthc+yhG/4Kr4V7JoF8nhF97dnvs5XhqvPmiBEVbhERgzO5z2Ot+
g7iXlInwyhjERZ21B23COHAJ2ghZ0ecJoK2YJqs6Qb27CmIHGD/4jD6+kUSwwpRqN8wu7mdhv7mF
OFVhc6vTdtlCmYfKyi+Fb+G/8rdJqfksAEBkqXrvyZIyGvIZEoPpuS6r697kF0/dk6353jyU1P0Y
30UATlY+pp0NmvkjW9Jo52j9VNMaQPh5UTVeSpkNb/OQP4RhfgxTvikoO27iHsc2JGcnf0KLeuUZ
064WwzvsoMfWgg2VjsSWAJR8C3KmF10jEpJmIutkIHjBguCcCgsKUzlHN6xtXytkc8eaHf02UXp+
CJaPevLG4LZK3WkbpLJ98X2HILrIhvhCEE0c39uqelH0L7sSuTpDvChSnM3Gl5/jPqzyqL5vsuHB
QrE7tYCU4toAqllkFHoGWeoY7O9jOqfK6ax94oRQunH1HcyiCC6k4yVrBPE3VSe+5rqgbwvEh/DG
x3SJrNJhP5zyIbpQBMuehbC+XHcK7sIwq/EFBcCtxgo7HgCeNWzNZO8uKCC/Ku4YX3rrzs6rY6ja
+75Cg9YOXnO2S9CrZjiobWDaA5ZQ8Ptlk3GMBjM4a9kgNRtxSiWu6HdzZT0WYXM3sZzd0+F+DQFc
2FG09+FkHDyXL6J0cK7x2HqWvdnepQ3Ff+NDUU/aTEOmfmvKAPdcspzxncJh6s6bmNZCSFjpeZWF
u9ZapomOYV1JK26hlDc30I9oZIwoP4D1eCiy/GUWA9ZVVtz4duB0lTIAvTB/S9q5vJhsP74rjQio
RhGw5emwntaN3rrLSs5Ox4Tsia69LiwRba2xcTdhD4KnC8DwyoT87IK841Poc1+34wKOkBZKwUiM
+wGuBZIBIsHlBAmtzu16nelkoXg004kZwbH3uuzslfXDYJGBJ4V7BJtCZq0B/rge/XMUt94mSUdx
6H1VHXq4Taz45q+AS2k/ZthxqyH/Ei7dnxpI2ShNeZf40vqKFKO/qkMJabOkX6lsAPcxi5cAHw00
TcK7MzA7G5uvm+gwg9JC6eAGodNUHph6pAeSTi8hecI2a3yNaptsv6BG1C6rjigcqJW7QkL/iebY
vx40YVlCV8XJKnJz17XxgLY9J6wqjmBeNK6PQ0rD4dIpEOXeHkBMtfo1bIKYlAcM1JJAyHMxFsTV
RZBxU8QTm6ol2sR3MN0a4VtR9eY2sCRwlRC2HIvwvZmQCSsY1e2LiPSgPDTNx0CGL5XX7UIfKq45
S2ML2NS5rKf01escg7Vmd9GC1lwFQe8dK5vw9M6dsaOwhNsQwo1+dMA1iDfvrQuDmoJtiJ/DGRNG
YuNa8+RIF6WonHoIXI4E2OCBF9ogJ3eu6LLBeUThuc0UMsQe37UY8y/dl/amm7Fcjm6UbExmQWf+
d2ASSxTkXNmL1IINu61mqAKyfgSfxAa0hU1gVZ9dXhLXEVh3THKx9Asr2nSWRxLlEi7bm2RuZdgi
K5S2MpjdLROYACntZNHgF9VGBR45dwtMZZ6jUy3b+ORPON4pkk6VTu8ogpkRJgLVvkTJojP5DYPa
Yr1XdzVF+CZzRwTxTo0+AEcqM2KIC2bOvJUlyqHX+ZebmvfSc95iq3ySEwIAu9Hzlq4X8ULTXfnB
zMfBqDH10A5ksW44UXDs0/g+8Ow755N9UwoW9GjXw/XQiOfJ9Hc5aVmeDFjlJeDMwxLecZLXHyPj
7LXorDsTvUjf+YxFiKpxMDpOBiEHXIhgsYaG1KTh1Qv8YU8A9w1o14CmTwYbw2Nu4BpYr5NWvquJ
j5JJIZnGc1lsY2h2RO8NxikLw2eWAzWECIFNNqWYiAaKWEV4gscUdhXEwSt4T7wZwxJNT6ezmsMO
AFGZdJsaaNreaoP9GKfnyhhzUMnTyc9gGSi/viqXZWiore9GStkhBsl3Ct4sNvhgahwxTVVcdqk9
bzGZsN8QmLg7K2Dss3AFh4nAyE7bO78YoQC4yb7V4pBERbTrPOugqgxZdWIeK1Il2da6G2k4H+Us
Hsa2wxmKNoLEMnUdlXwfE9gYCEsTKZQTJOX5aONC2KoW1SJzLKwrMgYXkbp623bt92oojzUuxZVb
uaTRVWiIMxVv4rxId97Ip92SaTEgRdl7GVO/SYXJTWiM4zZuUaK4TpFeDMUwbqxJX/VpChhJENDm
WXhayAZAMtkvrq3MRNspbcBpXmWGpy5NEqLohvwmbh04XH7BbNOqnZUV5PPG7okvzDUhGKlTvcSm
Ze1DP4WY6Dpfwmi/RwpGfQ/Wb6iaq4J46vU4s96Srf9RquDNYURzHLySYkOWyTmEt7NJdCiv41m9
Gz5Zh0g+wV3UA4iJIr7GZHw0XIIQZFK+RkrfNglCeF3rk1L2OS3T234y79OMLXJPBQrSK2i3EyLV
cEFB17lHMpAuUmIADXg/dX2azNG9NhLXpYQzp8sKmcDJCE0ur8khMXC2UKZTdm/MGDNp0JlfZYi8
h0Aw4EiWGW1iU5fHPqs1CiOPJQ/f16mNjJtBEzDYoKxsFGM7D2IOK6pz4xPZVVD64D3CEpXkjwps
JfjLaR9aTG3cWj6bSuSb3puYkkXRU8UfSRQI6W1xXz9Wcfvq+PWTrwJ50BAeEdaN9cby8s8Jwc/s
ya+2acdN5GTnRlTqAYTQsPbs+oSjD7NC4d6TT+fwNpGjRhHuThViFJ3E96rrviabVdoUmYx0e5gc
nS8evYroMzvBz+nPl4i4oelPFZy/1D54s5GxOGQoZ6dgoXJ3/GwykHdtgbWgNZvvsUuRzpH8iDgE
+25hU7Bxyc9eY56KlK8NGRnXxhC+dZKk1c7BByP6wQDD4ZPgUYJ3xgdQ7UVdYt0a4biOadMdAqiF
N30qxbrU7nVSIiwsNMQmU+l2i4gA+cHYvtuN/9pGxTO9zHvtAtTpdSl45CVsYA2irYbMOAvZ36TF
QCYStHLFFHRlSrpeMfaPVkQoJ2cwaoeEdC11nfjWN+b7n2GWYntsn0ZHdzucbBDbLVzCDhU7Y1Vy
a/v4IXRJx3LdvCC/yETjX1cGpyfeSS24doZYj2ibbNAomX0xuJrasESlM5jixfWAj3b5zTBU3/DZ
zHCIkK24eV/tzBR6k9VOV7Pl3rUYw7O8OMWo+06RCZVHU/JgSUcEZAXoeHpPXY3KIvKRaN3MlneG
Kr6jLlEHjg3norLsA6aF7zGg9wivQzJED3UeNhs9RuWVqYb2MFic+RIW4kHYxPHZrQcBwXSFdwhT
eIR93eVHewJx1HQpESWOYxO8J1nRyMCIz1Qi7saABqxneAsTl/9cVOF6jtVA5gOT20j4PLRyD+NX
k6DhQtGTx83iV2abjaMAveU8G/4hG7JhMwo33Jm1qglGifwtrMxXtB3kHyB6opkZL7yMJX2CAY8N
E5ewZ3yaJmUDBlLOqjIJN5ltb4yY3xwlCIgSPT7/P/bOozluJO3Wf+XGt0dHwiWAxd2wvCGLpmjE
DYISJXiXABLm198HPV/faWlMx+xnMxPR6hZNVSHffM85z2mYYG7RYLKNMbm3DuZNkK+hdW1MnKOF
a3xko3UvYLvaDVDEsVZr1t/AdtoDKiPv8giJI6UDlM0n5dCGfdapd/ULinvmkUKIyuZMoqv1OMMJ
Af3AnXuYr6Kidl2pWyMOD17LL6vOyBrHo3WlkzQi8z+8dsNcbQZmXJojmTn6AVWBNxsID5dSQtAR
DjrkTZvErwxsez9cGiGI/QUz1Ul9tKMTeh0H4zeM6S9dCFSGphG7Nu9jzcvjAXLngw/rFKptDJcn
20gr+z63zVsxEXRanLoaFjLsHhQU+oUadUzMpenWrl8M2i8Mgsk3nqTsZUr8dyunr93mayTBB5ad
jfC6e4OYM2DeE2mwl1ACIBzFQ95gfSo9Li617jfjSEUbzUf12dRf0unVBcfiJWRXgoWPxQdVfO9H
3hMozoieKlx7DXXVM90SdY0NLc6NDe4ttXbs6k7DCshnorG4L2FmOhiNI7hkUwLmYjgkiYP5AiDB
lJF7JpWMRzHGQeUo782OHBKuCvrOtAK0dcmC1KBvOzg7rbuBK/MyWJyxVUjrVzcjm/a17W+Ygmus
iqyqAu02GwBu3mHk07FLBFWOlbBLxlsAX4XNur4t6wxnseGse9knu3hG0x9yVx+twuVR3BJRH4Y6
Os/egA0pCNG8kpBNyGT14m0OqCurctpTUm82tqWv5B4DOUUAY50HJ6wH4d0YQvPi4VO9uDP8qbnA
bGF2DaSFwC+Me5VMxasVS4hADtkHFE4vOVk4hoeV7vB3lK1PG0kcvDSxrzAgUBztYRq4mSZKOpQ/
RP4qVRVPXfQxUHnFISZBStj7h+ohaYVMeQlHEkrpeCLWzGvbxsWmNEnc2B6SWymGx6a09rkXfdX1
fOZCwqIn2XNLZAYyt3ppkC0HgJVB7BEpFnhwp/AQR/lltFuPKnO0IhvHRGzdRUNzDtKKDvFK1aSw
aJyz6vxFmqWgjsPigIX5SR72Pq6C6hBnzvcirzCIlbSvKUSezkcwCpe1hrkQqx2aB1sDWHPajUde
P6Aain0OEc3H2M1OQew+YyVc1do9Uy/7nDSDBy4kOvUdCBdFj0ycgeABYFnQcsOvIJETrBWqrQ1B
ZqydqUaMwt0M2KcbwT/SSwVWDpTP+B6OLKwZa4xVrmq8CZZSRMAiDCN5fxEGJtqsqB9scCxTkz9r
mWPWsUFjQ9wrGSXTj7zHBBN0nMMD3G1QYJ1z7iHnvqahp7D3Mb+WUUnQRcWbOEMccyL2e4JSFuCC
HoF7BzWvoPZ5jvW9axvgzTRN8Uyfh0l5HOxKAaeZQv5qqoZWeQn1tKpc3gS9fjZmlVBkwQvSs0bh
IMdUHFbhnsVj80S7NiWdi1l+pE/jMW2r+FTW03MhuebxTH1reldu8oxC1HAmz42P5MugjYcpsh7+
q//8pP8Q8vjX+s/tR/mB/PNPxB/+sz/En+A3Cg8I/lguag5GiL+LP775m/BRfQh7sFj6mzvv/4s/
Ni/fEjaxLYtSB0x8fxd/zN8CRCSiKOTRhesjAf0nFjy+tZ8NeA6RbBfRapF+sPv9kjrzIhYgeKcF
zqLFpdPTshNTHu5OA6StqJ1XBAvPYbhAqDz9t7fPT70ef25s+MevbQkXaYyfg6wxke2fRac6xr6U
lCFB5rqDpD1yNxQtByP2Gk6xGf21CGjFjLu6PaqZ+8qfXq37vwVq/vzlrSXF/HPOhsW/Dzja5bLN
bu+XgF+kcQPlIE/WcYlbjZ2i7U43jjvROsSu1xtfh4IWQ9jWqUxI2hBA4Uli+QOjAv4DiUhNttJm
Q+Rx6mbqqSOCZwzXXlXkWKFd0vxKPyzrWrcubv799/5Lzn3JCFk2vzzLs33T5yX85Xuv8qF3Ikmo
XlacuCJgCBJz/cpeDrqOjOptpBcXdA7nU1vzKxTMexHLJwhK3yLZw9NUkbOZ2+rwF98X2c+ff6sB
UX+aRBwqMcgHevRw/Pyqxp1SoR61t5789k422bV20jevz8Vl6ACSFyH+RM/nMpq4bI1ouDyLzn6I
rZwgNT65RvIAjpkr0qQ7OEm21bH3UNqcc3Pl7ioTzwhzQM0eLCAKU1ffGDpBZXbh29AZ+N6qH2ad
fwl9gLDtTLMexTfGKg7LW9E2+RrHONEEi/8RdVueKBP42kjuMCVBgtqPuHQjH3IDzG6dpfqLOIS/
no3xVfWTv8rG1OZwz/HW0Hp+J5PAvPOLqFiPifwSJtPXMZUTlfYQAkOTnzK3dLrL5g4+XpU9ZSH6
S+4PX6JsZCOdBatg9FeKcWfb+Y27GZKajmhGsKuKJkZaW1wwE12AzHf0r3Ir9x0GMjskItJH4bc+
72nPKjqC5uQfphyHQT10lHC67G+SnCxN36XM+z6AB+FMt1bhb7N5POOX2HWWC/dLPqgcJHKbBhPq
RvxZ8nHYO9KE29yM0yeuD6AXZWgeRrwf66DV5kkHo147Tn9s3Z6PjZdS8hEHdbuPqmS+67U/rDOb
gKWsOrlxk/DZFQMAMHoRPaes0Epd7pddQ4cEgSgORGjgrXXlLkZziJerTSebUwuBBc6aUa0Ub1T0
3ubA2MhFbi5exjl+SmBzQUJO9xUIidvBzjH4lJrmwz6o4bISeBGx+EauJIRAAwM49yUuPjf6Epfk
15xlgBqc6lEuLg7ZpMdswrViCWef/x5LE+BaeQjdh24039jdRPuzSVmWm+0qN0c0ZmlwE09IPUpt
ZESxh8Uyr+7Vw1jjil/QpF1EEgb62obNiVjA3RRKAuzC/y4fRyhdbqe/UIYiV0XpODvPZkFc1XFw
rtqkgdPrFisjqX64MrlPeezmpBEA63z3VWq8ln5+ISl9CYzqqaU14UZTdN4ayTlKCEZBZhNmzExs
n5HaLuY8vJqpjY2WXucUynHEJrCm76+WtEeJcCNo1sbntqlhJQmKzPsyujPa7Mpuis/H7O9ME/2B
+84qpO2ijyDrSvNtnCAiDrk+aZUnux6r8SUC8LDKxAzCcY6c7STByBXtdEhTqiedqRyv4VR+qX2j
wkWrKr4Jt8GLhDjdJ8aH8Ap/baXsXYnDLA/WkQnTZXbW+TGIqGhsM0Xd+lK6VhbOsW4HJI+az2qu
eW44jFF+wB2kVyLH8NarSyDbyxyAgdahiGCx8Wl37RRsIxmStVUQ/GNPqdeVBc5s8jTlZb2cNqUY
Q2yRyaM/8IOkpYkdW5cbU2K8YyluU9ky+PsIBHc8AEEirejsMm1F98RWi1VCRgK3q5luePw8tSO/
7qKCGQDSBolPXaN5xBxePmYphdbeQP8r99o7wDsPrHLZp6bek9HRQJM7YHP9UD4bZsLfnAZAicAF
5aXBd5NdMmv+GtnlZ5cl94Xsr0VJ+M9twKEDOz/g535kBURM3pwe62LRYXGJriedvTCh3gs/+VGZ
3j5L+Azw5KZSw5wvQwyXNFJbSDcfnRVw125pHHYpd53618j27BsTMjCGJ32mie3ON7qXtC4vduI9
6c6EyiPMbZ8TSBldajjz0A5WSDE1Y+34dU4FdXXqKvCew3U7tjlM7SgNjoXbXTirZ6x/84PlCXwX
4Y9mKfeeirzZTKW4DRLWSEHq3HmhcVtLGivTTj84sUulGzVU+OpSUV0Ake0Gp7sGGvqE9D7YEXES
YgeZi26bddQu91ZJGWN3r+lwJB7ZQEivX0XtvIoofcLp9Y5Gds1cf4s1+VzO4KKRde+4SJ9bzSNA
ZEmM5q1cHr3z3hCgMpqsxhdRs5jU4fjQDgenSJgVcnZD3XjNsx56YXnOu/SRJzAE0bl8tbMIZd5B
0Z/33pyb9HyYFWiP4qJc82sl3Afc94g7fbiP8vla+7I/ks7y85UDJXImW8oulvCtnsBJOtEBNzRR
0oVS1U/RQfbmS53kn3YouGZQBNXa8jlf3sBWCSq5xWKZDD6xiKm7zlVDFYnZPPaq3qdGfivM6b1Q
8a1MrcNMx5Qy4a33TdvfdFDtEJRPE3Byg5IP3pcl96bEJKaLGuIV411VtxcFeHNOqgbWAAE71xBH
k4J7X1cn06cKpI/Eg11UUMBZrlKa0r5aSfktK0E7DSJ8RnzFxgyALQuoM9B2dJyi7mUeRxies8q2
NQlmaFOSZoZuF/v2Fp7yXdWo89w4YPtEcs1817uxg+SxXNqMlQKfx/jE1Dbqy2il4ca1QGLGvGbB
AqtK8vq2N+W3FPGVmYL7fLegrZIFcjVMMW8c6l5SzfPCxCwuzRBmu9LEu2zWsanpE6W1vQGDomlx
0tCOmbovjqVPKY7Xbb2kkjurgXDv2itvkOONTQqOzT8hiYKuE7wEwLqMgEC0bgF4VZC8NESvVOhX
L+fAbhfYFzdlVE/4Xyn0Lr6ZcE994oOAEAYiFsYHJQ0rmqYeBBQxMrXYbrVhr6Ct1juLSMbYtK/2
Ah/rRodlDjyywlsimZFzxbJ06SGW8cQjeAzDzG3nV1ZIB3KpH/YCOTNShK4ypYsF/pmzvMX8BYk2
BMY1IMTcdMVzAzMNi+XBgKEWGtgiQ1R5ki/Hnqgx6RkExcibyx3IUVSiQT+NJr23A3y2hvNzw34B
qg+Zi5pSDVzn+Q9nwboVaYd7vZO3yUJ8U/ZtVoOQQfx74FHL4mnBwwGY7O+rBRmHDyS98aHI4Z3z
17mnXoCeWI/JgppTC3SuXPBzFpMDpQ/S2BSSc7ZZMHWVvxDqjFos/odD6cf2enZhgQ7w7Wz8m6t+
Qd7lqbzrg+QpMDwKvDASYB94rRdOngEwLwiql0i65yEOw9sBl3iSGPt+zKlKoE7Sr6HtqaG+JrhE
uAMwXAiQfGZmeHgj2LFz7WdzjATk9PLY/E7yG70HW5j3DjPwzWzxajVg/2LV3dOG8+ouPEB7AQPG
1LhQMvY8LszASdkdq+j0c8jsfdyiuxAxvMYtPCWjzL+XYRreLG1QOzXTPMBD+Lk3LHcTT1a3HnsE
WdXSpZ4cmek35Kjuar++Fw5FSRMxwUUuVzc87uHSjqO5G4aeua1Tnxk+AH5epZc74ycul2cf//dm
jJp6XQf2c0Gj5N5vaJ+vAuetYe4LCPiuA9YiW8qQHrzYv83x3SWCax766ok9yTLz5DZ1yOlw6ltJ
7Q779CdmnvGEGYIAtCLlSZN0fQEmNqy6GjHOap1hrbULdi+TlIXgNt9H8OeR66mrzGKYB93oqW9J
O+GET60pqTaN4wukKpMioLqkSqTCphM2FDDFIXJrFZnrzuT+l4OfH/P0szUwU88pjsa+Quab0Znv
moUq3SeJWA2CIaTL22Gfd7S2MerSB19ma3LyEDwBgYb+fN+CcGQ5VAv4IiLxWoDL3fyj82f8chlw
UBsf1zagsRWlzA3OqmxIzhKYj/clXCxKtk0Lv6NFIgHe0UNQlvUjD4fmA9hys8WJeU28MHm0S0ZN
TgoLuavNDq0l4y8ge0lv1aBWARbEt1MrQaGa6tmNYxaQJMJX+ehbb1ZKXQ3TOdI/tIU+CqA+VZxR
qEOl/zCIhWhY4USkdKfZ22NlUCYTU86bLrBw1BtqEVR1AbQfH+axprnY4QJCUPpgWJJ9ckG3HmN5
6m6TeeYbQEU72aMLltr53gmW7coCzRCFl2qk20DEa0UaYdCLF0iAt6+Vf7GDp9GryfWHAb9dN9DZ
u5fyHMlS/pmZkVVyMwJSKf2YG9zvzrVzu3zrjZ/wejGue7d6so5ijLkK29h92uZIkyOLWBhSYBm2
eSM2wkenN6xTkNSnrjA3JpUEZjBfmfSOjR+8TMW5YgtY8azzIQXYiLYrSfBJcaood4xWxvLEnHpq
vtDUNyYtpzCLEAIb+S1MP5mFNpD6bpqIfAa1NVZ+yDxrWyNcMcDc9uyPsHhIuFntjmUJTAf7wc4t
ckHymzdZz9r2FnxE9yyN3r5xe3M7V9U6FBgKZb6WPFyrQGNWQHrxMo/76L30x/5AkP9IMnQtWiqN
gwo3Z1VRATgRMDOgiC3NkTiOYqDNVZZtCcbcSFyXHjhtCKxrSf+NQTYtn8i2WOl7DrdhGDz8u5rf
HUIloWCeu6jicU4Sx2c+H+CC3XSOtQ4kAfHC+9qNwUrYlI4YuHo5i8ASFPcRIAwmUyqMzQoirTPl
X90he3bmst/nElJHmAbALgl8VuaGuyrPyt7TE9cRugg7sqvvYxRkd1FsDy3IgzpRNxp3PbfCiHe2
kyTcBc1wuvNdeRIUQaQ9QbqBJM3aVR6FDKGdr3UPdrzNvFPm5D3Ae/0ULPjpvD4uYcwqw7TvLg9x
8oUn9DpgsmH2NOn+hywx+Uwubjl5mJtxM2ZkvibDuPUTeTLIRBrZeJ/J/pzF4XtW29CAjTt2W4su
TFdMnwBqa3ZJNW4t2f2QTXCtejIBzIPPwLxcJBPuLPjPItyH+kvkz3tt5K9aRMtTeMsoQyqFvtnh
q067W6rksHP09E9YzSpJ3XXX6x+xsIqtoAPqBmpxsJb0SFUeLiqJaxeLcskNCu5DVNAMYG9cEotT
OBA8wMo64asq9plh3mdsOvKQvEYkGfd7dzgjsU97O/C/IQV8RFnz4iRugazgHIO2psxkxprmriqz
vNRTiwCBSB0o/0wh2GnCDGURY4Qgd+1ihryAdlJ0AnQTrv3FdlwOlZnbQcHz160mDE2apjzrUHrR
Hi7pybDdO9wH56kWqEg1Iz2r7aG60OKEdlnvCUhR1UkTIvZP9PN6HyX4XofoPgqcr03H9i6M8i1s
RmRv5T80ls1zIlglVbofI7mfrAicv8t8xk5G8ZZClE18PjqBBt1f7UoR3ZOEQYcHRehYxIi87bC0
PjgwyEbnDRvia5Hoi2n471gNGSWRKhrGIZG3VNn0YK9BYTj4c337NqyHL1VmPeQ2WlBpNFuT8mDS
PfY2sKCeWmpfufFxFCSkPFyeDSSLJld7KeXeBwU31/4Dq5i96SX7WMAySNTViwu8NG2KQO5Et4Xd
U6wGMI0lFNBR2tXeOR/h7E9VsCod/s4luxkYbrgF8XhEYrYw1hfp1o3n+p0QG89haky8fWt48zsS
67OY4fwYNIFuMgNPmGpya4V53139xe7wl33ssjn0AUHS3UpOAiDjL/tgt5kclgJcg4aVWE27AWTA
I0f5I1FP69BtMIg9bibMYVjH/nJt+Y9Lyz9/6eCXdWoUGZpKGr50edXYFMabG+emX4Ms7VZiD0fn
3/+kC8DpT4vn339QsJpgpDyC9OgCP69IB1u2lcsFeh00V0xnNOd+FNL+ixXx7yvgf/dVfsl0TE49
wf9NvbW183caxMN6cm6KTXjQKygTu+K53qAgrszn6kuxjqhC+Buc4V+u962/+jF/0RZSPCWZDmu8
ttv8UB/crbXpd/M+PCQ7BLJdc+iIHG4Bje/91ae/atK/ekP9Qhf4h98zkIM/AxSbQKGXSn4Dekst
0QcsILLJl2KTriHLbTCXg7Ykxrz9yy/8jz85JG8bYcUWhGn4/5+/cOqZ9HfWnMTxIdxl+/ri38Oj
pB+T3zj5r1ejW/8VZddafpifX+6fvqb9y6cnokWiiTJIBc0GBvE22g+7dlfsgg0Xmm15c0Pn6A1F
n+t6dYJadcx37l+8q51fQkT8uiGoIkn4js0PTuP3zz810UzMu5nySHK4dIuYS4Mm5m073AQZncoL
FCFuj0yAK9dJ8HiWxxH6FJcRdmWUC2ZdwG5EbsWgdxkZmJShxXf8g/Ty7Sy6F6efH0YsagC9jlH/
FvakgyPey1G/bjLzxVf5drSjr8aYn9MWPgGCNIvViEYjFxeUtdaOc5Lz+Bfv8p9f6t9piGitYGwd
aYPDtH75oae+Si1mSyqxpaRaI84fTE2WfWb0/U8eGv/7hZbh2XF5U1E3/vNvFxYXd6oIPqRrwQyr
FDZpRXMzcyMOst+/1H8xgv/zt3SezQP3X+u6q6qrYO8m/yjsLv/dH8Ku/5vtk5PD8U9Ej8OKP/o7
WwVNk8+9DCyMyv6ChPyDrSJ+I13nM1yQqkfzNQPBx7it+i7+v/8DY9Ay+RNife6CGhSe9Z8ou469
POD/9ERgyYUNntQh6CrfI+fwy1MIFlI9Ek7mHRMkD1aZbMe0ugeopKl0q57siECX26htL/yXcJL9
qpnEfZk33wiKvud+c1u0dHNC30pXpW/2q9kxAM7WCz6M7p3PuGQzkMrqabAWEyqp9ChmfVRX9h6j
0bz28wy6u/HeMTTceA35YDXF02nsaJ2bp8Y7ebALVm1t1Cuv6fSuH+fw1uuWO6tUksk79S5GOdKV
l8hXq5nnU6DA1rs14Q0nC17qtIpXY8M9s2vDFdK7/4QLDb7AFC2anRVseiO/jqq9kIjIV6pT5c4z
tcLyhsgNWPQTSew1sIJzLi0Cic51ksEM8JiaiirIOCLzAjPouJCLIutZdEm7S/2Buj4DqJhRDXdV
Fj7KuIUxyNUnbpk7y6aQz20/3LlpRXEs2BrmxV1JsdUqkfIVmvC5tetby2nf+NhuCwsN0w7G3Wgz
w6Mv6V2ky8vYWU9x3z1Jp351TQxaUnJGjfk3q3Jbmn/8bFXH4bPWtF4k8beOo2YdExK9oVE7O/rC
fR8rNuEuIeZkTlaNg0bQSvdx7Ltqoyvr0xuNL9r1nPXolkQ4Arx3LKajlS4kI/yQ8agtwgn+P16/
NoyjFUkC+0F0sQ07MSBBhB5ACgPQnauJfU/jfWvH39LOpF6vXZjWE9KsH0DpLXmx+Tepn1HJcw46
B8M6q028MmuSMOVNh41qYQd+zXJCPy7Xvo3F5XeTJ2bz3JrVcKHLJTk0bj9tlZjyrUoiFAkUYORD
AyYDWIQO8YBbMa2o6bZStGBpcA7mTOUWCaiHNDeKI11i7Tazx+GNu4lae6K6xa3zrAh9syZK6d00
76YgvC/U9KZK+YZ7VL6EPVRd9klk2bmnuEKT6OKFtjLcEkKzV87Zp9KJpAEomimoRQZnXgpiiEKc
23AYj7TRuTSs9jZSX4UT0KRuycVvKPPavBtN/3syGETJuwZsHRuFjS6KW7ucfvQY2sjQ9mAT0h9m
x8o562a2Y+30nsj8wA53p2oSZkOkm2MvLBtju//YKcOgKGueNnPXsDJg3dZpds/ZgKxCGNPZKxir
a2De3ZaMPVhpjb0yaYcnd/AO/RJqrFSgEb3je8BspxDsx1RoVkrkX6A0PRtjeO6T4LOO3Xswgm+W
8j5zK7mlBm2dlPLWmUjfzSDJNm6Rf2I6ufMrYDKqM9nrWuPdgNS5hbjLbVBaj1KTBlmaUG0juvcm
5wsgmxH6obfJ0b+WD860hcj0NE7zHWVECs24zM/NUkw3e4Q+LbM0d92QbISU0RqfHQnShb9ixl1E
Bt78piWrqz7Hjsm7aXroKKssK3mlaQJeYIbTUOeZXJPnfM4cG9gloltbe9g5cFLfe5Ua9wNlObdd
pfJ3kG8ZNS/TjHw9n9yGjjUjVxa5O4R5BxDNnhWk2FvCZ/sLt+JIFWlBPxISw1iAhGOhiO9cVXgy
MX07ThMd27LL7yRCyymNBW/fZORiqlc6wwTR5o69pTS+vUMNHzY5qZoUyYbF36l0dLIGkx6SIFUT
hsvyrnPED6HCLwYolTko+MyWVr51ZZ9dQOQ95Xn3HBMwsXCK0GPax1ud9uneKXnmCD98pQHg5E7t
0RKsOPtafgnK6KNMk/I4j+U+pyZkoxfWTBWppYe61VtKhswdIEaieLnzaoM+uiGOkMIzgiMZKpz3
Fijw2Yup/ygURAe3MW7gG0IWpA0PGjsedDv9bnHRDd2A5LZ/8HraoEws5S0OVZCw8qWw8U9yqL0H
UfyKgAQlovU+dT/fJcL5oc2ZErWxfGT5iIuE7+PeGAM6aHofo5+Aj4NIEm1lYHa7MOCNxbKBjzaU
Dg5lY6fb6OvAxnvIUr1yLBrcglY+DQraStvZ8FkkV3ZMdUgMdT8QvAyYo218sx6fZJBYwls1Pi1t
hsGwOo028kSX7pzQKFZ2S16uRrZajYP8Isrxvacwusf0YWhJXTAP2WwV62GnIvFOqJpmq4kcmxFH
n4090xUbNktrXQArKcKWzSLnmSDxeZLN63+nvD+795Z56F9Pefcfbfcxf/yTIY//7I8hz/2N4hcp
g8AyfY/x6Y8Jz/8N0xVjmivtgJHcYYj7Y8LD1SccE8eBxJrHJVBwD/tjwLN+k8KnjGX5U+B5Eoj0
fwCKtgJmzJ8GPFJygc/fYvFd+ouP7ucrAQqREbHvn9bUH6FRiCwmy3aXd2Y4fsnsWUM6GxDXzZr+
bC9vBty7FfQE3A+benRZFotSnSbME7iTk+kzsfW0Bh/2EQVee1I9rGGrkt1awlbesW+T59COGZU0
NZCFMEyo6tXwgquhvctCp95Jv1Gvox1SuWsm84vWhYE0bavtHNn9HqpUuh2l/9UaaZLwUha6TgmG
mEfCa8Jc4+jyGYtMBCm2Eu9ZZCRHh9N+0xoCLC8zxc4aAn8Db1o/5MVsX7DrOJCOEr2j/08eGkB8
iEyF2IW9Nx2i1h2uaUcXb9SXxqGN6Hhqozle1XjtH0P8wE9YrtkzQYBC/5j0VXO/fsyiyj4F2N/P
fRpElHEsS++wzD68gW5gpdKeYYK0WVqV7gXwEMFl3H/0JaGiNPEU32W5kW3qQJI+cvpoHU/8zTMB
5jNosfmpRSU++pOIbyOnVA/zyL88qsLYgbDPeOBQREqijybWqByeEoeSBHsWw8EaHcxRI13Y5iQc
rC75SAlYAr7HqPorXYEEgyuMidqLy1OEaQvEMbt/rPzZ06Ioblw/GdZmzbM/Iwp0ajlRuCD3au/b
ZsOgzDZ05g1zolpBn3NvLE6TgWM+mdBljTYej0mBt8sfMhN/g3JObZClIMrwZHaqpiyVqMwp4gOB
5yYqK0zhwvQOjm0PqMiJfCftPex6m5fKmiWObjgcaGVDq1xUbmkd0toM3tO+IjbigVIGPGs0EJJD
2IHhNPQvLfaPvUMy7LGovFpvhBuZbN0z8rx6KGLcH3ZzSdKe+0swda9kmdD08nGu3rDk9QfPHOev
JCqYT8nGyHefADlJbx7e5yHnZwi6ClnVD9u3aLJMxoV6ZAdI8gqZblw7vZ/sA52XOy5HCVUkRv7h
l1j8VV4RLygCB72M5OTgelO8J2SQAk+JDfiSiCB4E3WurZOeGr2DBza/uEEWPDlGRApQdi3mJVFZ
91ZOk27pxoxrVqBRrarBImpc+sOJiwc/m3CGbWDDg5M2arP26UmZLDG82cpghztR2c4QnD6rpKyO
nau6Xa7H8V6FgXUCZORvOxsAOH83AcxVxMUr30WicMiftUl1KGpnsti/ecZxaAvx4uFM+NHFCVv2
3M0oi7Lt2yoviTG2fVWKm8rpvItqihp7bFeN7yQO9Hc/iqppF5ec0Adi+j1hq0mUgFMEHMo+yIb9
ICuxKhXWzzn3pkfDqY1zXLr9buos8RYmdrfXYWo8WdhqTm7kRmRQnJbYaJBQ8CX9Nr1ib8/5cBBl
zqAC7pwim/A4Eq17DIiIvLdDTHUPIfS4WcfkIF9EUoPF0pHY0qVLWot8w1BvzDChY6J16QfEg2Mh
ePq12ZuHQmkqDwMokyEthzX2VCTVnMdU6/CMaTwEz8SqV7UQ+rGsEuO9Vq3/3SmAgPmqKa8WovfS
pYdpC///Q52aClkGQfc8G4V3rQvXeQoyK77rpbBBTNQOWJAKd0fRDvpb7Lj6mRqN6ZzE3cC6UI36
jDqtT/89938691nB/etzHxvl/3n859Cmxcr8x8kfYM7nfPdZZ7r/WwXxx+Ef/EZVFP8c57rvQ1/i
gP/j8Be/ufwzNjiMAK4vLCEYJv5++mOWFiCdpMPax/Pd/2i9Q/XcL3rJst8RXiBNafq/L5p/geem
pUP1acidCxKjWMlA08hKs7wOu4dWJps8Rzj1TIgaVa0ItnAk8ZGNSVlZA5Fx+2qNNgbQIqTSBvjI
KZriR7Kr+J5qHJPpjAc+7l4pxlLcygZYsirwV7Ppny1CeBQEuPYnKw4Ece5Km940dlPumvgKM7Wf
aWL4EpLm/ZpQ84yFImheyoFsIuCFW79Phw2kVPoUq+7ok+tlQ8KjOQasiN8kfSmIn2+ot9ub9DWN
Sl9aUZkEC8vXxmrXahIvbt8lqy6n7B1zuz4AnMfq/mZZR+671cpsmkOv02+E1MXG7ZMTwtKxWUyS
hQnGHqvH19QYweLF/kxclCJmHrPDHHWYYFhAQATShxL3wkniGdkMMdf/3rb62yAjyB97tB86lcJ2
GZIa9Acv+5FUQb9cuotTrjEdAUKC4VHy2c0dfjs5r0ZwIBZI/42QxZZY8XcRJzUJVg2rnRejXeoP
Zi6kjXNyZ/HDCxC+tfIV8j5bGtfIc7JPxKT3w8gNQlWm3MKx+Kzg7C1J1R95mdowDpp2G1OusRoN
ElyRIb+wg8FUEcbfFA+uM+aPnihg9jSz0GaPVH4OJNBWURhdCp289LGzZiq74IzGI5V1SKxFvzL4
JNw4SfWVoZezKDu7sXnC4Heu8gSkPL+dpfaRS7uURxg6V5IGDadlVlElrG49MO831eA5HEB1QY89
+FyyAWpnglyC2cmN2Gpx5zDQeQelyCVXUYgVoVsk5LCk+TGCO+D2vo0nhjwp8BtrY0HL90aAEnOv
rVWWKQviU7oRXXnfm86BSCdvSlGxwXNpn+Ac6G+IvF8oh20WJ+8Th8ZeGcRrl9dZ5bdlHmJ21OVj
NSgMGYPz6AHH3HkjfqfBvOBF/ohnYJm88u7WaZP/x955JFdyZF16RVEW7qGnTws8aJmTMIjM0FrH
bnoBPeg11Mb68yTLCIDJRFeP/yozWhVpyUA8+HO/fu853zlq/pAscw3Hgp2Xy4iEgkUn+YuTAy2E
thwjhsIJUJjydjTbfSFL6hiRPI/FqK/COCSaJEk3cVptbb20bgLBddVQF9cAFtSB8GKTThTXWlbr
9aAuulXn/EB+dQ6i581UV2GXO7HkbiwzqMLMuO6bMIcNqC7QWgRDOvL3XRjcGdywkR99j/WhWbo+
AGx1CefI5ZpZDcUqL1IEmmX8SsmMnTZlIO+hvKMGBUwcWOJBF5pz6L1SbGt18Q/avl0OqhnQDwPC
Spu0dFlBKKNjgNbvKUMjhGa3Y7fBmFqGj5ZqMnADifnACa8TqgWBVniNpYB2UnmT9lZy0Qg33fSm
Sgygg6E7wbeOjobtF+dDoyTqufQhnuoAUsb8SGPweqzyH8UM1NeImu9RiXyhiqzX9mfThOTFdUkf
xYnnq54KFJfl3Bxd2mHnQzEHB3J+gYkQLIoyiLxhb24fuW9gxmzifEMSYn3wNWheup6LXTBgwrbk
SNYzXxLMjRVINfo/k2oEJW5g7XIkCmvoXyxyiRwidBGp1gbB8VmANA+UEMndSWmdRM+vf+qG+CBk
cD162jd0DMibJeZ3HJ4Ly6q9bSjsb9FMOJpRowfqbPHQBRMZgvQjvBqSrDAdyrZ0eNKy4rXpGmOP
2BPdk6699XX9rUwBK1liNNdTELjKYkuPvhlWJnoBWpSgSrA7hYvY68ttOstH/BOXddP3+0zDBdN4
F/kUP0dceqYOoGlMgOUc9U+A/zy4etG5iPQ1A88bo6/v9QDnqq8R32tb0/fBiflieSxiqB85IqkG
LVpRkGbhVbCLfbIByj6ctgz2ADq44srU0dOGI51/M+/tXc3HMqUkF2qdtRDxaF+6gKrXnTG/cjZn
RyzrjE5t+7qeGAKYyRURYTcJOtiqCY9BURF6nttrzutiWWQVrTQ/JcoeadKWnOPbaMyZf2pTsKqL
4EpHFu43000scpurYPfS6eWTGSYn0qrXXtRdB7CayZC5HEhytcz5NEXcCNghTsQ3INcsBwg2+mmq
tHI9p97bDFpiAapxS2DTlSfCeQEt8IJgi0MSiCfbmQiylt96cH4TengZjZSPMf4CaogEhpUN3EwJ
6B1jeq098wa2CO0oW23V9w5qeyRzZ7qS3w8aS9nPmgcM7We0rJGGIpRy0OyTN01gElxDc7xgFBSt
2nZs8DoM0OWjcdvQP6y64ky0pEyyDaaQbofr0IzFWYhdoAuKva2ORl/HfSDn5rbBWqDJ/C2JxhcC
iS4SrAeaQGMsbY0JMrYEV5i0TPEpDOjd1543jURzqY82OLeVsyEBUrUAg3AdTP2VMJHBKheEX8yX
Q2yC85nGh6kqRqSw8201gn3vyihaagJeSirwECByeqiG9FyCt3C13lzlQkbcwsVxHJoJTRJnpxPg
cYPr/Bb6RIvoGueK1U8WlCXMzibN2L1RdsE6YEhAd9DajFn5JsaKFJ5c3te67TOSCrplm+Udx28l
DxnKbQDWcsv9+BrpeL7sAOpYhr8h9eWAW/e+JJOdJOf9BAMZdMsxREobIDSM3PwH2ZWHCiIbip72
DvXXXWRkUADjq6EwyE4m7i7R07VM5mWkudeBbNdzbP8oQ/28l/Dm8vwhcaJ9a8H2prM7ht1FbLok
AbpbrkVHeB1LfsXESDXy2mGGXrSC7QuYzKTrBDCGN1odLXvX0mn2owhvrCWa47OhKeAMZlwl5goU
u2YfTW5sPZiZJXsisDQ011myCQU+j8S+8+b5DWcTVkZJqYJt6rEu55cM07bU6mfPSUERTRu9rU+S
Bs5PuAxX7JWEmskL7MrK/UF+yGufyGOStReaSgEaiRogZGZt4xLyqvSB/voGTM6ti6DajdkiiQlZ
TVa2iqN4HxjmiavZGmjoWVfqRxkHF1AEbg1dO5sTC1ywtTPCaTOgH/OLnsSg9inw3XO9CHdJq2+M
SCJy4B5mmN33yHdfdT4S6D6w6CBZw5BbNwJxWWlum4iesTucaluerNm4LVOcgnXR77nj7dKgPIyp
s4uAJ6R2dDZU0Zb+AKpyU1lzLJDeorg1s/wUWfK87L2rDNrCkrAWMlLDnTbF+9xMhkWcG9B93W/Z
rB1EUZ5GMg1ztMzYNg+Gj7uVNIeTMabXplZ+K1mCweB/i9P0YdaMjYgMsglSxYrcitkG4WI4hyIp
HsBRXwclVb7tYj8iezsSjwEcJpwpdzDM36CsUqkYFscQSnpiHdrW3AWcUqEFZgQY6MkPWoDCGaQW
+kYEY+mENIz7orOOmnRvupAoVzxV7MMXbemTMWmc0tm5d034MDK87Fs20F5uq7a5y/N0Z8TVBmvg
KZVAtPvQ/x7RT4vIEgv8/k2UYNbGdJkPNVzE6RA3+Zld62tzstibpyPX+30YywsznkBcGntTqxHN
laDrMe0gEok5t/ptNMXHcE5RV2jFqh7E0mmd8zjx9x6cvIagCKmyayxxrJ1E4h0rVoZVbOusuWg9
E552PGK7H25dUpPgL6J8muwbeGvHJqtPhnAPtb0qBZ2bIN+kQbGNtf40adCnyabrp1PbcazWybTP
vGxt9NExLMqrSNR4l8ibpfW4L8FCJhj5XYBZk9R2fVWe9Vqzaz3u+IZ9yEZvgtpFbLiPiLWOj1rL
Eim0c8eAgmGEm7nUjoitd6lVPnPxICKjOYcrcFfmJSDOcMuA5JyoiK1TThgcpn0Vajc1nFmYsued
hOEfg19txuaNHu+lGwDpm8EQdPALpuJptMtzOi8Mxpt2i0p76zM79Vh75EM030VPmglDpKtS9GdR
TuibUMvfzPfcAI5pUt4RX34sSHt3U+a1Pu5QAolugn540JppUhPe18oeDqPbZVSMxaPrQ9ih7nkp
DXGwxv666rtoKUfgELKRJlWoew/F7Oi2oOj8QWNEVEdU3WZ5NqfGVpbavnIhBCaY0NrykLj9ZWqE
twPXyoUVDeGanuT5KKsnAzvNQrjye94El4xY4MqaG83Vt4EGqgZHGqJPnDxlyhTKV+EPVVY/m8N0
nve9tYiR7C4nvbsObfeY+4wimYsCipoF81XDfpbZvM3N0V5ITV6ng/ld4iZqJsK8TZuWGJjUb23n
3DgUuotsGimrhvLKariP+F19Z/toyn3TatkycbMyOTKWbhFOKwa/d8IItkFoIRkAGr8AqKxiMhiz
I1rGrkrgh0crjrmdMO1zjfCBLbNXZyH9Vme2mQRbyB+M0TUMq7E3nMlWJRBP41lqoWFvBk0sXVe7
SFP9sk7MeBOkuEGCDOgebp+jqxNrMMb9DcYnYHnM9zUBcbwgxQ2dtlYvSku+THp953t+gqBjfo1z
69qfokujIpsqlM6NqZvMOHvnmjBoGDJ99Gwk8k0W7T136lOcmlfCcE+901yLFCAPWCMrdV/SrkXr
P1YHgiojaj9E1phuolVcaO6G3KkbtqqRfSN97psM79GIBCQNslcjsr7pnROf6DnEqwyZAKw080zP
xEmvPUrDfl8O8xmZMpC+fO2tRFjNSH4dRfMpGGClNfFeRpDPDae7HImE56txqzdcT6N23M506Ywg
BTk/PRS+Xp/VpfCRsCCKbget2Bii9hZGjWLBdkGApUwitLg8iEEJhwEwRfXRYpgyjNkJSAH3+7y9
IF0kXcC5PpM5AUahSu5w4/HgD/ohxg9CkOEWSt7SzWkT0qG5CJxmUw7JzuUKOyfiWIERcaCLFHXw
hIrsilvKyk+jK7/WdkZW3eiWcSjC5N6uTQw842akXs5FfaOJ5tpL/FUchNy/M86zqnsB4nhd+ONp
SNvLhps/8/wN5Kl1GhqXJvlt3Gava0j2keiBN3bVbc/YGLdK/eDG8dWYeCnkwulODNCZLC/f6r0V
LVx7Au/tND/iyG53ZFITbmcO1dYPtJdEGD+oyLFGRgI/gBiczdzIHoN1dd8OJCbMyVRf/k9D80ND
k/HiPzc0F0X67//dP9e/mGTy5/7Tz3T/xZTyD468pLcs3w0zvX+x/XCRMiUqMUgRtBH/088U/xKW
jtpQR5mNZI3h5ft2pvoXKcGaIXXPNfhn/8Uw0zT/3s2Ej+IAu2c8iifSVmLed2nnsdtOMfRWc0U4
ZLUv8XBjbkcHFvQO0TyRvw29vr2E97OXIqPd1nP1TQkq9AJOV8mfxCRiXqKEI82wzFraTCQc5gxY
mhaOt2HfTAmhTJZKQ8yIRZyJRyQ8MV6RfHOcCU7EmVJviYi9Gvnbi7bNuAhPI4APhjSbPMztY9/k
lwZhjF0mOy5kCAESN2EWVgPLcojCW4CiBmodXlcY2TfN1FPfMHNwVOZjaCEIyFQO5Dya9qInGpKf
jzarJJJlRrZaqYnJNBJPNhXdhpxI7zjYzmGa2+FaJmGxLY32hw/VY+3p/rYqnDssnO4Cs/oxLomP
mQErrYqX6LwdaqphtvkmjZ/4NmPJ9cMfiZGd6THeQoZRL6nKx7Qhw+oqMVOP4SZJx2zWGOWmReQV
L71XHxqteiQRqlrqaJcOmUrhjCgdV7NK5sRagLhHJhs71q19okI8mQ9xL1LBnn3unNd22FHqgeUc
V3qto5ERywJr6ao0woL8rxjr6dQ7RIaSHaqVTXvqVZwowJz828RQEggMmQJePwTrfGq0J8/JbvUS
HOEIrBmoTL3WcCYblf6AAzMDfZHuImGuIjndmtPMiEivEG411Fy1lZ8XkX/BRO52TLSnyp+0hUlh
fvKswl3qvQ5HPqO0DwwEXIGWnUWlVUJf4vdh6g4hK/J2qGIqZRt2g+M0i6Yq0ZyZ2YvNobhoQwxs
2Cmw01mue+k0JqPFjNXjphHoztYyCFsuNxFKSW/Oocop8aSnZJRYLRWwAHMSAWjEWZLcuNKd+Jzs
k6ehqN6qpnqSdkOwDArNWXfXAK8EbfgmB9NfXAoUncILrsA8PngWkDeUIr2fW7s6n9pdURHUS/zr
Hsvtj6oY3ohp0ZZcCcmQQnjiGcCalRIlGH6KUpCn9MhUBHIV0h+eTFLhlhYuoBVYx2wpIT3YOYOA
IBj7rV2a85Iem7N0lRoG0C02+djA4a20MsxnifztOtA0BBIvh9FKv80es7za8p5bDEvbRslwDL1/
zCxIYW3clMtJdUazJHom68bCkdfs+Ru3OM7ooiZWvIaSST/aJAIP1gfOoZ+JXjRgmSbzCnZw1Mya
PyeBjwe0a91pvrC5m6LRMrZtK6+LPktXNPyuSQFA6hXnJ1c1fxtqbprBgx7dmKo7XETxxVCTSjUM
RH8BJ6U9k9Ar6GkrJ015iaZ/3RSjXPexLpe26kFD1rgxVFe6mX2mwapTnfnczG3VvTZx/mwxNyYb
DVwNXNgKoZ3oDYzmabEmVDQlInAW60qQldGpDrkpdXMDelesXNVDd1U33aetHhbWQag2u8kuxM9J
EVXqxZlNM94Kx5Of0NX0VaveU037XLXv6Ucc8ka/aOnrSzPBrxxd9KrhX9L51zQCsnUqAkcNBWBr
i7OYOYGjBgaabz+JAphGoIYJ4UDyBh0dmM59mq0GWpXAk5lAwKdnx/IHNGLOTMxX0UiXeVPBXNyo
qZCHG3g/oM8R5klG+kKvIe57NjYvF8xgnH8vM/xbyJHLhV65exoMV2PGV6ZmdJKRHZ2oWYrRzTQA
1XwlqWqM4mrmYlKck4ND4JrMDbxTRkaYhJrSREEbrWmsGrge6/bA3heuezXXgXRydBn0lGriE6nZ
D5juF4piQo1V84tk3AO1NR49OHfgk15Ht9hDbiuWJfMXp6upMlMafaaaO2n5dF8yiDLq9KHpvWLV
x+WtzqiqZ2TV0ZNakyt3H6hpVqbmWo6acCVGfejVzMsFT78Obe8E0JUO8VwQ2qFGZNIU1cuk5maU
mvWuGgR7YO3TNM2bpWl254VDa81XUzfp2wZTPvuMwbe7BORK7Pg4cj1iXKdp6VFX8zuczoD8B+3K
Mj2mSqFkzB+Acgkc/bZTE8BSzQKdWcthkTeHvgpw16uJIXa5dccI0WOUOE1luMnVdBEOOGJDtKgb
PccIaxpmuSIpGQyBHQhUpyXEem/kTmFArktN8MWs03si/ECK0wUA0dI9mQM5IiEsGYrreqdhIcHB
rk2nJqJ/QJu7Wc2UAGu9attDxE3zzEnn13zQd/9TLn4oF6nt/rlcXD7/+//8sljkT/1VLFq246En
s1xqv0/eBouJOFA407A5Zt8r3yT2BVvNt3VPZc5iPHhfLNLosEHa6a70TADMzn9TLBrWJ6sRHhjh
2ZhgUOrAbrNspYx7VyzOc2J0kzlYq2FI0KY5jY5sQ83ixvmmkMZ9nkWbzCGLpq0eai24MFQ2ZFUx
RMl0qD+jSo4sVYYkuSQ9t01yJWPhlvjNBaeIOz1AQcbbix1x5RBIWeDz2ugqo1JXaZVUTJsQgSBT
KQT3A5GWLb5NZhYX3VCymwXZo+PRTo9rSBgFCPWltInFjJM2f4x69kNQJ1jDW9LxOkmkR0Ci5lhE
0QpgvX0xCtnfmJEZXQINKF/bUdtFKpSzV/Gc+FCRzBVZDtOBCpYwgmZXU/1uAxcZS9iMGKKcBOzY
NHdbI04JNm+qmx5WxTas0uS2JrtZ0hNeFQzClhOQ0gU6v34Vqpxnx8rgMo2MFGFFPvkJV/ZC5UKj
twZqDnhWXanhfRcYlrH/Er6TECotVbq0rnKmAa7TGCZ6WlMZ1Dlh1MS3zps6R9seomY7C38GVxsN
8BMVZi0TGixOSySGCOgMDir0WqeYBfqFfdygdXKhZRmzUVFLLBuS2OyShMIUysXSLiL9FgGiWE62
q9GcAzWCUvBRBqAOVBy33rTDIXLKb42K6s5VaHdMenfgyNXAyXvoVLA3kmKwDirsO4ezlbfMb22D
gBtJIjiH96UIjQbFsP8UeHIFF3nfptaxlu5uaGA1kC2ud90PxJVviaGwLaSPw0O9C1UcedH2cs9M
un+1BFluGh2KA5/PsHWq4Ub08BpSu8iZWkiYxKEY1tS/+rYtS35Owj8YCRrtkUsdsrtysJc5AetL
PcYcHorKOIS2gFhQCWvdkr5yqDKy0jkWiG2PccOHVsXIIsh34VDOu3acHsKy9fZj1kRbZOA6Xv8i
2jlu+gNExdskK2gIqtiZqqA46gM2+4JG5jIzTFZo3dJ1zSdFSyuPeDCQIgeHMNTOjTnYddP4KkYO
Qb+w7h0ZYaPQtrajnRkgQbzOvY8Zz5E4eEtT6WWKygdTJjcos4/6CB/Zm6KLIh6vS1BMTRmIBf1J
ItkbnHs9QncaplCCTFaWVWfXWWvPl44RoUQxmUUOIwPz3LLuMlBKC5ioHnnrWU7AZew3LsIQNI1d
Ntj7rAUBYE4XaU1PVkbuMxdN+q2Oip/QxavR6qtxbp99onErmyhJS4e8YBIcurCDgqlvM5PYUGo0
v8K7Oe+vqhRVARRjYpxxK8LiQI9YUt25Vg8xH8FeNN50unZo3ZzcEZ+mH3gEcg7cZVQMyXbQPdZd
GXxvXW0iHtCzFram4MCVlewTLXkpLHFIGITHYCcpFA0TkiKRqVjr4bIbNdIPHzhTmJUw2enk5f0Y
AVgnflU39QdTBbKiYYXE1UmGftEL86JXdwCsZkloLSrLVa0s7mazWBgq6dUatPOY6NcO+epGN3xo
yXVfLaqGMXig43O3W8iJVi/O49oNFj0GIEclyyJ0lVC+SZtFyA+yL8GnEwYodFUmrVAigVHl1KLX
Se7CpKXLqHphtsqzjREyQjH+AXHXP1gxLhaLqfsVLoWzSOXh6ioZt1QZub5TIhggNddT+bkiUtNZ
Fe+R1uZVWMNl0BLznMoww1gEvVM6xNRaKpVXyoGkn86Pl63K7C0jPvWUGN+OhuXoFLCrSfi1ZcYA
A5sINNajVCHAbU8ccNIl320+fuxlcb/5n+rjQ/VBi+ifq4/tc/rv/1U+B7/KTFSO5T8rENf7F/Uu
57pDr5i/uJQSf8rvPInAHrm752K9VP2qv7T34l9o7pW3kkYSFaZHh+k/2jvxLzLPLOoPWl3smZQp
/039oRyc74T3FmYAKCz8RXW/HPpj/Hjvyw/bqtqA5ieXvnWwow110+8YuCy1LXLwG/FHe/MfffQU
Yr97mFC10LtaJ21Ks+Yex2QLWYbzTYx38Xj17pdw+Ycn9D0K96NRXr2PpzIoKfiEhVnU/vQILqOd
ZuNsWtcNwNu9G5MuXG2SbP/7x2Bn/du7fHzQJ7e0Qfjz4KQeIaVppB26przjemYCvMruS7M/09Pp
Lu9IpwEMvA3sejsVjXsIVfYQv4vvAGJ/+D7Tm6EeUMtJ97oItbMsaMA7pcOrl/aXYRbGh9bTYvA0
yaOukVYvueYvEtvB92SGjDmaBHIQjF7NcTepat7k0jwn4mWjaT5ZQiimg3i8HKNuE2FjBTm6Lvvi
RtPsFxfXDjnB95J/bmX1xnXsHQX0lrh35pxm6l6yorH2c7qviyBcAbLK9oVmZQ9kAGGx9B5y278l
xOPC6qqnPBK3k+vD+SvOOfHvjRmpmzYTyVQ6lHGaT/5o4mx0M3sLBppUBAjCNnWbbN0kRDJkRr4l
OY8DunS/i9K49XsSDtyibzeC+QbCRmyFBJvQdoTQbpbNSxYMZ05HpEs8ek9lMB/tHmegcLmV4tu/
LYZxF3SAtHxTv5+riA7bZDDSMHc9CiS/sjZTiwaeZBxK6JnJT3MwS0g+QR0d/Cp/Q44JSDXF/THh
qw3HmzK1njt1qjtGIFclM6b1NMw/jJA5m22jo7A22Ah3Qro/pN8zTYaKgsit1KbDNJh7c8wfnNF/
dL36ni4phGiXzqEBscnQjB7VN6WbFouLybGeSvRCVKr3SScmnGb2CRDZeVXWHIwMZQcaS2NgYNVo
l1rgL3HtLTHOrLUK0Srp5MsQdAE5HIq50gF5ZfL7YtT6GYPJ+8ST3ztPe9Cpb5pEPmXYRUWtXVtW
dS3ZjRY2ZOOoh8prGc02gNgKoov4KaLSZTBgT4N42eaqpeRivG4yeW4GwtzkqXaek/w00ZhmfK9y
AL391PXF2uk9G/U5scl2lF5osX8xWegiKhMi2bSfXeNSjPI0R/XjQPpNO1DuhhbdtaZCNMH/iAf9
kpBodClYY45W1FyYVlgv27K7YUZ1GC3vwKxS+UAoFIEnL0IirRb0G+8LLT2fq/xhzPW9pcdXcTa1
S1boOqaLpXf1sPr9dvAJYs224zJRYMMRDv1+xQL/uLNR3Xl5HQu5pv7s1nCQL+ZdPK+o21aMIv0F
AKyNMSy/xHOo7fkvY/x/nquSd7lZ6uZnZoMtS/I/JNA7dpI10aEL/IHJel6ZywZK7gHB0T0XpLf2
W7mdx+3vX1oxAz49HDIIOwOHl2kIONkfX9ppp8ElSV6uNY+vSC3uEgc2CG29Zu3MuIcjn1vBCCuJ
n8o9GmE8EgGCY1FztvNs3HXEH2xjq/9R1kczu0DiA5YpQ74yR/6aficlaKkc5MlKL7Kn2UtuTau7
r+KZbM80ci761sFgoR1SvmaL37/a304RTt93b2Z8muA4uRb1bsDkO4athbAVIRckbO6rxvAlZ/zT
CWwpbr4rPAuEDo0Ix6YKeH8omrXfuW7pzet2NaypGtfIyfbzkuH3cdoVu9+/2Odj64+nWfQ2QD0I
xmCfz8chmCuiRua1IhMl1+YhOqLXfDHO5p18Gmk80udeWcv04HLS0JH8Ys3Yn97Ws2wbX4FkxQBL
8/i/H982nQHt5YT8rinPN22IdiueiMVqS0w2WsQNtSRL0Q36Hxb2N1syO8cuutOQwI5scxkuNdnW
52k5k1yBKWdhh/JmyrNiM4eOWIP3L1DTm2eRbjCBSGAf6AnWLabL8bJxi4jUoPoaA9ELN2+TdMKB
qfMgQsBUnbXW/eyhJp6l9wE2tY54Q+SDF1FDg0tuyryv8hluWHfWjOZtOqjxyQjV3B0ucXLTPxbz
vW4iWEyMEk0rsC0inWuYVAjXolsd5VhwYqO30DJ+n6L2KC0ue2O9ro2u+mL5fqqz/vyQgU9h33Bd
Q6pfwrs6S2dCZ6N0BoXpvUQamlxuDJ43fvEUqdbKu82Hx9A7c3GNEt7DsFOZTt4/RraOP0GB5lvS
cHdfcH1+FBvmYFvonUvAdLvssUM6m20nc60d5I55l379+/X8c73+5mf4SfJ596pZgPWNNjPKL7AC
CQ1frbwlcnqBK22TOvbBkv4ub+e9LNS1Ob4sIuYehIFNzUtEn4OY2gsYsxsioDGLYHGyk5NBt61m
RtX6AlNmsfXrc6PLGRwc/NBnnnmYwbCNTbAGgrGdaV67mOzIAiVxfKaNbm68qMHUoB09jXgXAf5r
fIujK86kTRPJc4+y1CNRERzL+cTwI8vdxSyaM9EMGLPjIwEnCO7qTWj8sIAA+oxP26JRWA/if8Um
tt/iotqDEQF5lURbnUaP7kKTsLZJjJyk4j7MFyrKDgnjECdyvjHcoRMtHiJJmq7FjFYvl0rx8/vf
xMc1h/ucLinUN2AwnEMsik+Lwe/01kylNNd+X2z7toMHbG7sKfhiA/u4M//xGBMrss6I36Nnqn6M
d79vSJp2ZvCzrAe3WcbWcynyhWie9fqr1S3UvvvXyvr7kz7tVHEEJSbG77EO7sdHY2OdkU65NqHD
L92L8Ci+h9+cr6qIj3eKvz9SCQvevZxmJokzMHLgMsbeYNyMjNeWzqLey3W8qY8RBgkCdlfJLVHv
J231ZTXxi9+hJ0y8YpZpcI/6XE30JCgj2jKtdf8KyH1lfw/Wzjns2bW2lbtwVy/D9ZfvrNbFp4/5
wzM/HX/1SPus9i1rndxjUF12p+iKvuwCy8uyvu7vnC8ubr9YPx8e92n9eAYBWaM7oXdGnwEMkAHt
AmWR5b39/usgvnqvT8unqPQMqCOfZf44Ld1DdmAESkDnEtLCtr6KNl9+kL9Yrx/e7NPiGem/GVNo
W5SC+d4+dNtq6a+YQa6jy3aZbABDLr94xY9PJBrFdvivziHAdZtT5tNXfjKjiQk7vYN65RNjvQyX
eCFIniNoajOuGWAnG//6y0X6i1OHp5rCoTsCe0o1VN5/ScY4cA1NzJKbNQE3TFHThSH7nTZYmyDA
JWf4K2AXlTOTQfnVL1UdnH8t1p9v7EhLcqhimWT7UZ/Iuy9oNFdaEJek5Go7SKFHrq5LfW9T3/vH
r9l7H3eDPx9mS7gM9Hso2D5NhrBh5XbXGzpg1uJg6RxQHn69+DjO3k7PcjQsKpX1q9L3F79UsJUe
9xgmn6BrPz21H+eymKpYrhMbmHR+3xTz6vfrRi3Ezx+iIz3bdS2CWGlkffwQCznMdV7RBWqr/cCN
PSSI03fuaHKL/Ob3j/rVyzgGIjGT8hpl1Kdv++QmBtNjql1Du52QDCXGxe8f4Kgf9q+X+fPYk3Dz
+A/Q/c+rsUf+5A9GQeixmMfloIX5bZw3b8z7aI1nnbvVqjheM+o6jbp1j+ONu3J2N/oi32Bjf4pa
eSpkOC66obgrhjkjmbq+yYco2WFAA/JqT2+eidArHZEtdDXen8lKbuwh71dxaw3nNVCoBQl290Hf
rgy7/mG508F2fGLVIqJuXO0AKuJcpGB+hgQxrTOcEQrBZcaGo2nXyXmU0qZp7baE4lJuwWi8ou0o
lllVo7F3SiaSgbOcR6wBmn+ca20biAGzql4Tx8AkiRkZVZ3euCv0/ukSsY2zhlARAgNAqNy6yCT7
8K13+2MWYe83koM9WI+ZEfmH2bSu4fJMWw1pMaaZrP9iof1yDzYEAaMS9bQOqOTjShMGrIC0aeXP
yw6RcsPW37/aC0xkcpFd5F9fxz/uDz9Xg6cmDVzoaNHqn/eHFl9lxDKBzQmms7uO1v3Oufujm2po
i3T5+8X3D+/31+M+LW/UvKODRZd64Ye79TYEgx/ThVjqK7FsOau/urz97M9+WuwfXu/TmcZvWQvd
2CITKHHxMrhH2oVvw9xu9QadUGGLkyC9yqymG751t79/2V/VJu8/2k/HW9yDzIs73rUKopPjlVeT
Pj2apnX4/WN+VR+8f8yn00XPS2awBFGvaRKhN7QSZsTJG2ySC9fsNr9/1sfd6e97x6f+iV+VDpNl
Xskpxh0IeLqhT79/gvz1I1wYP/SGTE7pj9+AAccOEhmDBSmTbatdtdlThsV85MppDhc26nCnATLi
kzT/NAyYvrL4mPXEOOk2ZPTw0oCDYtrwbUE8+wb4LPIrS3z4Q/JsEID8+59WfGwo/fmBoK3gADIs
WDyfzp7RLLOi6dWHn2Vr29QO4Uz+iF6Qbxovx1LshYiwTRbblFFjmKV/4CT+cTzxq++TK989X329
3x3vQRgPvdV5JiVUv8K4sul3r84Vs5AVsJSlvf7/eV2yDyXCZKHLz9tTMk+eWbZcmYZDuTfXkPzO
ij0XDBDGX1ZNH4uJPz/ad89SC+Xdq+mjljesBFA0q3LvIOV9tDbksayS7z5mJ7rxq2yTf5cvTBUW
/w83i18ek+9uh59+sx7RELWrXrXfVM9yHRyiZbJ3F6hW1Ouuui9W0i++xR8uo59+kYU+dqWnz/Qi
dHEBGfKkNZghghNDhi/2C1qtfHKfN0XuozZqb8vmqPn0ycatM9D3l/Y6yLGlMYz4FhM+hFaaEOY4
99az/pNlkNCEKuHWhOZZNWN49cpkByWHL6Bm3NfIxfDcxy0RyjFd8YR2bmVdiME+980hX2qdBivQ
nzejHxLGBnhvytw7pLYxc3brec6nN62f5cLKMY72pkbjbm5vLCe8mPQWQyh5wjr+ZbD4hGhcQec5
GHI86b3ngU7M/cXoIJKVpDCRGNOfaaVPPC8/rJMmu8ZsDGIEtT2A1Gum9+TnTDlnaGs9ji3iOMuT
D1EivpcVmYZxeBmO08GLwB8l2vRGgcGogYn9RP6RZtkb0y3IZrex8fU3AyHgB6CAYpXnFdN42jjs
M3x0mk/4BMI+VI4tlGAIpumK1jtFUj26u6oXW+yvOv1CbIGOtm9za982QcPfYG5ujfFlooWbWJ9I
olBASt8Z90kwPw86cYb4gY8IfE6C0cWyroe9+L+knddy41CWZX+lYt7RA28iZvoBBGhFeZPSC0Ip
KeG9x9fPgrp7WmKyheqZqKiHrMrkJUDgmnP2XlvUb7Qm3OHE28AwZLZjG6Mo4VM+kQQcYx1Nw9RG
0BptfbNubE2sXz3CFQzM9JMwgt7yXwa0qV3qbTRPvkoi774fW/xAoXLbt+EW+KEbZ8GNGRJlOZpX
rLA3GH1i25RCtiSze6+hd+8Vh8j0iCogqQnaWDaF+3y0klVj9S0dIuWGBGqIBUi1hqZ5s4p0Bi3O
Ivcw2KuC9FzNgSO0Ie2o8K9nwY7Wyy9SUd1mTXUFNPQ1B4zS6PdhgcacgSy1uhsr7F56q+7RNLiB
Md03tMzYsg7irwQ8Qsam2sbwvLMG5eB7yQWEFQLzunqX1NWN0KOzzJNiO1VoLUlCgD41wVqNLMgk
mhxTtjdROBUCCk5BwnHV5u1qkJXbIYoDCuo45TUTVr/WPuB+X4eR8IhS+srw6B2OBVgC3qr10MJh
1IrpNiMEsTJA/KrWvlLLjSrRVkLmsJVqw0Q0b0XosLU19wVMVd9utBylkp93f/oRH3YqaBd51k7I
jTXKcaZhD0DGeFbMozisWwJHYtSgNLsCKXy1glSHLNXjKS69FhEa1Z48W2tGdtd55h1+1kPXiAd2
5Re6qu55bGc71i9gvJsxMh5g8j6WhBj30njV4Zpweuq/aLHSly4a0LgomJGDnRxJG4S/N4VKNlw/
dqhPk8OMe7KF2TUG0Iq0J5lv1suV7PhS8aeBq0JW2wSAJIt06p20JUKtEVdpyi22dMFG9IY2Jm43
TS9cmAl/wKWO1np6j3SldTSvPE780lu10f9kknKkK3GsCrJSFD+8h/MhOMDI6JPq2l3T9/i2EOKx
PzBumymvLwRMo0ElTwhoSSnLg+Fx6hRlFcYNUYDmb6321X0rEDyu8dNcaGnB3w43kxHdCEkJEyfp
HqTGSNxO0DS77NK7yO83dL5/1aGgAPSfbjh3t5hYmJymVtnTUAovkeO+VPh4keP4K0NEm9RMKbp/
M9zEZuhvZc8nZKWJRsS+ScWRuCARprUIPo1ysiJl8mSGTr1Iey1b+ZNJkLblgbko6uugbjJCQWvV
JorulpdmW6XtEYYuiNvAVPeGxA8ja7hna16DtW5lhLsBJ6vAfwETgO3cRJITmE3sek391pvaU49Y
jkA6mXx5hXxFNTKdVIqejCZ+QgT8EOdThxMB6WOoti8iZzg3HATe58H8U1vGHkAykUwCRwfCx+wS
do2eWFvPYiIepGQ7kqPugLIjUFjlJaqm+orHfmOGBDTmVvKsTOGlCMXFTjXESbPk2w2y/E+ol2/m
ZF75CfkmgfdbF6Qd+iAQs3Wz1Yd81xLajtm0WMXQGuLJFAjUIt4b0s/GL4o7NN0HZURFJSgy6J4a
CG0mp4hUiTxNyvQqriDIRFW0RofrRH0QACggTl6dISJ+RFN/DPWHcizfgDPeWaE32UVRrwUxEVfm
AMyo8DfcX8LVVV9zPcyXdjPMAYE5uYmG+isoyxQFXfFQoJ+3YwJmeP5wa9ZZdVuOGskHuYBtWioa
IpbRSqhNHFwURUHJnulJpl2OXdG3xUFvncBHjFjp4kUXNiCbBgISA4LhAaNm+j7CbOwJ4m+0bg/h
KNSrycgTBzBc4BikksBMvGxQkoSTfyPIcP4DgQnI0vCeyx498TAeQ0fGMrNvaOggKh0n/zg00sMA
poEvaZbXmZ62JC6OgSs1xaVHM4mYOBLFwIt0kfarGt7ESebNy9pNEjjhrAGbxarJoaDtTa8qu08s
mB1AJxwS/ED6yd2LqqXdKkrimzY030MZkd9sf3JU04gP4AefAdKQlBPUFwp4BG1oLto+AWBhocqQ
ymbbC8Yu7Pp9qxCnm2U8Nqbnb/BAmMhgPfpa2rWZCoREYbiJzHybVwJBZSrdiCyTVhE+NnsiJHgX
S2S4KTXsS39QsF8KJchv/ic95N5LorClg9TZVZBorkH85irvlRaNa39bBcKjFokPPjLsFVCY66KW
HY7KZCaKMqo2JCpikc9Op10YJh+gHLZQZx1NbGa5PjF4OkKKwiuuWBOucdBcmFpD/9DjHZWD1z4T
n2ot2pDHBwC6hnMitddZ1dx0Y/5aIbBzIysnUlfpgw1qlPIxFIgnqwRS4dRRsnAyqI1D8DlJDmh7
8bHwMUE8YNnAZLpOE9wXSW35V/282AyS/oi8pL700+yX3pMWnExlf9v0Q+IADXyP/GGXydldXPKM
49nGJR35bmwAyRiYZ4skB3LtPylVfql2xXtl1msPHabpj/hYau/I7+TKUTLYJdrdDmvw0ezdWmkv
B5KsDHHcoli8I8/it4R1Ww79u8KqSUq0MAW3oB3tKCSpURvTg48HeQrrY94Ib1UfXqexwvFGqx+H
omMq8bubtO6u9VTmVhcfXSocJIksyxZctQ79oCTH2Ik8pVnVUXIvCdE+HIxXa2LBMgWKRl0XbNBH
XpfohvCLMwNIpQlFndSprjNxBMXbLC+2neVfCFg29Eq6MvvqthliZMelfutnRAxN5j7W6/UkhMe6
qFfAT3aNksAm1rVd7rPL8bNwp3JbqUQ1b22lkorWXrJCEl7M/TIt/FrEhCm2PkgHEP2DPRUsSsm0
EUewCV7KY6DcxsiJaG/iBPThtCEoM4G9wwbAN3OZji3Ao3oDwJz9QxwwpekZm6R800gVE615qefC
LkA7lfrRTVObD2VHPEBc0FYuiyujQhod+YfW8p6AWcWUBvkN0pacr0n0Qxup1/vQRr/pU1/FdfUm
oCyyzcDKd35WvU9x+oKb834y9d5tAv1mDNPnERyVDe7k1eykO43Xshn0F0nN32TNuzZCLbpkXhkc
6AlXWR3XSEynYFtE/P5jHT76M1zMagzAKkp2MQXaK7hcilQhdgIh8vdC13Lkp8+98gvPcHQD8Wqm
SclhgGFnZ0Ut7IpQHTaQpF9rjbdO9DvPVr3i0mqLh9hPX03FeK+NpF5ZRv1O8PO1JNXHZpR0t1eL
B4kpGNEQCH7u02taS6uBKGOimlTBtdI+fcuxbrl6Di+qrrU7fODQSRQ8gG2vazgWuXaI/SnqH7TE
icZLNYbTey30kJuMELuCXkP+CbBrdfF6MsJ7fLnHLsbO1jOP81P80sXujyzkN301/LEqZZrdV0Dr
YkISmE8XTqDSXCj6+1ioiogQsVTQqfh+4O7CEHAfllJXgV7Ld0dVvTHWwPWxKuDSWsUQ3emZ7we3
svN/JrnnTDEF/8p/foGTM7BRNqXvobFx2TWRzSAyW/Yeu4eJ7a0ddPKtkRLgLA2J5Iz5jE/gGWOv
E44LZY4zJahv3+OkBIXr0zMjjxtB4p7rGa9YUXYLhZQz1QUs3dDdqaUQRoIl51txIxuKngxqem39
avo1dxGVbeSIz9TjneiQX7ULPegT0exnMeXbeCdFQi+lDFYWCn3StbKGEzeF6/G6doSNecBr6m/L
pcLUuXv49QJPKoVBX+pkO0NpUjfmfryMHNOxXnqKJ6LN1O0u957OlcK+XuKpTiiUWNhI9ppvqbxv
domTH+NNYqc72sAb4BirhZ/wXBXlyxXOITRf61NTinG9rBhPu/tV7DgMc9hY528DMZubxNVi9+7P
4pjzG3D6in4d8+QNMY1A9fP5ZxzWANFctCOuCBWFzrPkVhvougvXuPCYmidvQmH5nhEh5HPVmx6N
XnkTrWneGC5iUsf/JWILXhhx4bExT0pTZdf4ZeMxoBAL176O86gvKe4uXNaZYtu3R2X+ab+UFjt2
gHC2mLzzP1ng+NtsHaxVW3DnkDBrX/yZ3HK9LBxYurb5W30d1SxNH0UKriHaacFVRali4brOlEy/
XdfJrKIqBYmxI3evhtSDvDJ5ZyMCD9OOrvzteJkTSFa5ebriVDl8+BiGnYUvsPS8nEwzqcpeUP18
B9G3XrC3R9xpOiTFJDaCDNtHAuwsvRTfm7N/TW2nyYWWLIGnqrloK4f7AzknrW8U6dcY3ubJ8efr
+9SH/fD+nUYVCmaNf26+PnWTXia76B7BLEnatr4hkfh2fJ1vt+qku+qSveauvkD1svcu4iPJqLa0
AmHt5Kjc38TD4p1fmBlOF28IVqWGFl9zp1TbDNTqivqt6xBg4d0vlaekGcgZePS1P0P0IqD6//nG
nO2zfZmYrPnrfXm2k0oksD1meNHI3b7AlTyGW7B6GBFNR/R2TXSkPgT+V/h/mTC+CIBOBsa8kFSa
yMBjvDXUxk7LJWni2bXza4PtZClDlW5WNfoxZFVwM15jF42Rm9auuJadcVsaC/eS4+2ZWZ7OP0de
lMqqdqqvpSgfpnkfKm6FuXEKrHXaKBetkF8EVnABnHajBwUFvvxQt+19pQxbcvDWXkyPpK/ajT8Y
l6YlP8ea6vg+qfYgKWELlm8gIdqVJxOf60WOojZHoi3udEDr4EVg8E75VqzTHVLm9aSPuzzQrvtB
6O2s0i49+KxEhG0HSjEAMNcAqP8kcnMIw+7WrzWBcAsQnm2qxq4xdg9eikGvxTGaD8Qz+41S2YFp
PgD2zl3qpA+wB361grKFZACPsb6IJvp8YfTYms2zga9t4F0BzK5fx3BiOkAMMtQWnxOeZN2JMnnY
hp+9D1BEOmJTbWKnd9IUV6sWNpcnYqIE9ah5RmMLpMHwYXuM8bchB2Ne3mMJwLIpYP0TnbarUm3b
G9K+VqXItqZhF+qDOeNl9r4x/TYtHHSQEt1xggumCOENoSOPyA+cABz1CuzabYXl1FZLGVqdNYvd
fMpsliRdTkS5KVFNpVm7N4v8qLQAV2vFeDLxP97LSXCZTJF6q3kNKicE+nY253r56GpWMTX6VTlG
uOp6DrRR0O9wBWt7OQ3e03y4JZr4VpKTra9AhVCmC5SX0ipOTMAuA47cQROxOgjVrVizek5Kca/I
6aYwR6AocfQwetY2TKUVdfTfXavedaqFX6SDJdc9apnxIDb1lowRpqq2vNMCHx+eWISERg5vVgjD
rEzXfdpdKG1dQ22D96lUHAML4HiZSB2jT/KLugf0MHWhm3tx5EZe3sLqaTjow7LQ64IAnrh9quCt
DJLY24oa3unKJF8kQYp5WK7wodZOqQpH7LPPGKeIi2aGrWB1OkpV3BpqcVuIhFT1g0gDONkEkfLY
9/q677xDUSSbHGgfIA5olDXkUrKOazpbpbBWqTAQeCJd6hC2omrAqwLntOJYZsX10Zg0Wsph8itv
6w81lN+LaboYBWQlBQ4NsYiuNc2j0B7+ljSMO32J+4Riy5EGwkObB1d1U14j9N9a9INgoE4TB28y
p81puhZ4GzKJbDRLwZlsCccm7m+KivWhFFIntnBaKRdV2txXgndTZKjDzLigCG9N9XYI0sgelOi5
HMUjVGkOkiZxGaOK6ZN2yb6PDLwphg443gQ7MliU4+tcPU55u4+zwZ16TnLkPGtQAAEn0YDa651y
KWbKPk2sm/nc20BibFRrB9p16+nwB2N/NzbDS6aCbEyDuXWQNg9V0b0oaRPYaRSswQLUC7Pe2e37
10nvZE8Gn9iXajNQXFwx/Urfi0cUNisfXJBNyXhbbJaWzPkDT9dyBS+jrKAcQ2l4slfJC90jFNGQ
XXUwViHUzSk5NMbjzwvj/CE/DXK6dqiZ2uawyN0Gck6YvM+U70lPqSjcF/qzYoWbn8c7pwHmUmQd
waEi6+qpIKHsitoblYazwSNYRZtOybb6TfTwbhbEWrultvXieCfr71jUQIygz3wKEErCovfKhb9P
ngxAD7ed2+6wyWwXrvHcLvPrNZ6cSpQs9mICY2aR1LSenGBFBwLuKUJV4JpkIjmLMqK/f0Z8UsAz
lHlFlgzt5CrFlIQxcagVwpUA4tvhZeivg1XoznJVaXQB2hb4pia3u2WTS0tv6eWYP//7YzT7tBCQ
z88qLpiTK0bmzOTaN/PGnmIBqwU6j2nTO6yrZGouK3M/D68/DXhyDkuMNG71aCQ0GnCUGaqzBr89
mmLzXJFouPJlrXDo6h4EMuVMcGKxESD2IwZUSfTfcq2DxTRCKrgGMhgj7G81k+1K33oAKwxpxVzu
1oZ4Rd7NTvXL1waVgj3p2k2cRHedEb9pVeIS+3abdPl+CHHakOPzXATyTYrM1u6LctPqGMuFAsFN
DpY00OZm50FLpc1UqjhL6UD3Xv3bCoLbgAZg2Y3Popc9aPT7V+lI76cfGmHOP/ojK/7V6NUOHPFX
S2+3bem/6BWO+SIQoOlE5jMgHwKKFFpUbHEdHzq2jWvwQ5Cst0Ebb2PQjKh/XVFP3CkXnlBQ7HvT
35dZ9FiGQbHKYBDALGj9nZpj9ukzg/ZYTc+tl2ptY1SUubxGf9baadtH0hMUtszuW+QVUkXKKCWx
+ykSJFoEsbUxGrYJQaG8+VGL6BLcsFSMMLK8EdaPTGhYNgikV8x0DUsQ1hHwrO0QqRQhU8pnGDzz
lHZZESl/MJpmq1IL6blFyZ9QAZWdTdA3xDp3QsNwh0A4dEH63oX5zZCUd8RlAtWljdSxjkIuw2+q
09q1Syt7yqhFF5F1LVpGtkq9gXYOOT7YRUkgLRr1QcFRHMRkT1l99zDK6WgXbbhLg7qGbs/xtAuS
zB3L4rmbAW7lFAPUNrTbMLBWcZt8EMmR2hmpX8DD6ivsx6JD9PNvMlE/7cku8H36ZRohELWplLSe
BSgmuXcIimpdWBbar0bpbNCp7ARYADWeWavVSAtTHygaH4Is2ZAj9tIWwksV0saX8+g5CUSTqF51
G5ps0Zq4g3rSAFAWh6tsii/Hwb/xO/X555nt76MsSm2qgpqEGwW/28mSVIgkHRS9NnsjLaNx4RPy
U60ytKZUmRfO6memtG9jnaxM0WgK+qSNkgttRQjpj2TpugnR+9dUt8vSFQxrYRb7u+rC1aHrm3Xi
JHafXl0vWWYLNVt2ldI8TjQ1hjH/HafAvcF2/Xwjz5xHv491cnWS0XZAwDTFNds3H+YbiS12h6Ou
IkSW0v1aG4/g6wjRSHYLI5+dqjGXmhJXqP2bC//LSTgPEv6jo0bXrqpd+xKshc/6XHk9HFHYrBZG
+24tmIsfLAyqrkvzcq9AD2Dh+DJai689r3IFQ+vW3Mwrr4kgD2m/s7RbOnMK/j7SSW3JhEHWjW07
y/F6V12RZwSuiEszNrmj/9Zvf76wvzdnjIZbQWKDzwlYORlNiaS6lgd0jSEKKKm6i72HOlp426Sl
QU5etzYRtGpMGETccEk6k5IdrZsDxs3V9Fhee0/N0XekhVHPvAXfruzkyUR5305aShWQ3tPUXHv6
upY+KlNe/3wD/64hzDeQW4g4y1SZVL4/GIWUY5SHZuMaNCUDhB8rZRyGhcdvaZCTG5g1RJxIisoc
EhnrUE54IiIOWT9fyfkn78ulnNyxqRx1IfYz2c3e5oOBsaUHDT/dHtxmtbz3mT/tr52PhRrewMfC
Uf1k55PGZSOpkqC40a68VA4oDtYkRC52ZJaGmZ/NLy+uIcml7tUeNrmdsm433bZyjX26XjKPnX3E
v1zNyfygAFcIB5lhyMe8IrPBJ4Yr2+TKtCAqPf8jfRno5HmTciSWKZv2T+PCbKyCy2KjGlhzoLtZ
6hJI86f99COdPHhl74XNyEtDHTa6DlbKYbgny/MQwoExUWKsxG29TVz25Nufn8VztxORtwZ2WcJu
dKp/VsWwVrDiyW5BHRc8OvUE3x4KcWFtPiMrB5TwZZyTh1DSMLzLPeNkF+EWTQ+F+9YhVmhLvXHh
khbHOnkScwJqAlHPPy2ca/UjcrqDt813Jan3trb7/7t/J49jT32mGzSuyxDgtHuQH7SPvn//eZAz
pQQIhUx8THuERgGB+f5uDTU1kkadD93r8NJYlxvE46t+zS+2qlb/zNJ47rH4OuBJK7DW9YCTi4+g
Wg2UGU37Jo7KDs0j4WcE1bP/zW9xJ03sX+PKhS9NkdDXjqEs07/OywtKeaUzKGi1EOhVXkXgQdGS
gdMh7KiIhremeBeg9NlXtfi76nXkvmRqNLJGKIQWvEg1Lv8SqC2itXCVyG2DAAzJjjkBKqjkkTOW
vNdy4bql1kOg+V1cZ29TozyQTbhGsY2hPzuI6BX5VqZtJfgREQ+BRyZoaIN6YV2Y0UGufHQ3EN2s
uYBMth7OB8JIdOS7UMMOELA3lHJ/V4qCWKY+TC0IH39yMrE46JV4nZWeo9EKJwmidvN8dFl5t6oK
+w6fVyRZ2zKs53iz8lIPFX81hKO+EbrkmE6V6RBGQL02t5wMOdQs1CsuIzCOOzBmzGWpjyoxCi6U
on5JCuNPOvmp63ueuiKm/nFCLuJMjflowkZwe0PzHCWfAif1B9HmjEqbQm8N6q8jFOg0wQgHT2dV
Z4Q2JBnF6CouKnsSupvKQkYV5r50k6ZWvrKiSNuRcggFwmshF2LStSt4zeCLQYP3Wn+nj+GBp5N4
LnLHONol/YHYck6dEkrl0PdTIshAxfz88M8zw8nM+HWTfUqT6moxIsPOZ/upDDbKY9V/+XkAeZ5b
fxrh5GFnQ0YQAWwV1zuW4q6u10Nut48YCSYndcvNtNV3lWtyQ2mmGrezmbfexb96nmd0zn/mVxCZ
79LEfGZBkEVZmiEhUMboAXx/5b0goY6q4JsDgo667mboHqPmKZIoHib10lp39g58GexkFlMDKAfM
Y4rb7sNLvAgQtY7ToXzptrARZFtmzVOftJX/Cy/iwo5r/ui/bv6XoU+WWa/WiZxAhe0SQAp8igwQ
fUfa6YpVfeFBWhppvglfNigmZHMo3iiwJgUiZWWtoE1fycZwNI1iYVU4+8x+uah5r/RlqEqJ+pqD
IfczgPtam+hu6oWrWRhCOVkSojaKkbYirQqDm0p8IAp0YZd6ZgngOM25D4s5BbrTg9gkKUlI/Lo0
E/NfJ0O4LXvxwYDM9fPbd/ZX+TLMye/fdVQISIsih7MAAkkWdhs4knA5yf7Cg3ZuEf12QSe/Pw/l
YCZFrfGQz+c9079K1vEGUhcansm4jNeLRdYzW+JvI548BkpmKZ0aTYqreybpi+LvqSW8IDbzR9Os
zE2TFqSrykHqBHoNb94M3ytfeUQTeDDUDg5QTlOiaSXIJjVuEewWpuu31Z8ytRYmgHOTDeYpUTWg
IFOnUb4/r1hpZYHAIigCdWl7oGFJrILJL5JYhmB0SY129pf4Otz8bH95PegQi3XTJ0wqG2UdkerO
7xBRPVyra3MbcI50l2aZcw/z1xFPZtMibv1CLZllpATMYp67NBzA2Y3Ozw/zuUODrOM/m/WG9GFO
nfv8tFkAQEb5hBMoF2QMrbLDXMX/ZyoYytmrAsOPtm9GQHwubF/uY2YEQl6mpJRluEpUdPVD4LaD
v0u9GN7pRN8RiWhyHw3GuoDnPGDuGoX+xizBBrNRG5NqJRfJLqDeGs9tUGTjSUnVIN4N2gxsqh2a
IaQlUKZME+JRnqlsIOO/rtWAdjbmIuwZtSk5MVmZP9/I71dmqkgFUG1i5tcAfcskr31/QgK1Eq1W
Fiy4Cxd1l66M9K5RtIUZ7vvrOQ9izRMbB2NTRlgsz1PTl9uHuViKo3wSeAz9bX0MN9pGdqK96f58
LWerMl830/L3cdrMa8MWc/BndyfCGLYyDumGHRaIIEziwh7J4mIz8MyS/u3IcPJKQzdSW39gUC1W
ibl4nLTt0PwR8G5UCUjO+5+v8cwE8m20kzdapz2h0zzmGKT+UYOPsL9KEGJ3Y72qsnDh2TjToeM0
BDge7onOBls/mci9jNiorgb0Zx792/AAxcE1HelFvTaOnauv5W1pLiy2yvwTnexSvg15OpOTcT0Q
MwbwZN0/UgpY4yeMr3XTTR8Q+JPt62a/vZ2xso6z9T93ipW/rl7ap+E42132sRMdTXOdF47wLlz8
fOs/EX8/fDfj5F0ZvWlsa6ZwEDC6Wz4qdwVxv3+ggK3yfeKED+I1S55DqtYRSwxSR98VViRqMRXa
spNfjdslKM3iNzrZUFuaWIaNwjeafMvElNTIiCpi4Y3Evt6Vpqy3EQo4kmTschG2l95mNmxeY4MA
Jj+msmjtiPFAPE+cJzLt/ANsKwZG3TwSyYGlpkb+Z+RPrQcEgwwNOhqNeDWNwa+sMxOW1xj/iJ/j
ZBCtBbnc2fn9y6boVC5XtzHZFLMeMSL5D794dhU47XNc7fLdsAG1szB1nJ3hv453cifT2KgK3F2K
6xtYei35VULnkGcDhMvSv9dDUoXCAr2UkIHCk/Wi2AgWaHABG8+lV3TwVQeAj2I4rhP6E3s/qR5L
TSPqOi7RIag9wa89wbVqbvwSjDCy/VG7G9sMb6ElVntLHROnTyOwGaYnOHWAXzNR1AevrTvcCdCF
UqBNOaa1hVf8zOT1rZVzMjMXRWkU2USUjdrkG4XQWjfLhyfD834jPYlX4M8Kp5OWlHdnJrFvo55s
RU2x1AS/YysaRvWxqp7Fkhh4k/5fgzU2yRau8fsS99nokPUvi/fJlAKZv6mrqpTdBMaM3HsrAzqK
YlULi9zCMKfnhLFpRrmpJ3TyfbotsiMdVjfCabgwCc2TzMkkNEs0ZtwzlBde0e9rHAb6pDIyWmH9
XruvHGlN2Wed7OYTdHSnY6x/sJh0xHV0QKhWbRa32ueeGHAD8zI7J4aI8234spbXvj4IpLHNayyO
rEtQWBqSK3ugYgtxki0+FRB8vXSRml/h1WIvaWn4kwdWSLWmzgue08gkaKNudgYZQhxhOqUg3oyk
dzvgvz7+6lIYnawjmBY9ArGGBoQuSzYdozDvTLOenDgirTlEb/bzD3Tu2f56f06ebSO2xkmdZI5Z
jQ+3T9ojo4JcRWCdwWwg+gsT1/f7MW+tSHthY8qmSgFK+5e8o5V6q+grKB4ATMP4ri99xxvvWuF5
JPmn6/uF8U4W6M8BdVg/qgjKHaDEaYW0jwQt9Es2jJlnuhNlIiEEyigIlZP06a2aiTdTzAyNoUwo
aPBZkzOV9cEzOmfQsUBLOXHt5DDwlpv+YBfE66pW/EZy/L4cAVLr+qEQYxs0yoppAo8WiUT5pY6/
tiW7wKhKgh2WqLSfLcH/fKf+vqaTyT9sxy7Tel0ikdgElsTMexHXPhG32SiTHJoUm643ox1Sg0dV
6AQ6ItRg7cCSxb3u5ewHPCJtyhHbU5bPma9DxHtgxC9aXtGdyQuYXwKpJqrsaWsA1ZEr1IRIjV4g
27nZcigWkB/7NGztaiLcpkxGycbr9tR0FWbt0lxpLQ7KqUWViXDiSihgwZI6nSw4b848S7qpcziV
OZ2a6qfL68urbZb0imn7qAgyTNRBgaNFxqYlTaZFUIG6ZLHycbLKzzd+Pn2gvWUykVUkqt8nE60M
2sbIRoHJjDLzej6eju+Nq66rjXkpLOwt56nh+6/8fbCTqSPwJ2LMjMBD5BJDw6AeIZVO08B7R+z+
8yRwIiKYL+z7iedkFrCayiuG8vPEE27TfeB0drxT1/9tRdvfI52sB4MBFCC0RG4h8/GcakCg6079
ZCpDBr5SdgtXpvx1F79d2ekyR+JPk5Nt+2/jqa/jcd7lzgDLaGt8LHdIPj/v+6/2fbyTd7P1rLTw
a8bDfqastF3lDIFDF414Ins8CqhancDpr8kiWplr83dxKYZ2dUCUxfHAv5dW/U5/8tfy5c+34cTO
8ddt/5wmv7wrohrkoTo/ueKeY7o7rXl6nWDtf/DmOsxdkX3fXdBLcEOMZBIeK23f38fOjGHrV62N
YOYSe+niYVT6+yH/frvmn+/L92qJ1zPgVmBIivO1Wuq7bBZk02DwRuzOcrGty/KYkIIOpn+VsaOe
sv0kRZtAnYimKqih/vvs+j+/kabqzwzZt7wYqxAF28kf//Wq+Mjumurjozm+Fv9r/qf/96/+6/c/
8i///ZOd1+b12x/crKE1e9N+VOPtRw3Q/z9ya+e/+c/+n//4+PyU+7H4+N//4/U9DUFH1k0VvjXf
gniZ6ZBqzoWK/zoU5brKuzB7C1//8f7xj7vXrHn9h5t8ZK//xQf9R0aK+C9Mdya/kjInpBhMef8e
kWJK/0KVRBZZ0EUO26rI6P+Z6Mvpew7zpUgjos6YKdf/EZIi/4vGv0FxwIfxr5jB/zshKRR+vr3h
bCNUWTItyVJ0+iGc+0/mLt/Es0+ClOUQ6FteeAEZp+jpN0Ilr5nC2VyV6a+REG969qktBCl58Drd
QlmPcKpHyuQAzFGOBVeKI54NcF5S5xSKZMR8QkKJEoV/Imvat+rgrcxqQvSq0AUb1KFdV5GQbtra
yB+QuZC5m0byDADBnN71kp1I2r0/Rh+6NslXnVLy8Jro/rzI7uuMpTG2yO1OaT2HvbKCEbONsr7h
BDu2WA8LYSWZQbYZ0uhSkTLI6ZP1EETSwehY4XrZd4uwBrrR+JWDnvStF/XbcJpdBpn10IfQLAyN
b6hIFHaaIby3Im2dZ/Kh78WtapaerWAZKANzo2bDraBKv0vfem/b8ErOCutqqqMKCrzVbnExjLZv
TsWaWmNs57NSNtSJANELr3UrmQP2EGSIvnWMK0aRupKeO6UvyDs909l1kTkXxtW7MmQzWIFIq64O
A+KXBHGtiiUJ85ERuEJjyg7xSyQjeIZKiwfVa80e0R9LO9BxkReDeCSObm3mzX3bjVfEwvFxcslO
TsqJ4et0Am/zCySWREihHl6LdZls2li8FCX5WTWDa9/Ayy6qeXNZqd4b/c6SFOHoUmAniMeA367U
wTKakb9W63Iz+sElWc9XQ6fEa7Xrn3CwP+aV2q4iS+hsJWiV1aR4t0Gi3Baq8sTUmrtaJd0TnncL
HPumJmOPOGeNZOJC3rA1/QOc9jZDEbDim8mkWuWh62PloewB6VgcpIdGMKaX0fONLcYhpKI6jp+X
BtXgOgJUv0YmuvcEzcP+BFanDWtkmnjDV5YViFvJw6Mi1JzgOPrbmdKSYy2r/rHs68jR9eIlFKud
aITb0KBTjxTN0Yv2zswJJhGJIymAjkFC2jYSlTKSYSEfYmMc+mlNi/oBkOTtDJasIylFclI+0ZcX
kZDpL1nYXRGx/H/IO4/kupFsDW+loudQwJvB64i+/vIaWtFNEFckCx4J73bTC+hBr6E29j6QokRK
LEsN6sXjSCGSSVwgkXnynP98/5Xb6ddapm0h5SxMP0+mImuSSVAUR3qLGZrkbWCYrnrPXIUiXLH/
T3sYwWphnxZhxiEX1FSfq7QOCvWT3HonojdulFA7xuIrnNoJJQDW/DPfpR9MUVZBig+1re0RAmzM
Pv1ZmM0+tprr0jDlme3XR44q7uu2mPcOvr91znnGyBdKAeKq8ZuHIgeCkSa4AnRVfdSV0T7r++ii
b4V26fVOh/7YarjfZY4voewtoqK7JulYFAi5bUrZo5Ru5VWVvQpx1j2S+kblfRTGtOsNaDw9GJqU
pHhFEioQyjloE2mademd6EeQKkiT1IR/HAPfXdheDQ5CgeVLtmrvNGa4x2IPlI+tD9l52MGegvXi
wIl10JHmmD/q0c9g3ha6I6kLyQ22sRDJSWA7SM5DK4EQF7iz2DABInbWCZ189dzy1fhYZZ2ZaVm/
REl0y3OZOdRSQlNeWjULiWyfpE48mqx2nxwLIlzkJjd6iQ16rvcTp3L6tZXb+wrCRNE/hPy6L2pt
1hYZZorWfjBkSLXemtSGOatCqUZ2QEOepGz8yN07LW8XRuHnuRQely0IIjW7tYMUjYUS4kXnu2jU
gdQeJJO8Cuw6vGAB9JyVoY/a2hdQNbxmJtwimxZZCVwohtXCLw23WtiXxtQP+q0V+vVVGmUrH1Tv
OjZ4rdwEb8ckJAYrnOhYapqFJxKMbuykW9BNMpPtDLiMopozx9XDG+ROdPTlXVBVixeb7MlT6PfS
9Opb2MS4P7FBWYDxcWIBPPvNocGtbDsheeTMqlkzk6f9HDY+5R/9wkFPKq2n6fR3sw5jVv1rEPq4
JTqypYHWRV2H/cM3QWhXFX7qYJE6Gwn18jRYwQubqut2ASxn87splu9SCDQM4FNGbcvC3gsl4esY
zsUBVXYH05nJR/EJy8QyQYaE5vkoXyeLcBec/+7nG2/Zi8+HVvHFX+TjjVn5F1EjGweiMYW/aJ3X
c2p3KydbTgZ32kybuQF3ATs+qX46Sfy/iAt5Yr8eF46hoPhpBugu9cQYG8ai/Omi/OXfd2g7DuVb
4SHjfTXxRZRNEEd4NDqNEMw9x4eW88FUSGRyXDZJwJH8+xIfyh/kMf+DrR1xJcEj32bI5wBR/mCy
IRI8Orit8dsIv/9MhMhwr6cLb6AM3hSqOZ7A/ONb+ws29IBuGAw4E8m5D+2K3VC65xzqT20aqteh
nd8Jub8xjCBZonTvJt2A13xSy9dqol/BZlKBgEntEWbZ9M6mg7OE3ORjhC4vpaQi0MPsUVW9M1uO
06UaOt1aseCKp3q0tNPB2AHPYGku6U9vKgXaggjsbRZ3JfYiljePdf+8q7Gvx10iHPt8uxX9Hqdl
WGGfkRLNxUSUkzLyLgsVi2vo8inJuUdtmXlRu1D1e284Tdh5JrWp40ER6ne+1nvzfvSr9JXQJ3cI
lZSz0GUcSqAgiEJmBUzvuSy1+KwKFvS+H/ZFCAVKVxGyEpfMqjwYWM39Yz01qctUmrcgtMuWURGH
UzctpmXsLNSo6ledCvs+N7LTrpLXWiYvIlXdlSRSZvirU2w23I90B8FHlItdqaPPpsWWlGts5RO5
bqyZnqfnhRbtPDQn5LCirRRRDCU9jc1cdGoObTHNSXJNas6JqyDWKQCBdNSFdEHcX6wKuTepSzsR
FnyFMmVH28eeoAaHvsILlXrZp3E5KZSW2FxN29vAqvHPLamBaCC1CvI8K1ZuvMlG0pfutP1J2CmH
BEuzqRPE8UJS6FVti6XJBozkTbmuAm8Z+TjIIhDTp7wB+9CsEBvi2CcQkBTqEf3V/aKWmy2mcqem
S6N1g8pu5laY0RqRJ2NiLy4EVr0THsi+L1JpltDI2BrhiZfY5aQ3rBNDRWgWyNZJEwzQRgVawgTM
QgaBDKZYZUL9C5sa2GyjYxZvGeeqnO/JVXKosZozy6pWTDZ60N2VEkGVboyBo2XjnsSSjMyyNe7K
uL00BV1bdaMwaxJsn5LqKs1pYVfCktbepN22UXGkFOapOgSnfZhdOqF0q/raVevl53LbXvjCbcem
pCMjIUWddeFNkKryNKPmVpdyBv0pv/MKG3OoNF3aYXcftZBwMetyINK5F4mVoXastBYBpxFOEoty
nsN1OjLa+kHJrpwkvjRc7NJC3gagGkRvflEshG7fVEV1zdqxTXSLA5UPGLbTSkCSaVJtGjoqpsxt
aa702ayws/s2lU71ML4uNDF35fZSK8KZwqGQtOmuFsGD4wbnTUQPvdreKySBlbxd1Xq5Kpw0napO
V00yzVtXknGCb9UwgQ95k0nBnRcoRBmAIKzOPNab6mSAltg1B8lpSG2P88nl4+bOqimsW6/qt2Em
VPC54TRu65NecjZFEB47BfWzrqRIC8fDgQJHH/txrAwXoURJMzPl0X+2PTDHk10Smz8HkAElO121
+jCsBCwQ+qsWjmQzmck5S3o/zSRtoTTlEmLgKg6dhRv28gwX6pUnWScIUS6qPqfolx4cUe16zhET
YGYYcJGjHRT6xHpl1fTNPOM6et/exgUUo5y27La6RUg6U3xC+I4XXNbtEGNmoCC6e+rH3sq11WVs
BMOiVuRLxdd3oUL/pqWeZap7FNUYO5rdJnbQDwbSwg+jq5wTuh8mt8xEG6ux6jIaFAVvCyeb4rXj
RsqutqNrpU1vMz89Sgt5XTf5CrLiUaQOH1VaDflsp2bVLeG/rnP5Uphnqn2qFQfm7M7V3KU8YD4S
enuODrx4drWxgGGaZbyrCmMeOP1VH0ZboYTEniqPFrszd+nl6aeooAdcaZuNp/mrrqRHUO9+joR9
zAG9mTpaSOjvWXeVY+0VOZ21eL/jM5buoMvtXci8E9vx9qnu7ztyVmog3XjQaXldVVokdWT70HkL
uABHZYBKlGlQY5pmY9ctg3WveTfzpAUC3tTqLtDbFSIKeAGSiaZUdyFJOsFZaBvWBKH+RZ+DlRRe
tUWGs8eBBZRxCe/ZPBFDwk8M8J1TKQag2/afhjQ4GhXFsw5gZqi0Esuy+1EO6YVUyB4ZIr+y/a5e
0WHpzCtPPvVbn1xCIzZZKBaxbBxlGDUDDhU51vLZvZfUx2bS7c3QWsFuNiZlSx+TW9H5GATlyg6c
DcTUfZUTuufMlBky4bWNX3Yz4isS5TaQ4p2q5itbyc+kuHYmTl9dDI2ZTVv21mnS+cA/9I+QLm6j
XjszI+TKRq1cJjE+L32QTvJAymalrntrGcOKdSlJdMB51DiGCeAjiIGl3AncuzhfmkbUchzut2B0
5iSVVplhR1O9107TePiUZJwPOEDMUgnmQC93K1NXT6Q0W5RdvOzN5IEzCXi2wj8b0nTbteWmqrqL
dnTjIL1wIrx4XrvdKYLVmKPf+FSVXgLC2a8Ck7lWJpa3LBqP6yrENpOzvVWRYEJft415gRM9vGid
5CSiKr9Pk5xKUj1AZUjNucjbYR5IAXTsbCaH4XlmJKdYxG5waz/zPNJRsZGkG9fv7uws5xyjQIaQ
rI5zeBHNysE+z4dkrXnxkZY2AL47EB16XuAIZCunclZmE9H4PQ26sQ3jN0mmvWwjqjeUEmNOE8gG
SnHmkYf7qNE/qF4VTgYvHWCQZ5eKgbDEG+YxROAoNWVSQdKl5NijkYF3mifeVEAl7GsL5U/6KS+b
Zi0a6Tga1OvAabKlnYwzs7BJf5dtAzuybGda5z309ljVsd2/4oz9fy2/OwbDHOSIhAmVaS16LKP/
ekR/XDwgiH2d2X1ziOcg3iDHq+LLrBq0sFnEyV+DeOuDSbnWIrLHTfDJIvs5yUsUr1k2Bz6+zbXZ
hj1G1s9RvPKB7C6DIj7hXMjZwPgzQfyTHdCLM994B2wHZrdK86dlfwcGqGCdqmabgEahwdu+UT2U
+c48Bg0vL5LAcds1dOqcnndFSPe+GIHcUihqhbRH4N05Sp3dypJM8o7GJug5WWYaD1U95IeiMXXa
ZTvD3YuiC0DzJAwDszO7luq++thrSngbR652RpCSnXdD2V56SphEk7AfcDgtHdJMuAJ0qyH2u4Lf
5CWWi7jdRl7n7wdQn8GkDKoBY1zonrHfV6ti0Po13S3JQlZKUNZJ6y0seoavfSI+4JdpB1y6jXAU
8msFLknZdftSGkqgyK6unadBG18knTTkHExM4qywcsJiEkqOdtdYDZzQQlVK9ummMrehBA6WIMud
QvctsCSuNbMZ4VldgqGyG+P0ELhtNzGrMvNmpivpx91QGR63JCYuaWJZIiVb99LODerBnnbo7wwi
2EzDFCqpuM8DXpO3aaOT3ZVgNp9mLm3ponL1Te3L1aY1GnPj5YCT5qYRqLdpmHbHFZz+ZYsLKPEn
mbYVdepo5UacTNSywznByPR9qNqtPc9TRaFM6EU6RAHVqvicnqteEEnVZ71UO7u8jvPbyHfIgVLK
8G7dhib2qepJ+ceaQNedemZfL/1O0xiL1Q1RjWXjlDK4nGjIny8KyeQx61h5gQz2aIgMTC/ahXIo
JB5N415JeilfWorAVknxpbUndO6I7MBd9qNsN8i6co92up8q+BM8KCne0bk/FsUpWollUATNzms7
ClZtPkJXjWztyHZzYgtyu0TSgDTqtr1VRe1eq2kn9k7sirumkhuFQMdx5Vlh1NbObBy2lDisklN3
CNjjHElpZ/hMqceK7BYro4DuO4k5lX6kJ7Y9FNhZIBN3aWeeVqnHYSPMjUeoUWF/0kuvw+Ba8a4D
k9TNRAZFNPcMoR+D5qErqQzs/HIwgZMKPAr2uhFHN7bbDdd2LQhrtUTx5rIwB2K7XJyqUiYWjSbF
Z4HKHJtUHC5ntuWViyrD67PVuDD64MAA9hl4NlH7+U1Ma8l5KqfhLDTRUhnURWZN5Dq3LkHlJipr
heOpFt8AEYhXpgtHo5eG+s5NKnGWaqV6oeuudR5hbHWo5Ng64sWpZh1ywXkSN8ouSnQd4i8nVuyd
Bcla2ylx+usd67bwHIrA0ZBcq4L4sMYFHqiCWkfcPc93r3KraO7L3CVEaDX1KErkaO9XEVURU603
meJWlzp8DNiCrpvx5mfwUIDzJ5NYWBmmAGQlzyCZQ0jq2/qydD2sD6Qcfi7Qbx8EWZIi/QE4f16p
ZblPXL80JrFcGLua+o85wRerWUZx1y4jJTBvgWgguTZCzVqrWuXjHO3UKFhwFDE2fqjig1Ep5rLR
bYDXSuHm28RvvBnAjNvS89FppOGQHduaWW/ZYqIjbEDVWSlb+ZwTSLGyYyycwy5TN74ik3i1Ayyp
SSjM2X6j81pzyyNJT915bfn4V+HLwCsvK/iHiPpCeL12XxUxLvWura9B5NsLt3YLOAtluw78SKaO
orYHM8rbiySrxIKUC7hfs5KWeN5Ec0lLi9Oocv1dEVbuEdwR+bz3dWfLS9ZcROiUZ5XnCdzL+OFc
2P6e2IemfNRxW5mIZ5FGvXHc1h2UoSKscS/zyiOBKTVw8Vae8UB9DoVdjWO57W96YcrnYEuai67u
3ZnoG3nqqEVxXtlKceZQeF5bSj9MRokSeKSkXlg5+WXPjrsLp7b6Na4E8jIfFUtGWZlrCFkNhH8t
X4Z+ExwPUQuc2widOdbYJNoluVqjzJdmQVc9rvX9zeAKezn0ySnL2MRMoys/MLSJJxwi07DpQaEb
/TS0hksWSwg7WVOvsE/vF0XViw2OJMNlzHOGw6wXV4VT0HYoUVmEHNNeJvi7zpUuIMdhpt4yEb25
NcF4LI2QLZMKZDL1/LjaoMo/5IHSz7TBz2Zh2Drblkom1A0v3pAYojAEv3muBx3te49Zxb9FAvVF
DX7+bdn9qbjvPYix7o6HcFpdiL/2Qy8L+N8P9KpUfydq1kUK/14g0pcpVPPbGv3jQI8qgd8agEUs
qOp7RACS8oEkuzVqKv9Bqjb1nv+ffCs9ESbxFmLV8Ys8PDHii1vz/TV/L0z4az/z6tJ/XaZAstei
Rv9NNvpX7sA3w7y4AyoxqTamc+2nDzp+0ld3wv6ANtoGXjCabPP1t7sTZMNtFAvvvRFE4ATdNm2g
X76+vxXAtKB52TKROF9PpYC/0aRwxkKVTcr+1XnmT88J7YOhkcB5NDp/NRecD7amaVQniP3GL2pJ
f8u34tsazZ++AzqTQaVgMVrWPX59vz4g1NF0NDJPd+LpPfwbTQXlcX1Q33sn5A8a+qJRa/78hXL0
1ZywP2iGYeITzGo5fv2Jl+IP3K4vGw615/j+casJHsoXQrDf/YHnjeb7AT4vtOv7//kHO8mrnxs1
Yk8jP3zRjP3z1SL6uBe8+Obz3vD4Zz7/+ufP9/1ffvW3nj/U83+ugofiUNz5/eM3+s9XuT8kbFgX
dUrz6cGvDy/3QVZANGA8mK/X853A7cuK8FvDnwR3PolJ/9vRn9bX946+rA+wrJ+vcrztrFdkNWhz
eO/Q5Pu4afH998Nj8PwDho9/Oi7E8zifr/xppX3vlTM5kk+iOAzfDo+PKfvPe4f/18BNfx7m84Ub
bGHP//WmGPIPzZXpOEeD53HGoT8vOSyF773qdfLp8Il5/jzSi9F/wJWf13d18umX/4hXc/Hz1f+A
t2hHupDh37h4coHvvTX7Q/Zqpjxd9iidfu/IZJFEdujeeKQ/YiKeHMrqMLzxREf59HsvfYvK4uzt
B6r9gNcf3M4v/2kOxfOFfp2OGnHBey9+evjlv2+OTXT13rF3YPzSw6NCOTh4b02cH/C2bkX41nP9
AW/q7SFhafyJNZJNKcgenm/IiwfwA97X5SH+5d8Zt+eN9UD7Aa/sC334T5+F468/yVfF+Xuf91/U
H32Jcf5a2PDHayS/+YfeCpe+nLmZA2/Gf7/7A4Rx48B38cOh+Of/AgAA//8=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plotArea>
      <cx:plotAreaRegion>
        <cx:series layoutId="regionMap" uniqueId="{CE059622-E7BC-4C21-ACA4-D71D6F376423}">
          <cx:dataLabels>
            <cx:visibility seriesName="0" categoryName="0" value="1"/>
          </cx:dataLabels>
          <cx:dataId val="0"/>
          <cx:layoutPr>
            <cx:geography cultureLanguage="es-ES" cultureRegion="EC" attribution="Con tecnología de Bing">
              <cx:geoCache provider="{E9337A44-BEBE-4D9F-B70C-5C5E7DAFC167}">
                <cx:binary>1Hppr924teVfMfy55SJFihSD1ANCDWe88+Dhi3AnU5QoUqJm/frerkrVi52kuhOkgX4XsA0fSYfi
HtZea/H++WX504t5e/LvlsbY/k8vy8/vy2Fo//TTT/1L+dY89R8a/eJd774OH15c85P7+lW/vP30
6p9mbdVPIcL0p5fyyQ9vy/v/+jN8m3pzZ/fyNGhnb8Y3v96+9aMZ+j+49g8vvXt6bbRNdT94/TLg
n99fH5L94TLZ/+X9uzc76GG9X9u3n99/d9v7dz/9+GV/t/A7A+82jK/wbIA+oCimsSDo9x/8/p1x
Vv12B48/kDCmhMdI/PLDf1v+8qmBr7jWL6W2EIDfPv5Hb/XLOz29vvq3vod9/fLvd49+t4nvrry4
0Q7fgqggnj+/z17Gp1fn37/TvUt+vZS4b1vJkl/2/tP3CfivP//wAUTjh0/+Jkc/hu7/dOnvUpSd
313dXv1RJP7F/JAPEcEYCUJ+yIr4EBNCQsTwr1mJflv016xk5t2Vd7999n+fkt+e+yEfv338PyoZ
hwv5F/lw+x9sF/SB8Iiw8K+dAJGPf0gLNEsUsTgk7B82y6F5fnoe/b/RK//95A+p+e8L/6OSc746
/gcTE1DAsTCOEA//imP0h8RAv6CIUEjer4lhv/XGr/1ydtW/kZRfn/ohIb9++D8qGRcAWpd/eXf3
l8v7w192/0n8Cj+wkISCifivecE/5CX+gBCNMcXRrzfA9V+H2695uXDe2ad3d08w8J7UvwFof/cF
P2Tr767/f524f/Zyf8sHvrvnX+UD+AMhgjPG/75/CGMAauFfG+yHPP0+lv/5m/xjDvD7g9+99v/z
Of/POcDvdCl9Gp6yX3jW39CAP776G3/44dHv6Np3+/yt2A+vP79nAEm/k7dv3/BdI/wep18D/NsD
b0/9ADSORx+wCKngIWAc5tBv79/Nb79cEiF0WMxiEceIcKASkFnr/FD+/B5/YDEmgIcUU0oh7+/f
9W78diWIPiAciV8aV1CKBI5/57bXzqzK2d8j8df/v7Njc+20Hfqf38MS7a93fXvPCMecIw5/fUNn
RhECMtO+PN0CfYab8f9aRFvaaWtE2m7LRWmrzOEF4Pj3aPyDJSBYPywhECERCjlmRMAM/n4JJQLW
IiJQ6vrwwTu145Or5VCaB6bH3R+vBcH8cS2MGItjEQmMBUXfr9XydYD4tjwtmqU4DlPk6yTuhvVp
WgvayFbT6lCZsqdS1IqFmfc6ePzjV8DA775/hxjB8jRigsRRxCkQkb8NKe77gFRRhNJILiQpdv7a
pPUXftu9LAl9Ua1s8vWZtPKPl/27KP+yKmB5RCKomvCHnW9LO1eFgJ1b7ktJShfLava7uFWXrePx
v7waJlA7ULs4CiNMvsXgb8pmNW4MWDdsme+PzXqIKyenLq+bwx9v6luo/qY6Ix5SCtQhojzCiHL+
QyiFaeOALR7SuYgtHQYU35a0cqfO8lUG+CtSVZHgIO72f7wuA7r+49LAJjETUSxCRiIWhd/vcIib
jrtmVNlCzHKIyECRRPVQi8wvo73bVrO9RriLd26pqtTxNrrylEJhb7OLwgTp2SDpzDbdIz0tOulm
77wkTtjHBhXrmkxt0X/sfVhlLGjNazx2fJTlWIlWYkInJf3SiEIKQWyVVJ6QZzao+t5SU7zofot2
nAzhbdzx7aGyCp+sK7RNFuJ4LYXr/bVe1fyxVo0+kpH3H33R4XwGLVlKg2f3ErRzUcpRU+ol7WD2
JMPgy04OsyonGeHKZzxo7V0s2pnJqCPmlS5treSk8HZSAXb7tZqLy75o8TPtgzpbe1I9xW1MH8Iq
Wm+HlpDTSuOhllXnxe1KaP3AUGGzThG0aynDh0nr5aPranpei9hd9Zi2u7EoVcZIF3/t1kUkRQEB
kMhCnBMx2+JqAHn/qWwbe+EbFZzn2rrU1rjKYxy3NwMVjsqgL72VTR9Wstr4cDPoxdI9H219xnbm
c77B6igZfRnfKbegXdMWeJDFgtBrZ4hHJxq1fbaEyORKlOamCHt/OdJyfO6jqDnTsbaH1jb8ggd1
d3JBQR5Gs6y9bHm/5jMpoxT2r0nK2tiVN8Ec9knEBbbDgZfd1idjSPu2vrCjx1uK6rK386UZcLF8
rsk2bVpG6zIMxTksCHtinCnyKVQRpiIzfOAob7Qo5oMlZVcmDXbBa+nQZmVQuRGnpNXqReCx/YIC
FExS92ReZduy6G0Yt+7JT4xWiV+i4tL5RT8SQ5dN+njrUlMPFOpQTGLPoG7SEBA7H1CPT4VxKPNm
rvemGdF+60l4ETRtcNwi3h+M2lRWhlQdy9aXaVz4+p7RsH/CpVWy7QN/5NjrXdSNzX5aicqKKJyO
BWPjjZhaDvjB/adiDPGp5EI3UgV9kUdbVN0QHkg/rS80Cth6WICvfonivk+apWvDhE9LBHA+kzpZ
tIBtjrrmn8ewx7niU3xauHJH1gUxSTul6zRgwZTb0IS7qo77/UiXIdermM/EmBDSFzE5stZm2AQs
3bRovpDSu50emHrtxbDe9VVoa6mDodUynl13aMa5TbdlG3KuV5MWpWMH5JvxvlrcfK0XCIepdfHY
1EV4qjpHEt/O/mzDuKtl6cftfpxF+7wEKh4k59SUcoWpXafjRtbTOioocNSibZVrvzY5B0q/7+ao
yus1bG5NA3UmxxZzOQScPqAJk09+7eNzV8ftc1/zopfbEJREIt3y0+Y9vp96uEGObnL3o4rxruFs
fCBsqM7ch/xooDlu3YT620FvkZNEmfV6tg7vo63jl2UpepUYGi93FBJ9bqauPpf91hyhq6CAqWob
idg03LXr0F+ZEBcZL/V21KUNNtmWNZvkWLS9k86XwZfJh+Zq+rY6m2KTjnwa0jnEZVKonqWlXvCe
NgH9ONeV+tzV/XRhA7RG0g5Vl4XzOB+3jjWf/cS9kB2J5ulclISdUNE1e0jttHN2KFOsVZkb1zTJ
WNeBkni05jTzAC8Sq6KdZI9cX0sUF+62roVHUkQL+hxthJxLFNtz2QTRvSkqdZhdYF/96IFeiJhs
ZweJuXV9Uz0WtR1TZWNTp3VRokrytrPPJmpmyHXheO43Px+6baFnpFF0dkQvPbAhFT1PdNP3c7TC
zFn69gIoVX/t6YCP1VS7VU52C+49NMKpmRZ1ric2PVSNaXPbYxbJLtzWY0B1Ucku1uYeGbgV5pAl
O0Eb9pFW6jqkNU4bFQ3pZJrhbuQzysNSi5Oeg3mA/QeIyLUJh732EU0IbpqjI8Ey7GOvlkb2wsIA
wMNIcm4WGPhz2HQyXkt+VTQtkqNVNJAmHAXZr3E8TzLwAf8Sh11xh5deP4+bizqJTYSPbRvPjwO2
yxXufUygw4dhlgCR7SXr42mVxnL+EsWmua58pZeLeAwc2TVV1OgEr5NPq6Ln+QKJudN9TK8LNgeX
ARvLm5jPxiftXBdyKwp2ZSMKHduVcU9OQxsEOzGz6aIsVQfBCPVhi2DOzzYWCaEjzgtb9Qk2s+hh
EpftBVbIJWys3aXQC89hCpe3JCbTkczcJbNY2myJ2PQmLB7vVhxV2VQtLCnrVWecdVjybnbXvuDk
fqqculFD02dMhfVV16j6UQe+OoiyQztmoYqaZd6ySvf9zRQPzf2EljVjq13TbVqhhzc8tB/DEOun
rWSrnGc2+rTW3fIcD2uQ+I7TWsZBoEdpaxFK42ecLTO6WPrgbCPzxJr4SrFKzp29pijI8ATTNdSS
sduJoqSf4mwWeyrCPK7sqYwIJELJAYZQ/aVfW6BdYUojDNNsSTp9RONF6642GiZ2uOVVjtrHsB6T
KTiT6gqRg6Vn0V8v4SMy9yHK+uV6ZilaX+vubkE506kdT1YdW17KohkTFewp/dySB9W/dW1iBi3V
elWM19QcA3vLCiQ5Pkd4SIMolNCPu5k9g4PU8UNVPo/Nlsz9chi7MOkZyjBrU6OKrI6u++jrWO0a
t4ssDJJQOmIlr7dcUWAQVzMZko6w3RBYWZWtDJe9bWL5bcynVvA+s4BMl3NPbgJNE91VWUnMDeJr
UprqpNFlrb7UBUkrv6W8GRJDAkmHq81AaxdN0ttEVcdeTZmzYYqWYxXiLKYawAonYQjN6T3E91No
HkzopGEo7el+FpdjFUFG6iSqAd2XUa4RhGkOXrbCdrLFbyVZJAzTt5BWKdScHNciU+HNXD4X9T3A
9wQUDr4uzkhgcx5EjyIgcpynUzHga82cDI2CsvvUliyv6/GCDP5isTwZ10riqknmNhvHFvZAAaIu
0FzfNbFOS7bJEJLlUfNxLdYkxOa8BujUeH8Z9eZWWNj23N9UAkEDzleAIKe6L2DGb4vsIdJjJ9du
PIMwkXXzpdH9fdP4j1Us5ETtjqIBHnv0VQ9gtPiz2tZkKb+arbu0wwTFCqC6VDuELsMikFtN7owY
d6Iy0pSlXDaXRtRnq6h2IQrTwHV52zxX/lo1jxj4gel1bsdnYKNZzF7HWl1ELusjIPHDfFDh+kbr
6xVdla5K+SqgeZmkxh/HYpGVQrKcZ4kwOxTRNshAXSpndqaDEWL73DuS0mnIcbXckDkvoNj1EcOk
jUp90Go9sKq8x43iSQXdSHR3vbYkqWxwibZTE0zpFjS51S51UZS2RbBbTDRfUBhNRpGM9vVL2TX5
GAy5qqqDhzB2JpbFVslwIFKLayz6XSH6pMddsuBPvL3prdihpkiihaWxiyQjNqsQSlzdJdTzy21E
kiyxZBFg4zgCSXwSID5qUiVo4RLUUTJOVw6ppNbTNbyyDLqPunrl6HXRZoe3EqLS5XO8yG0x1xNM
CbPMu20psk20V6SdStmvSoblVUn9IsuA7vTSXjR+yEI17aKlT6iqJaFrqs0oyfyNbjygAkj7ViTK
8RShVbJ42s/BnV9n2dcoASKwR0A4e3sPBErGzKWz2wfDsOdoZ+pF+q3cu2JLsN92BEab3ijEXKS8
wBDkY12+bfhyEG5fx6kuv476kfNjU9ZyhGyGp7Y6K6USWn9q1sfePJC5yHuWCQsY+VkPNHdVkIF6
tJKiW6HmNI4b8DTQCJ20nnmAcmN9OqvwfuBNHmIh1XIK6SyDCUJcdFnjpsSyJfHfIAQZSbpHMd+E
UG9lZZKGVJnyN9103wyPi+apiUQmGJdzYdOZmnMZ4n3nAQDrPgknlRSG5jMQf1AbWT95IsPAX6xN
7XOBBgxwFuct64HWW9n118rb1MCLVPhNqSvGdepaI8cmyleQWkAvk9V8bdpNxujk0Ucc34jGyWi0
yTxBtb7G6FyMTxHJmbuY1SnoRonjHa+anPlJtlVWhBo2rVI07UusZYEyEX6KmyzYQNYa0IMO5wu/
Bg67H5tPE8lwcSyWRzuVGbY3i/7SuYOtgT10Om26TI+f7BLI2k1yrq46carFXgFIgDCvo1NV9Zdh
l8aVvnLxVcXuw2E9d+gWmc+OaYnKk7J3KwFFMYt0HuqdAg5T8zlZepVuPMxID0VdDNlcaukBlB2G
iRjBRrySsS4kD5tMiwFq0KclCJ9xkqz6bDlORAB/KijuRiVMXRrjTmzQ6bq0STOMCW+dHLouYSVP
Cn3Hy3tlbjm+Nejambe+6tIeFEAE4Vm0hTaeEycuefAYDDDysT+V+H62RgYWXXXl60zegK0kphfS
bYAgwz1GtbTqoZu++ubMJ3h7JyTqWtmK+zHSpwEgi5NPxj8W4ZhX4gKR4EiB9UxdlMzNLEUZ5s0W
J4Mih9Zte1quUviblZYZ4+UdHae81VEWBnEm1IttTouIDgUYDIu5N+PbWM0Z1vqu0ecF2nZpdRL3
dter/jjNAuL70qk4WeY1CzxKIjEn/fJatjPIr6fNA8iXZxpeoiaS8/rSoL0qRukaK5dCSTubZERP
G8ixFiDCIZ7wQiSR3jIaPRgfSUHjpBH1jhQ+icNSBvF1182pwjjvbbizQHwbJqTVoYwdvW76I4GZ
X8+HAofJCLlmc5XF/G0Rqcaf0BwfDWCiCw8LNYnbSFbEX7UPpHMPQ/uJxm9z8ezmJgExLnEdpWa7
AGOxW+KHCX+B31tIZnSap295JHtdcRk095H7SEojWbumUcXk5NwOV+C1grTQy5gWoCvm15F9HaKr
re9lWDwtDZQLeIXh17b4BF5NsvJuTZrmZhyhELm6Cs2a8bYGrItkMJNkUvGx1I9V/OyJSPsxTDCP
E9xpiB5N8DRCou03yMkDiJnpCkDX4uyXr0pH+RTcl80qNbAsGrxS96Wobpvppq5roFZMAsfZx6HP
6BakCG+59a8L3Vcl3nVblGKyD7rPXaBltTwMw7YbQLmwHsjryHYFOU0G5B3PR4r2DohoE70g/oXq
87Yo2ftVLkJlNQauBK9TJuNyEdowAwK129BnHr3EHlStEGkBABICLOmSZW68Ndtj0AeLHKs2ZR74
6NKzWVaj8N8IC84FWGuqu60Q+D++YTffJFgHyqhj101Q5ZQF+aKWdFP3prdpGKPLbpvSquXJTFyK
w+CB1AsUhMlC95n3b950N8Z0ciNNUgX+sAFtacSBxRBUWuZKnUt/25NzA76WGZ7bUCUNnfdVdSuM
Svi25jXmHxfzRUVxare7aAyvJjGk3QSUCmyOahK5a4gsmMtMuGVCQGHy6mjNp6DZLpSFETM/jt2V
0DhHiGUtysr21XbkY+n8p7U9jBB6Gw3J1osk7JuLCo2pC85LebeMSjZlNq/3xB0VMAxnpNgWoO5W
Khg61TjLAVcnpacLpe9Gs0LIuThH4iUqlnShWz4WQs7tpWhugi3aR247lNW17w9UFeDq8dyE6FEs
1eU0uNxF+LIz7hovYeIZf5grKnHPJGkKicYeyP4oQ7/keA2lanwa2yI3pdo18ZjO63ADbD5XIWC8
Hk5mpZloYwnK5ssSLblGNEonpB9ZXbzg7mMTX0YA7sXwstjjbF/5VuzmOEhpqKEeJ/4F1wft5qdG
DEc3bzswFmW7sYu1GA7Vhk9ujoDl62I3erDjxbwPGDtbS+WMYGYannZ6Ymk4bEfwpo5dOR2Eura+
z6M6PpPIJaF2l8a7b2wcWHd8b12/M6zaxxgfiStSQ9fD3KDUiDUPerdH+Mz7CS6XCY8nSYJZRu2Y
mLJKPd1SA6Oy989dXUB2670iFzHolwld+g1yVENXBz5BcyM5oGlr+2PX11kxAUHD2z4qTRpFZ7OC
5QUM2FGgwrU4meYWKOfixNFQno0URphBSMBIHrsEjyqvbKmkgzE0i22T2/h5aF9ZAGJFuAYMyAHV
SbGKdAhBwijPEuTofqugFcPrAL/0w67funyrbLaC+W9XBpi7APxsu6p0SQ1zhcJAD5soqQnfdRHo
brCivHM5AmHgFxBhbMo017ug2rIVw0QexysYfpdN1KbFQPJSwHMhOwx0SkdSn8Gw+EjVdt3FBUlK
jM9oXR5X/EaNEUlNrUhFO17wuLsELzPh7Asx0AENjJApvpoG9Tq6eWdmdDvFDFAB0rCMeVt9ZCaO
EjVX9yPQN4DD/qnp20GSNXjbQFIKSFDh+cPUgHDEajIysgDHK48/KlfeB9ur54/V2oEhdaVxtZsH
noXFS+PRQ4inWJrG0WSkBc6ARz4JOD26ii2DXHZ82dfr9rUK2H0UlHLoPwcUTqXYiwGRGK6hSTo/
RkDH0Lnpxc44ftOaRYq+zlVNDjU6Rd+0ViuuSyjRYoFt+CHqZT8Xp9XqezA2d6LHUmgOTpWpQMe7
fPZVsjXh58iS59lieLMhpf0wpEBlrpsyOgpco32Av5CIXwfAI5ZNH3q25MgPOptDiH+5XdfjAqqE
JU4JuepKTrg9FlP1ibX6Mx2AtOki3YRpZB25dIVJiGfwmJXuE1Ej2el9P5JXPXQQbzVAeW1S+zEr
t/kiagMPtv2rBtoUDeJoe/daOZ25+gvjCxQR23cKpdYXl3TpLjyc9M3zdW/JTRV0+46cFwA8f1qW
GdxV0FMrzVncJHXHLgf1HI9NFnavIw3PjE9J6HpJ4zGroniP5qcl2jILXHED4IahclMCj+bBFbXd
0Q0wnqtYgpF56NT42hTtfgWJFC7+VBX6Qnds35ryGK/xWSzOA4sf2qN1I/CPadSJd1stzcwOZtY5
EJa8gM6sOzQdGttKYaJjzYMqWYMt9xxfiRirPBpB/7qSlDsez2db8QPgjAyjKbN0PcVw4JAHin0q
kd0PA7hCcuEa/BxbDlDUjX1GLMR3pBEN+B302NXT3ILl2nVpO6gVOJa/Irx2r3gZSKJL8RQ2Q3W5
rc68jmCc7auYDknQwNkFq4dXFwUwckt/07Ph0IQNSepFt/NDaBnJo3aCNmsIBUcT0ACRddyFSgfw
eFk+zFP1wBGd35ZIuxFEf+TOGzbkklaVu7OqENdjHcSfw7p1O7RV0SBnwZ+6InwcWZfztrkqVpQX
I4YuEQVQ12kNDkELxIWYyYFJFH3DRx5ertTYj1y1w72PaXTZcl2fcBsXCRLddaiXVaqKigRbd1fS
qPzWLl3KN33pVfEZDDNobopqslO+GmSD+dMEp/TgWFRJECstgxr8maFGS0ZW7sDrKemZhLxIGLX3
a2ezmQ4w9ertVFpmc4BPe7v2NZW6Wo4Rma9qFp96PdKshoOf51Z8M5xUfdQTf2SThW5RbQ9nVPF0
Z5QgD7MCZhKWY58U3SSSvoJRO3dGavBM2tD0Z23MuhsrDZ6GW84sHu/I4r/YZnvtt4klWzXsa64u
VOWuNGepq4buhm7jCk5cOSdiQ3UalVQlLasOqymbtNuq9dPUVnB6rUonfV3U0NtwVj6xChSfaFm+
GBg+NQiNHBuaxmR0CQEkK9iWV9iz07x40HorayUy020XlRc1TE4/F3cNZR9nxy6btcyWih58FX7G
xMR5o2CWdj0HhCLxwYjigdke7VuQ8oE1bxOqKzAY4YjFbyD/EVsfxiCMsnINh3QZQWL7/jQxDdCF
Mz7yyzZurxENTLa2gU6quPVgig4wH5YF7+Z53NJ68K/1EH8LpZ/Stmpehw49xLzw2aK6Nm0h+k2l
+D7u6LBzgn7qrDuLEm4W2vC8VfqGl/GFASjSCKyYoVYnyuF0IdCGpKOt5tPYM3D91wrdxb5aTk2M
nER+Cg/b2rRX8HsRczKAykyjmDfpZp0DF/pb6dRwJAzWeb9XoATh6AJL1XYYjnFqQH44zVs3Iqtw
1S7raIzymmKdxq0FV881ciWok2iywwsZN5tFYOlzA0pwMdXrMofW7csV0cdIFAb8PRzyG1fOoks6
N+kv3natApJBQ5MufovXnLCmB9eLKbCg8cRApTW0evNoicDUKE13x+eY2jNuF7KnMxY32JdTC9pX
AdZYE8/xk2hBJQDTEopnZrQM7GFw+K96v/1vCs5rO1IcDMJPxDkkEW7JHR3a+YbjsdcIFAAJEPD0
W323O2P3dNPoD1VfMWeygQPeeYv8dEXt/1p+tFf9PvSFC7HaLkK1OKiaNragbEcLhMo1Tf5Z9xHO
7xJ47Snq7l3vbhx2XwsRPixz2GLVGt13amN8JyMqxAJZezxbZkxKcMROzOczRrLxTfHhuLkkGyW7
OUQZ3O/BdBpYjINQs9u2zH+B9DNnI4VgwWEf13xlaGqtlFdfyTMW26vF1kcWzGeLjN+DGR5JAx9i
7U/w01hiZprDUC7bfi3wNf91jvsyt1iNprH5iPhKoMLZDbZuiBEiXj4bfP7F4u+L3dxv1oK4Ovft
Xwq/KSD05AvXgupID1PYWAm1XVHYbIeO27RxFkDP7kMLC6dgDaqhPA6aP/aNwAbj5aRRyVabwlmW
U7T9OURUzHIeWedhBfOhAQTTWzcTc15Gd6u8OPrpJvLdTvTdHRo0EA0RQLkn2EeJD7CFtvpzYv73
Os3HVbOrtOb5m3Utf2y2eHWSKFxcrA9iSST2JKbWD+KGSuU6jPBqFlEb7u4pqjooxkdrW9zEuD1J
142cvG0r2l1yyP9wzdreuW16sNJhlT/91qdAD/CiQbinHEhpETXzAyywMVnnyb/GKFPXUYzukET+
Ptw6yA/QjLvYOuo4uuyjqlaf/UWdKvzYcgurbs92p4MbdJC+cMY5yOYaowsnAYo6RKoo8OccxYI/
WEatsNa3UkXuVziNmeWFeYTlIoR9NNgRZieKdznb/+LQ0ITV4hNj1WMXhVviMmc7hGN0nfy1VNt/
nYKW1M9eZtRwliq++v1ynTZ68GMnyEJ7WDKhnayuYYez+hob3NfTFt5Gq3vQhharO3xFoLgehdMR
dqC1gvVi628rsMcOGvtAi0A2t2Fy3hpVy2TbmyXrazXAe9Zzonmz3n9p//K6TRN8mVAtOzq/SzZU
dDb9gROm8lrUJBGdB8c6Zg/WshRNL3AhIrEWbuBndgRpGoZQkMW1333arYaoHkDP909eTIVJXaYe
aG32N0+486/yBttN6DDnWOgPfeRd6lqqAlR31ixhVU8+LG/+ajD4iHU/GffJmZ9qCGmeZT+bZoUq
5+Wh6h6hOFZjGN3scb6r07KxK7lrtPH5tEr0K+400Hes5T79w9IpiPHJjdroDQxYAboeOJe1D2hm
4FfnEfrpTtubBa4hJcQBusEabKTWdyTn8JVFzdNC5PPQjjin/lrMTg2nZi6C1ck19fLF5bCS0OzM
/DBZ/RdWStRfcaBwh+X65UIa27HcqADq59wdrF48+fIVpTE1XX9tFvAqlLTxwe7qKvalnSwte1DD
eGr9JfXX4BCvUYmJ80lCZtz4khmxnlvbOt5XKLOo1ApqdDFoKJ160HUM4ap/02tbUHjBQp24gnsx
uc8zHU6r2DFrDvWpXXli66mw9X7Wq48Su1bBwjHlkM+5XhIxnImAsDBaqej8jDhL5sYwmdo9sX03
24amMH1pBV92xD5QjYsugFdkr2nIXg3TVx8mt3yd+pOYewzBUdENLNm6DUxNJbE/kynKHPMd2Z9d
nLf7O1efk/sC33jck5ofY/Rqsx0a4wIMqWbMxf4ACiRg6SS6VPtL4og06mDMqX+93BJYeumIyI5Y
H1j/uqDUifg/PyAlw5YXWzVIjYPRIGGwoXZ36SP+Wga3sDH5ePFDFF5D/zyrks7Pjnuw4HuiaBh+
HtYoi70TPKwYeh1VH2P0qfanpRnTaYH+tQz5Rj90nE9ElR6GDOBsSTT+uuOC4/rU268rFkrbaKzZ
5Oj36mjhWis9Yzy6xftL1I4ZzG00tQObMCCqbz9+IUamHrSTiZHUoTisAvMq1zmj6ShuxHu1PWx0
dRZDnuE3Eh6D+TKuh2jeEj0+BrGTNaZNODx6LFdcrKnlO2kvw0R5FHMqTtRNt3XaTyqx7Xxm78Z9
mHpTcO+4CFgnEXac7qNmVsanX45xwIPfb+vL0FYW1HgB36FX+DJrWW37d2w/wqAprRVb9KGBIBfR
YwDPz//r40MMCV0vf6EuQWVWEsSMg6vC7GLEPMlTBiVE2HZmjMwHSDnRtWuW+4tnUXNgPI3MmPkW
JC1oZpiw8OX25rdfQZ5Fn7T7twQY6eEIc3YW/HRHD1wJI2B8aZYbxOiER5C6Ybb5BmrozLHvOFkL
8igUM3QZnYfwwSZ8EqgJiRgv/fipVpzV2MoG6LxeC7UI6tuCbfC+KEh+ngLcjuzLXaJjK1nebGum
7zp2vKebV6ng2pI3z6rGDvY03N+4SQx70cGbx64cvFjwFm2l3HGLYYxZJRZvXDqRDrFJ/F0lem7/
Rkj6E477RA+Gfcjt344i4vQyJWPpdcc5Lvvgu7WCY2A7OAaVY+bM9V6pf5oD6AfUTqz5kVlxAW0Y
8ilLGO3QUx+ox747VcYqHwLxRsYLhp7CEXYqGc/bxYbO3GFWLpj2UAacZLSmnE7/nBGfbHehLXqp
CFTB+aXe2GGO3hBcewQMUds3gARpF/jHmHwOzYs3OE+2mxLZACl2r3pZckeEkNV/7F6kYSirzu7K
KUw9d0w8sG8uQMhMTuuFBJiD6IaiKjkk635ZLvboHqd9yWlwl2P1wcOEDv7xgo0m26ipuIGhvKJ0
jHt/Wvzp6BtpDkKNN9eiKUHFGfv7IVe4Ml8YnOLNO1Ck1yK4lS4r3Q37f/jTmbGC1GhtGAl1h749
ZsxAyaGOzuMuAkkCAeQ+nRRxgJkLnv7G1KMY+yNHETVyLgfXgqOw5TjK+e6onIFO0UQkNPp3l74d
/R6hiit9acJDE9mV6b8hSB796OiikjHMSC555G0pKfAS+ztcvxwjb164ZVCcCnXnv1RT+m1YOPWW
WRjhHfEZ4+YEZpbydsloPJVOtGWKQSnAxVVxmAqOO5O/Ev0ex+vjgLKAi/PAwGK5c5etAogE/AU9
wIfw+zw0Cu7iltZQkWsL/g8nj/P2T2mW9WudUK0rp/VgacMgXPWVDg8wM5R5nMInwj8jX+Ry1BmP
sEHd+g1qHIqsgr7trHEiACb2RhaQK7JGyLTnTjK4Z3fCPvJm7CdWRwm20cTyD0wDbfSBTetced+6
A2Oygc40aIr2j54ri30G+3mFcyZvOIliWg69aPDdvc/sbQqGItZW2rSXCVZSDbl7NGkY/1usf/H9
fMOT7t8tGRXEmrO9ezIwvlfyGq65v4nE87pHPX45rkhpTArYOaNXrhDCJ4/m9rpnOnz2mzkZZUHV
YQR3I3nR9w0kzC/jvI9cXTtU2RqVYHvcBfAx68s2MBacF2r9eupPAYvTbRnuTxyLFV+CSq4QJlyV
NWOfDf181BImUXQE3ZHZ4S9pDlgOYfOXI+z0HhboBOrPG0s1wzaMr7Qt7PF5hOJN1p8WBIx6lzzM
rRV+tPqt9+ikIN+ScMpA5GAhS3qrkB2E8AHe+w7z5QUKMKhAmoWodw7FJagvC4+yEN7rgIXcCdhh
meXj1nrQzPxUgWn2588RDkNgkaO0Tw7eVE2eAwrXHSbvn6SgJETl6nfGnmrnSieIWNO/yH63ILLV
e/woBDQr0dSVCMxRYMnubf3hGfZYY+BcmzrlGA8AofG07V2ctLByvOAWRMaBaVsgZ5HOPXuWtCs2
WEARt0qzmczUVsY8VPmbktfIe6NaJEoVcnlc2qNwmiQYP/X+GnrPnLxN/B/wBZ9enHvVnb5Wvl4b
9tOFAoDQZzBK0CtZ54LU8YIkwHqDDm3YuZ/KpYY66SRmfTUS9I6g5WY6XM+HeL+hk6Rqvg6jmyAa
+uI1OgFremSTBOBwAK2QLmFK0aBV3uK70C74cHesRExgWFxZ99j7P7tHEyJS4nlwfUS6Uy9t7ACa
CDpzn5NOJWvkZveZYtCgySMItwZF/Vfab8v0KILrMj8s1o9gAPj+8+MtHdTDEka5vXzt/qUfnqP9
2cDnhRLsw4CC7p52P9ju0iDaKgia2KhQmXgyEJSeKdsdBz7zUxAea+z5BEfm5KsWIvvyiDBJpiMb
JN4Vg4LTnXlYRk4h+Zh24jKw4xo8LS5wrJ1hnSlm9hsOr6N9dA1UwjqVg3oT2xe35sJ1nyB8BHDx
9HiSqsvmHgpm/WuNF2aHiaZHXVu3QZ36Oca95ia7rPqBFdF9iUar0oRXng+ndP7WrkjWdnrf4R8I
70wGoDvxg/LWdGF1Rsc4WyFK6K5HyTvVrSilAJxo5dq70xhT4mBg1rFd7lNz6kMb90BX1Hubu8HL
HRNySu2AzUUUQWCQ5Q2D5ZttUNAEhUa56CMFmkjIY9Rd1uBXa46uaqVUilzMLjZEhRHhN3bXYgWf
tAwHoLiYbm8j1POZQp93WApcENfQA3v37HtvfgiJKijc6Aq0H2WgHWEKe+UAGsdEtJxsrMrvbdwc
unZJVX0KYVrI4QgZNm38B7luGZoO9hCMoONRYWi1qUwXg4OsGQb1l6CZ0M9ASQ5X1l5HjGhLICu3
QVCFlF7Lk7qj8EXQLKerhsoaxIfZOjbue82LMTq3+HVlf8VEZ7P7OmK72r8whytAkdErKmyHJTNY
f2daLHFT0eY4zT60xFsYHoDmgPdMXaA9av8M2ZSu4JutPke8oxDRxYXB3iyYp10Gi3tNmrEKujEN
gTrjaFf+sEI0ulkBVsw66+0xbYePmZNU1PVDoNwP1l92W+ST4xXzGB9JGxS2m0/qyxpRcQ05kQWv
YoGDJDUxIDbAfoNOhrW37OkkwXQoJU9IBRTU1RW1MF7w+bsT62nUuyyl3c+pbFkufDufoLESUIcB
tCTueQc7Mr9jDbJj6+qSU/PEB0CGe+AAw67jTLadBO7Ufxrpu5hJTY8WZYHKionBLKhfSU3xAzE9
jGqr68xXAlNFO/5Eduin8bo/C0GBNNC/zneuayD7JzBvVrXL6FyH/DkQkE9ErZEFwf3uysIOuLyz
es+7tC6bDNC2+mfDHO/Q7kEVByolDq9anAHai0zv8ZvZ4jNU10ijvrWgrAKZRvC2LBqVsBdQolYN
3grw5CqOFhBFGGUwB025mjCbanmUU5TY4sS5tSWjUxehdDhGsPi/UOlSx6Ko+XRRPi6yHq9tzyuI
UAeNc9L2/juJgmfCcXa0eIwdjGaxusBOzjfSXGsN8nIcdNqsHhr8PmDb8rZsJuGLaFEnXVx1UC9g
rOL/PN0fJ9ug1OxfEzPPzmIJCJJzskf/9rpNJ9jKEU4hwlppPGQU7Y8spZBo0w8T+yQCROeQdvge
6nkG87mDOnOTefHg/h0mWmzrcTM8E3tTGhpkfu9/250AytTmU3DyXYVlE2NLCBY2RQaDqQ7qQYoK
o7qq82UWLXUGgY+7BbcR8IHyvcOtT1Y4NPcggn7ZoYabFV4ZU5AvkVyY/tAZYdBY62PvIvOgUP3h
UkZfwOAXUHnoWttEYO+nw/CoELbpyxUWbnfCLmBNPKFO7i4iHVGR+6Oznxv9BcjR3q7gUUj0TWRK
mz89HoV5ayfU06smlwXjGr2Y/QBWc2QvAyTOrYwXKMJ6LDkUJuAVan7g00etCzbdjaYCKtgkj5Rj
Pn+WKF/N87xUbv22AGwUD0F9sX8FOLXtybgFgEITVG101vpEAdCEqPhd2kQZ6osmT1EMcCj6jrYE
I08DZwUk6r6dwYXA2duDI8SFWhQNf2oxvo4nzQ7b8mybf+N4bboU8yCWwviHW1kL4D9gI0DA38EB
Z8yeF+8JtyxsU9d9Ced8xijEcDKnPnOdbPjCHw2snKf7KMq6r9W8Su9oU/DGJcMGHIwKpBtuagz6
Lyo+uJDS5szD9KrereXmzd+e+Jnpde/xAlh0pnzvMp862fZnyIsTv+5LuQcYUFHvZxdq1CEA9RTH
f65f9X0lvRtWdCGwRBUiJPmE9tB8avc6iP+Uhoj2KWOgv7aVuj6gmoOsv2dAud0vch/cv21PNa9z
uwUsah4toIocaue3J0sW0RRvabH3hADxJH2DTfQvajcwyoAC1jT2SNKCrfO8Zx+rrTO6MDsdTI+5
66FV550B3wJubpMpnj3iCxwafnEIKNdz3WX6DTBWvIIs+O6Xwp90EkwVlBO3v25dtVsHwvG72K9W
dOCkY/DxplM8O+nWFGB4sZMyGHTAPuQvVihjD5mjKm4VdMnt8X3HBMlvFLqBwWLWZ7AZbPYVhmk8
XU3vZov46rw7uPwUNZVjX0aTsOGXthYKVqWjX3wst3uyumzgh6A/xOOXp6+zfbV1Rjj+qS7Xw2M4
XFrLz9zgCypNNH0gidGDE7MgVF8UGio8A8T5KEqB1BAFTiAPlj0CkncG+A9hxpofAvmEhgE/BqCu
F4XpGF9qDOD/wcY4ebBcZ5lHVCW7HUNwfhkpjFPMFdF+8MVx7lAy3S/oEEhD7GEFjGS/d+nhiTiZ
48I2qMbgwYIc7NVHEfaJFb/q4NODbqDIcUWOYQYs84xAZqQA6qikwVZizq74aFD6tugYwXg2p93+
2snLPj10oDggyrFqEiUHmok0QjLxC49v3AOkgWkO/w+NpHMvrIMQo7IQcCN4kLmKNdQ+p+BBRfwC
dqzNzw47YsoJ67MAkNd35xrKTJRIJ6NrKeu/Ad7oAAIeKGoc/CwR8HCs6PVnv4lSNSqdeDrcV8Q2
66aPfvjsgNPt9dlZ/lnGB2ZzZiCayPIpnBy5lxDxuXupidNg+9ubgsqLhG/s/XZYU9bh0NtRxlXu
RQVyNXU7JRA/U3d8srcb3XBrt3iMDRRfl/2HY78qRCV+fQzmVL2soEMnviAKcGKQl9vPFtYv5AHN
v8Ywhycp78tqTs62hGD31kcDUgvII0HXYXHigc5zZeKCzL6nY8ahDFYkDCq/rgB0ODJXoPkhFqn2
Y1gewq/eXLrpea4fQhYkaji1QQn2lqF59OrGvLyDRRsmobgAb+tNfgcFVeF4oGGug74g7pUx5mIZ
qSbzN+OuGS8Llk+GkGGkw3zYfjZtodv0mbD6TDVb6s+VO2EyuWhkdjjPqf7yOckgvxBESuwNdQrn
Ei3hPe6O8FrIchY+zmVQEv8Ru7CP9OpeRkBHDNA0cugJrohzoU61QkjFJh2Sd4r5aBsq0gE1BuNs
pke2/auBFem6T9g8F2aNSzauGRVLijcGALF/1JHJRkGeVGTedwhkQ8fRBxC5BUe0TBCuF3igkjD8
cAiY2cuj2n8IJtqmNfGqiI/HsOOlWee8WXnmKXncYmhgyNb8IINz4mS4xIJmZD4htmKG3w5eMuCF
I7KuoFYAE70g2FZpqP8+rPge95w3VjywDiwO62TeRa7FXNCmftEgp1wH2B4auSNjeE+qEkgD29yD
jY15FTb50NqQ71W6zE4CW/zN9ch/tXCTbjtTkrpgaWLAXXPn3HhH891vAni3UHM7k00c/XFGNCA+
uhD2BwIBogmKiUg4I+9hVGct6h9D9Y4CdglDc4TxWEjplJLNz1v3WdsfAL4eOigtDAS+6QaMLLqS
1L4EEK0dfvCMAZAA7b1/tmudsQieWJ0OtUkxy4KT/7DrstmPlo067K7wF65NsGXSi/JGwz4JkPxL
d+8/rIFMi1OL+ilwzgPCs8b+ssXvbkc5gbi4gcNdrRfTmqSdd8B++0nhNM0hkNCOlbaFoEvQ/aOC
lf5wauyfHcMjHoSBfmNnQ1s/BsJKQpsAtwzBsB6Ng9Lnjgc3/G/phlfkw4qOkQMGn9yd7Mwzn65y
8h2ymWWAMMIHZdh5WpH6UJl2t68GH0iPDVeJe+2NdOYHIdZq9zFa25Ad45Fnlgs6rxmn10AFeUfJ
8+BHz9E6vOtIH1eiEjnbF93s2RK2qSfPRoM98b3zCLAnRvaBmZI0TYWIcrENIl1HUoxIlNqjvGqP
/bfCQ+omDKfGLnvsppbzTAZetPV5HJ/a4Vk44Om3HtaOfKB0zhigoj34ptGc7u2Xr4MzkyZlCBwg
ZF6OckOIYT8IbCPxjG0pXvKa3YdWu/KGPY3quFzBVDDmnbhRWHw4orzOmbkxGn1zT0Ins0/yfrwH
RCD8OUCFsfsjOVjC/0v3vb56CzYz7nT/rHYBfi1K/MADI2+akmrWcAwnk4PLABFKE+Qxk8G84O4K
h/8AGQZQqCMsNI5iwLDsazw/R+6P09egA7Bax7Q+bBQHiDgJDGIMeE0K6LtG/rctfM9PYOghNr8m
A59TG9PzGiI2QR33HwW0Po5IcKgw2SQcLsiUErEKeNpT/FKHaRO+SHzn4OpLBBNPnMqngGn0RZBP
I+KgnGYrxqHQGs98LKMIBkMYF1vUpFYNLGQZzlYA5g6frzFA/rxXX502Uq0ocNIfK+kjR2zDrlg7
yGlwXBg8DwN6q4FHhESw7uzKtuGoQsAZog9/rB+p4BXi9MB1IcA6U+HPcIGC5Vrf0Xg8ISOO4Xoi
lbU09hvpgzSChsTqb2t87vlbOKvCrftj5/iZp3GnDyp3yZiP2M6o731KGd7cGB6XQVVrwu+gxW7d
Y7JvfGiMrDQoxQwoPV1EbsamZHZbcotefA/WSIdlmY30bbD9430tDfjFc1+8HWozWoXvwkCrlzey
fbb7lLXQdH0ITUsLJv8sTXeYFzyP4P4Ag7GeKg/UfUiDNSGtyQN8dR0bsgVD6zQ75e6+Ri3+LiDk
hQ0Y/qEymJod8PCUCsQ4hA1I1z1yDtvoPZre+7B9CA+Accp1WipOUUkQdLDAuKvxy93ocUARDDEx
QLbHxNpUIbWzVZKXpukzT8YX2rVF1OoMav6QWqZC1hoTcHzhPVwKA6oIqAeelLHh7zb4GOwQzE6+
4d8S3IYCDrcuCKA7TGmwbIUvJmgJ9HNnIai18OYEYRVYqNlhvOIHlmRdIfOtM6LoTir74cmQGmSO
BeYZ76Bm2MHop8/tj8bUr3hkTNqq9hA7zeMeYbffx+a98fWDJvOZw66IYIY1o7ioITg7KDe6xYxB
AEriW91oc7Hs7mCgFAX1fnG86UahMSK9U7pBi6NCS5c6D3Nflxr0mq/dQ9eYdNzpaRngdFLMELr9
5BGOlPipJ3hVNMKHVZdWqmsdqjvB+2JHOFDdnJgGw8H8GSOgBASwIg7svqgpBlh1qwgT4vtJOD92
CEf2YrtsnToGAX1tZXtWAcK02pTQ0WBG8Tya4U9ayLGw/SzQQcVcqQnNsX32trGslchmBODJVu6w
dTeF82WmPEJ8qzZbGS40Qz97JLIu/Wk6E6TZVvnZ7BQivcAgIw62C9oiptkCG0TCnwm67YofP08+
e3Ei9zp7YdLHBNXfLhy65npHalYyiJrNMZRXNXcJDepCDs6x3TW2Rx84qG/gJUxtd/BZ+M9qposB
pA6LanrxnbncR+vZH6GfGKI/XGIN6SYllEC/dUqX47+gewFKGFqkH7flZ5jGJbP8AROyJ/9mtrBi
5zOEeB/cQxQNYHiAN4fSb//z+mU4Qjx0jrEk1s1mm/Okw3tjIxD9wTZeQg8iWQ/y1A0vnmXtubXA
3bTa7Vt64GawqA/ej7bvmVSbvHHGH1pbARmOG0yoFoxFM2Pp65Gt5NYYp4P0rGye1SeeW3Sdt3iB
DIghIx5+4n4D67rEwJl2+y+sLTtFtgVxtA2GlrVCFbAoC48TTCLeL34qF2iywQ4QxrUwiE/dEsHN
qv+RdfzRUVB5nfXIMTEpOh83FQdJo6P3rmNXSHgpnRA/DtvPhjslhTGuA+slqqHu1qHD8sl0z9ug
YfsgMhlqfjZeGdZv0zTktfz1Rnj6OrMRnPeaJlsslVl2jPsOD4gAIkBGjBNbdzHhjmQC/brfvtuK
UHof3NMJ2WiaZO2A1Mg4F91/y+pmYlVVvL24w/josPlJj980fGHOiu0CzAPCi2HQ3nb8/rAgEBAd
yXjcOkguwZ/jVjZo2JhWPvkS1pgu/fziAud1yIt2NgyzOV3/2h0FGMndaSjdbsFZXemYzhrz4L7j
oTGYSR9Zq6phMLlY+gHz3vYH2h0SzLeJ2ptwLr5/FDaYTkxuPaDN3ZtO+wKDmHe5Ewd4/MgtjhEJ
bvMGuZUtCpHAe58VmGT12qunesm38cOiPgIegLb5ibsTgiF9Mthpux0ZeIQatagIJihZoQdS8DcW
37x9sXEYWHOwuruXOD4vDn2AVXRx1/rsTfp9XU8ciyiZeOk7smjx+S3yULcoj/hYxP+g4ZivWpWh
DfFdmhcfg8DcxnAb0G+hZ1C7vSA4hSjr07B23y7KB0euZ2Vw+jGKIX7/tMbwGeHYdCNJNoTE9vUW
YKYC2oxkHtxJGHilDj4Ao2brgjt9+wqbYnNfm+A7Gk/E7VKmrMSGOlTzt13u8DgOzo5JC9tvXfcZ
ncI3i6uyC5Bxhoo5h1A8qI8/R2lbAmRPlQdg8daYPYMwU60S9kpdv8zI+Ieo14JbJxJDiUbYZWia
wjbyvLfBsUUYRi2gpVDBtt16EFgYHOS0l5OF6Zi6N2591P77ck8CPbW7C/UXykebcoGQdIj3gej+
vWA764CZF1/X+L0Z+aEAQjhgUGz1yXr6CfH61GhY+YMty8hiG45BcFuJyScEqfAYou+JrX9rPCER
5h2wNOV4kccalHUhNgWZbKjftyX4x9Drk9mb/gy2tZDb6IjSY/lwN8NJt79TF1/rdZpdPN1jU+md
m3C0fVnwzC3T6YcN3IRS1jHeYdlZSMcumP4iG+Q9onaIDyd3uFSK887EZer9mwURYo3vj6ERhVnG
yyT7q1j0uauXdMYov1mfVgxemMG6ezT2fxzVeVn+Y0isi/3Nh6o/h5f/KTuv5ciNbF0/ESKQSNjb
8p5k0fcNopvNhvc28fTnw8yJfUSqDxk7RjNSSJpCFZDIXOt3y0qsu9YKVo2hcfsBPhehGdFCJefG
ilaiCcGQ3gzURMNARWeHKVxznT1IsMbcxT/ej3sdkxBv34oya+NQvPQU+h24Tgx8qYrx4NCSeIHB
AYsUqMDzyedEt4413hCce59LCV8Jluva+cImYqFr41UlrFNdAJtTJCngBZatWXcHxEiHoPdQU+Wb
qkWWwDsaDfFRmvoL6UkvAfx1j9PCCEsyJZwjER/bARuAExLxEgdbn2K2KnjTkXMVcchbsxtoaYpM
3waZvtcBFAoDwK9MBiKSAnBc7QEf88toA2IaEzwX0tmeHIvppXDi58Kr7vyan1TZ3VPlcIrAKoSw
b+4DGtpLGc0tiez8jW9V8bahN51by4tleFjSveRtnLKXzjcozqaH0UuWzWQPq65JiqVKOnkWJs6m
Iauvdus+TZq8DE4V7DqyiNZNMrxiZ5gVOBs3z9+DvAFunsAYNcrc1Ed+Fg6wC4QT3Qjiu7aiAk2S
Y/kr6bx20dc07WJKrro3PmeDeR3tOaygllutrrddlqylZoyXcsxu/Rbjayi9p07o3q2T249mkr0l
MTBIlgwNLDLUviSIbymGxwKkmx1OjBhgwNu7X3EyXtoGs1ibOju0kjiMw4Nv4tFDjx87OkR/hNnu
EU3rScBCtTpAvsmKV8eCH4OMO6v7q6mNywDSDIRVt4g1gc9o2h32b1JWJjY3LQVdKJZeV7w2bX4J
0p8DgGqr4sPoaQu2xSyOFXi9v41cHLCwJJVm1wsq+V00ZoicrG1tAhK6SYYBghgP0SwVWm+au4UH
GecZwb4sk3VlRFtResem1q852FgZDi++l28a72fSE0jmt9hdi32dQ7GDRUlj5CMoW/jreiSAavD/
TLV6i/StmrJzjrekpyuT1Z9yvFGsO6yGuYEdbFxPEJ0WBlFE6vWi7qJd3/xGoFylbMlZshqcehPl
JpwJ6l5tuBEZjv/Q106u6Z2m5iElMKNCGVxX8aaP/aekiXZRaC4HfBQOq6TN55AMl35GP4b4e3NE
BiTRYLUKl4QnAmMUAAPBsddvBCz6UAKzd8uGxzEHhtmwRugPk1HRabN/99C7Zom7+DEG+8kKAwo+
WuR6wsKGpSeaqpEPWQFkKd4LPV3Bom/N7K2yum3htz9q74V4hU3XnlNooHHmZfynySZKAQAzg/gx
+OsWCNSSd2UcHDJUg1E9YqAObxKn2/RA3V6ANitH+Wfp+6ZA4xlRcoQtddZbhpQDqfyqDWskLzzt
Uj+D61e9v+uxAhU4RQ2pIIywt3ucHKW31OQmQvgTs8iEsG4H+Cehof/mzpejv88z/QBecCVr8KYm
KsjCsZWUCsmfteecT0o7mI2w8KgIWQLYqWy4gelELck3C9sbSz8bEDiT7717wKW55M3kZY2J3Gnb
+DbGypwULwMH72gczS67CXSobmkcVTTixTWgv0GGrXatsoegvGoNWSNju6g6OFt0Sm7nHELDXbnK
31lgfFAEaaCOI0BRDDowKmepXJP6BrwtJTQPoMKjwqcgPvWde3TaP2J8D2lfioGzNN9MaOyzgpiD
MODMhpLI+2WrxSddQitnDdC5OOAPejYiajzTwWFMS5ImNf3FtY4gQgIHb3IFi+NOo47fUNuPdbUf
xt9N+MMntaww+/uG1ae3zX0gxabi37eNSyEpE1OI8qZ/DuePw9YX4ytxMmsVT7QcgbgZPf0myBGA
duUy8Uka89p170FBWMm68cVOkDTmIiEJcn8lcSs7mk14EqCjlux8DAo2GL0nhnXfAVJCfGqG2CjE
D6Y/3NeuR4BDhOro2Ql+higlte4pwdbe6sspgYlGUVVzM425+8KflqQEM7FUXeL4moEnRRqG5Rpr
B4i85rakVPqanHAi+BuoYG4vpXl4bYyKQhzwIVTLlvyHptr4RFIZ+vuIMkFoYi2ccuEjQk6BJAx0
GNNgsANAPUKCTNHVgeWo6ounBXxVtU2n4TDgzLHhX3K7hrE44XH8FdTNKSh6rDByHVnpvnLDF2x7
wdJAHjy5Hl1LBLc3gNVb9BBr6T+lVLSWXu5acrOCCcFbI5YS+U4IuDES2DAlGrgYTp7A/aOZ+nur
ZRfbMh7Id73oQ3RNXf9Rw50owakcA7u9KR61KH9NRbdqa3+plLnXtbcSay3mHdoPiMfaHE8WWhGi
qoiZilZD2SEZj9WmCgEiApDgOLbuJiJYsLYTIdNQsOBSIOanGdaBOV5tkPsQNj7rk/2gz/Jz+5yq
OSrNqx4iyb2xMPhCSPoJqGXUHhKln63ZDvs46yclAkL3OetG3Ig/2hzZluasw37nY/oeyj+de18P
D5C6SOYaDEPol8nPicQJqDCY5RDAq2W08ovdYNzOwtoGKWPcYRB+9YpiOWYU9DiToxvd88DpQ6A4
QVHFYUwvkQoTx+cT/6+2/2Xa69CNlh4wXi9ehashCKLFRBsXdhvsDOghT5pXQsb+INNiVRnIjYtk
E2fReSA6YIyfir5Ck0At7bqk7YEEIUQ2WaLeMkgfQ/fO6dgM0RmisqkQVHkAwOMIwYY6x86HHarh
EtAzcjlBjjopCWwvFBJ6Za1tE67Ufk7Tn419MXmCyKWC9urzElZEZ1CWqLdw2KgOxWagP+KkvU7V
W4483arSpa3hzk22SsVw7Cm/btpqvCUuwajXyOXdLO2F7obrso5ujewnWIpM93pARV2kR43uTNkS
zahCincwMLDq71H2x+fmyDkIImF9gjBNEh7ZyY7DoC3pQdemeLB8f9GH19behf573r9ia5no6oV5
YaPJp6cYhqjZ9NmrcAAuskXbPtj1U1Wt/ehqDVc8GX1zjadFq2HprR8xX3kmRzaCCE66noY0+1MV
W+jtyN05OVIdYCgwalU+ZOFT3CNwBbFB6mFaP6eGHWDXOScgppI4YfKw5pwkMZ11w9yM9SPJecGi
TxFj9z6dBOg3m47OSYZ9oESnVzc3+DaXem7wcdjxgwc7vdeCq+FfIhJWml8W7vjs0WLT6u1g5XSP
0llJno8CIsJDvczoGxJzK+DYAuoQqa8r1KOe/ZBhHTVRtkI+rUbtFjPMLqEsEire1nyaahFZvLJd
7rLkJaihDklHKPtnyjk7xr1AGd9d7HIpYUia7pqMP0z15qt9L9F271T06IVIjttNhuo4U9fZhhVq
+9g/pzj8h3PCHjjusgkf+8IP9kROTR797jWJjnL4SXKGVFfpPRe8kOXJZfPNtGtK1KZ+4wK/ecQW
R3sdvUYA20noVboaJtCEkfam/BF13slGBxgjhJMgHK621RFsY/iHNSLxDsd+vLHtu6pAsspRNsHI
N7PySlvkyCstIp7UvrK2I2EzKaS6ovgtLroiDYl8GxuZ4FPrCVSK+OymBiDr6gTv+J9qlM8Jbzha
NbYtna4Zlyur6KDNWzgyyfZe9FcfwytmI1LVhm5Nqs8eMofknGEVJs9+t0ZM40xv5nCuzOOE6sso
AVzkMg82fqxv9A7MB1inRYOGaJ6sJ4Wa1SHiVt91tNfuYO6V2lnGkyVOqrxP04uJSTDOaAc2KntH
ie9FT9lwW9aXwHVJEDlIRalLiU9A43Tt3B+j3E4ORYqxz6pDLouNNh4KlHDei6PmUFQC1PqrBCLp
fnf9H6RgGwlK7CK1y7CR8qgQTs4qiHRhGPG9bKyVrJrHvjbXduicRpAWOcjDrCVhPRTZ9FLb1k1O
/gWU9HMtrSXxDj8IdcXpkByVO0e6tLdjRJKRz+tzJSIQDerKMDC6k2SGyh8mGD/YUtM03vpTJYOV
itjGX1SIJaajBLybQAcDVHN1e5cCwE3UsBmvXZEcp3yuU+6kN+ArvR2TB43COUqQ+tLgh1nMK7qQ
06MJ6NeHpMGKdTAMRJedNOiifHppy1+9wGEU3xeYG5P6Nex/Nto+6py1VcEKWnMGzc3Uv2gu3ghB
1kR5NqjFiFlF7DyudadZNcWpL37nKH+8yV7V4bOXVrT2z/20UEZ5KXLWo4Uh273FEeRAUesJIQ+n
nMM5nHZjOixTnpeyn7J8P4Y4o7N9PD608sXutLs4xfqD7KEzf+QTpzuvW2IEm4iyVEsIlTpIxKfm
uz28St9cAZARaJWg2T7l7c8g4OZi5Ir65mzY5KJp526E/NnJ2oaKJE/2NgoEsi4AYfcmRNmaeCYH
3UtgcJxEBm0A7ZWGEU0HgbDa+8os1ybsr+HeFC2aiUgd5Qwrpxzob307LXPQgbDcWtG4bPxX1/1R
x9souZcEPxfAzrp1rZAA5zwJELNVkCBzAenQjji1aTTpz5AyOd6jVMmykIcO4jGbO3DKGtNvF2aV
YbzoXqAtV02AS4N7WRTeUpl3EhVMhqfIKNTBSNAt4lZw0vc6K/dh5Z/SsTkkxkXT/ujy0sA02nQn
otiAbDh+wN/xMDAdciSpwxzODKWvqx6xIbu9wr//XHkbvwzWtXM7tohl2o077lOJzCnewAMi7X8M
vJehIX+zZA/nl3qGvjTGHpjN24RzNl6OcNZoX2PpLEXEbjgMSxvXfVtStBC80LCT1iikUztb2dFN
6XbHnuqd5KrtFFO7mN1RlQVkGjEd1FhjES5EeU/O1TFot9Llqddoyj1M4VizMOh5qSKmS+7JhTqO
pPlpYbuGXmGvnfXdyCgwkK7bNrmdUNCq6KcQJFx4AEDuMsTz5Gl3Ab5Ly6jOI/hR2d2VZPUBLkrN
WhaWvSYsM0/4FIRtZeStE6xdGhRvhSR5mI4QBavOrbdz2ZMBbk5s2SaWAAFPYs+eGm9jWX8o+oiR
qjBvpvd+SI49sTlxfFAVe7gRnsIu3UihHVxpr003WZlz6lQlVrisd7hgofQmwrqRiiVI5ztj09Ta
mZyodYXeIOz8la8hIULAaYY3QkSIe1E4dfpJb19ykAI9fozEXkthalO2GcCUxvo14Mkzm2qtJefC
4YZJDNJEW0GDi4lRAvg5Bz5pcOJtURXHruI8V8bvqhpuyOBGYEipHI13mXKJj8Gr5lc8nlRbO7Jc
NgQdBsNNytIyA21PZXSICDZhu9r5wj2Y/okI3p0K9rhsIQUEsY7t0tTUnUGmbZt7y5oHV2V0aXqQ
FGvfdra2Tz3n/TKS8X2KwbGQ6qQFBF8kHfKdJoRDUe5rV5GMcCrSNtD8+j6lXFBG+yGHdwikpx21
LsLFXirQzCSoX1M6v2NduP6ld2R+JSU23mOV8J8Iget/6UXlEJWqOyEcAG9xqcdiaZKBeJNNUUrF
ZfJgsqkec1SPFA4iEZvSLJ5rUVEOE+Zyix6JAivoJyDb+JG5AxMZoi1Uf0Q8qjOb9bG5Xog++u06
E/GtrrnvE94ArW8IQgpngj+OIz5Z07JkGWmefcFnhpDOiky4YA3DFwU3xUZWKwttLvKedkKiHkf1
gJq59x/cXM+2bTfncOVxzO4x1MXZETKCgQv9ZSfHFOW/Hx1UW7VU0GT92Dqnq4flYSOzKL4JhIGe
rdNc4uSKOL4Fu4aWjyrNny3r3ip0AnNrYlp81TozR7EyWkAzY1xdI83dFFV6KUVFsDjBJHhaq/KW
6POj0MOdFyI+CmwcHMkfJ2a72zRuay/LzOh/uVlLCqwmA3Vxy7KHHcjTZicZZQYSYmLJLgMVkJRD
I0G66ERWsCV9C2W/DHYQDBn5U22jrqOnxi1eyOxaNV13LPDZ3miZmOm3klIgbir9Qk2F08JB/6e1
+YR+pggPdZVGZ2ErUhswGufELHOv8tgNVgQklfdVLnlGVo2oOPetO34x4X8JAVP4yLyZe+3N4dYf
x/mQLJBdYvuw0oXqCxjNuJvsN5BWp184rgm23BNJbYIeJB3UVg9JyME/RodY04mZLYIieIgtQFmW
BQTkf9PTSkkXWrnlMzaXcFUGdrcr6Ny2deTpl8B0UIkqM7uGWutCcTSlx5HQW2cZahrxkT0wbKpi
jsjOb0lnbb2mJe/GDcIeZW3oPI9JgY2lKWW2kVbj32uhbq4r8qrQmhQegX+e3jjtRume1q8DLwMr
LRzTPpmhgdmpz5NtLU3vNgEJPnw92uHTwBPPsm3puljKDR22l//9ONehH6eyUFVsrBMbD3j+1BTT
6usrfJr/8a8rzN/gH7MximCosFzlDK1oBRBpkZG1WEtjXRTk8P5vL+WY0rUt6YJ3m/zx8VK6NWUE
ssyRJ96vWeBscX5g9vtm2Me/bxmMgrCFARLHQCj5aRQGmbWNV05koo1JfWqD6pRrxTdPRcyf8Y9J
H9w0rmHrDnNbWLKc9h9/idOqwe2QZGD1zIeN2TfNurOFewwBkXadspptbPV/+lgX+6y0EAuj0WK3
SkbgpGaYvvnFf/s6ruDHOo7lOZ4uPn0dlVZ6ONaMP0CaUm/6yMCwTVDXDlDGPimihVeBM5okSTTd
c5SqdMP6Lw9D4YU/jTiCIvz6ORt/eQQuX8dyDNuydcNmxtM/11QeZEbdZb2zirGu4qEZIWOYhFKf
1OAPDyLC8FWktndOcic+d8ZcfiZEfnILtVXuGsPSzBwkVDiNN00isEIqm1EdCkVnq/z4xlQ6GnSj
TRQVtrLQuqgSqaXV41Atee+/WbZ/+TX8EIPZLgKZIH98/DWEcei1rlvOqpIUEJoxlHgii+6bq3ya
iDMvKccWnuMyJkkyxuXTM5St2xgT3mMk5DES7ujSzzanEsXW1Lnpd0/o06ia/1zN0Q3DMlzGM1H3
ffxN5kTMQ2imAql7Re3Zt9bBmKHiLAZgLlV1Iq6dl3MIr6MAWu5sB27EfcWTWixie3jw0vQIC43/
wB9sDm6EzpoHt+PJ5kcUJW9+M5KUltEo4NT170IXiUPoESuy0A1UcVqmv8ci7a5fLzyh//V3Gfwg
3dbnMWOf7qIZ5sUQacIhqrYgi8+D58t+q8Y4TgT5rKxyBsK037GhH53cWggPVxp9FZTMwlckYho/
AiLEIugmh0hSCzeJOSI/668aFju/CDdR/9B2z4X0NwOp51GP4TsAvW7fYu9oeyiziOSYZ0eFJ388
JaCfFUWE46zr6uiaZ5IykV39qBXnjF4dtRqG1ESTiRbSRppSPvnjrjCAj8tm39OCW5BWfefBwpPE
Mx4gPh8D6Oc8cs1j5FvF1lFJudbd7F0N4i2ZKaLR7R56K3wLimoWxKyK4jWsA3xwnLI20E5OX4Xr
KHa7mwT0VOD1qoeUCpu4CgeSOhX1WZaYpojEPk3McXDCbhvjuE4ZiJEmc0LHuHKb4VTNbXgS278Z
JgZoCQY8Ds8dxt8hHgkJCPNdHhRne6SUCl20ikhjo9a4q/T0nb5hN8baN8O0/roL/nPXMT6uaVkY
aZ1E88iIIXEJmMsHoiepmfB0riO3uqOMIk9iuCYOuTjSJYXINDFe5NCd3yzDv+wYH/a/+Z//40xV
ZqTUYBNCBmoSLo0lfNhyznpHtLYBVMC5s/Gv8X/n0P53DC0Jy/OstH/ORqMu4GM/nUouO67DjCv+
Q/3z8bLQuG7nkrDL+gGZzYjgIhmWcR0Ed/E+5+cWSCFCdOxGGom35UvRNG+D79z7Mn6sk1xbh5p/
U9ADLgoLfHoAJypL/46UvVmCqQMMSATwmr0VufkQMnkh1d103TUZCE6xnVKEq7KHGEiNqzFADesT
qef61cNTxgJS1QOFG+LYOT/kLCC+q3o1YdgnQ4G1KUgBaJdEbS8y91gSlkq47dIxK2KIDqGUW9+C
kcZPU4r2Glfv0rlJwYDieFe2iHE8cPj0tnY22ExiYDervZvsZ+aHAFdBmir7pQCbdoI9CTgn3615
i6OdstBvCO2Mp5l8StKgaXnzDGlHHy49RBceZEwek+A0S7pt4gJUt+Lm39o5oN4U4Cyl8O8t+5B0
01IffSYiEcIv20vkNbyAw9kgik0HNEyn6FkL1IuRBzs/GTZFA5uXhbukaK9RX+9VMNMJvv/GB/Hd
BR7MLr2aWAM3tDz6YvDEr6G1Tk0anro+ufdafBO6aV6Rx6ynkRhpEvWAZ6yBCHozuNdU8mRPRy3e
tV6iLf18+hO22o/E+i2GfZg9e2CyTaZOc6LT1J7aTqHC4fcQ0ixpbGskgZFR72w9vrWS6ocnQeg9
H0sj6IvfnGp/X4xPNN4W91I+4rW85HFCex9hNlfak+GvY+0pzqzLYDgQWPZz6RP6hemAUW9j+zJh
RZqpIosMxr5E01xN1tUC8opTa1fH/XY0451g32v8ZhdlpMGMq8xm8IO2CczuqSYxBfm6CkbSbNKH
CO9og62VUGpPuyjQ2pDwqgZVkV/a4G9QCbjt/PRnkruLCLxt8g9adxfW58n5Y6QPvgi3JkCMPWQc
EPbOxqYewIAFgMQo0/ZmZF6GqHrJZbesKABs++J4sMkT02wWU/DHgnpvdb609mh146omm4OA19kH
ih5JkjFBhO1EEQRb4cBMpcrH+xzsi5rIgEbD2PgsdHPrN7/j7IV7RpbJsBHiR44M3wCjBGC+WlV+
1ylxTpmKEM7oCkL3gICCzn6w0L8zrgS+dFHAV3emsQ28a4YviVhACCb9GAtrPc5uFQIvPOGfrAS3
Ps31KOxlEKIctOzbZgbptXMPFt05r5r9O+qiDXE368FeN4O3IElmJTp9FRpyOXUEUQU0gGnavBfT
awaX3QUPtTo37DVoahY1zeIMFw6W9UohB6R9sSwoypzSAqrNNwHiEfC6dnA/m7EHwvJSb7rYibuU
EH6D8zOjVwtTe2mm0CKkEI7j70kkzwFNdBRYbB6EHWfJRRJ374bD2lcspFGumXC0w21+9XW6T9RZ
a4UoBluata0Q+Nt+9qJZ6uJD/sUMROg7AHkVrUaFR6ICB6UgwhLHOAnNKN/NuNmZMbHuUU/OoWLW
QuqhiWrcjWF2lzi03/OpP82NcKzOVt/srDbEoVI+xgIjSAafNKAMH2EPGwxwKnknzBx7eYBCnzjh
YQhYtaX1YyhjPJs2w254trEg/aeDsXK6ex9HAfLp8UFF5KcBYFmm89ST6SU4Ud0pO5JmHK7yAfNf
YiNwSCvvm4r0r6fY/xwnQv9USzHaoi46h8mQho4UHWZDtd91hH+5BCM5DIEcRjouDe7HE2vSiglR
PBMTazza62LC5NoFXXb/9Xn8l9LaM2iNDNeV0iBk7+NVstyfnKKnPfJbWHR/8EhMAV2jCKU8JZR1
97+/nEvtyfxQKQX+74+XA1xyZehShxAxs1W62NpeUEDcG1vdAI79+mIWH/bpzGfsqgEm53DwgwF/
vBgphqNeSdoGwpYR0QJaY4lEVDw+fH2dv93Df1znc2Edt33TWQ0wgabF2d1QpR0mKpK+akYkLouu
6L6poRgZ+9Xv8j61kIUxTHVezSEIKFQQZ4VMjfGdR2/Owv1meXxzCz358RYmTmbnscZPSySSX2oo
IupCw6CPL79rJb+71KfCcBxQOJEVZyPuDRHslrzyLUE1pWB82dfP67srfVqE2IDI+2y4f1lwF5Mv
Pz4y5OfrS3y3JD4tvSIdOkyAdDv0efIcq7Zl9gwzZnq3yM4ihmb++nr/gTH+/2uduLOPD8rWYCZ7
4Tir0mzq2zjPERhL02rJ0usNYgoGEvHJ/pd/Ek1vxoObBsTveHbKnMuvv4mh/3vjcnXmmnoG24lh
0nB+/CoQNLFJzLBDog82LnsiujTZ66F1bzvuUSiHcEdrxxTFtzYNiQJRT3Zw56XkpZIBu7A0caH/
W5nBnFDV70o3+C0NC8YT+VFeOLdD15Lh6F7LiMNIIfsyTbVzPbhtWTuQ2NWvhpTXpCnOI4kbQUfG
pemQw2iumzI6eUG5zrVZwpJRErZvUUhQTtBtQ8wqhHsutXy6iQgM7JE0Sg2VoUDBQI37EBJtUA/8
uR6glDA/B5Q5dXNtC/U49C9tB/uU+favnMEjQ13tJzvaoWpjNRtY8acxegvx4HMnyDELwcLSHVGN
TzKK6ZAxP6e3CEK2xjTLnJzbvGxvsvYyineirA+JG+8ZUgdiNey7RiBFoy8WKtk4NsEzcWpDi5qE
WF16Y7xHLPPcNFCPk7eNlUJVTCZlS5qmY8drvUl+M6kyXPY9LzJ1xZaW85JFzo5pBSvS3Ukeo3bB
A+5DuzT1u092cApAboBV99iHCfeOEa4YuJAcHbynwUeGuIzRqm2+SaqnsHJ++eStS2Ym2uGc/YSC
wt+VQvthiniHv+4hrCZMjYSLoGAjrPhUz6NCfzlm8DpXt3pwLrRzygQNv2WGVmITB5yubWz22LA2
dpLckxzkxpuOIWKZTYItd4K4oiF8090tY/92WOdOzFNdMB96qRXPU5y8UdfuofYLrTqCBPhoMPxG
3xl5dKdBhJROvyb0oeVZd827IidkMCERof5q51GIcTcxP7Xh7DCoCfvgJUPrJXOgjPIxaJljieUk
YSqpDadGUeJRInaO2o80Lejy0U4Z5QvDpI6Efm69lvHRGeSY9vL1O8ei+9eR8PGd+7TfAEAUySTm
YXMDGYciPxVF3EBZDtuhpy8t8DXXDTSSNO6j3DhgC0LxqRgPeAMjlqsnku9E8lKW+iVDtm7ncJKK
eHpPC19aTAxIWdd5M5CcV5E0rK+dZvpjgl5G5c8xve/oMkNSRVPxkwkxSBqZ8cMcNhEjw8nebCJ4
K9x7hRdsI/mQ64xaQaZFfn2xRP2008J+FWBJMYk+wVF2iOp0T0+81Kbmahf2uuK7MSn0qAsMEGbx
FurzgNtQPSWl/1MStxnmaY8QyyAbog5vZDH9RiIGC68jV4vN1uKeEGVRTC5jNnSFHEXRTLlHPHEJ
UTF/Mlxkaop5W6Jta2Ldd5wtUfYHkRV7HbHKUImtmd7FpMUTjLwGwVlPcMBjnyFFIP7So8UJnzuC
SS3B1AkG3IEC5T3mtx59Tt5vLCiWhkxbvypuQKiXWZGc6jRbRaW2Lgvj6gdoCuL01FMtkF5EpAaD
CAsyNQ3CXIw6CZlvQfNdNEuNXYoBors6cXjBuzXAK+oJUhxIXHgapLi1ff9HUL/l46MM3ucRj7UK
7rpE3lgtsW38C/ywV2AQIqPSjCkM3WuHljXtiBu1A2wHlvYN6jivu/93LEFjWICNQnpSB7sVUnw6
alvN7AfXiwWxdWq4pTeU6NnQAgeetzf7WvuV5FX/q2vAKNp60p++fi/+chIZaI1NnTnqOifRJ9TL
6Nu+B/GnNytfMX/MMfjfnHYff58FVuwaUpewb447/9hPRUtYuQGSWpfU5Lgrb5gOgEHHmu2qgakz
JdlI70Qlmf8Tjw0SzLL835MtLpU7FK0jpYW36lMpGOFXDOKywyu4K/fJsVpiDtjbC39BLPDmOxRN
/GWXMTwdLSaxpoKE5k/3UzK7nVQ3Yaw5Hbs1ToibaRdPK2+JTZHzcok6bYPg+rvr/rvedT9c9tNN
1sU8wyAr6YT8akLNDkyVoXFkds6cApD94sEnm69Xjvg3XghF5uCoI/3OMhke9bGIsY1SRQwuFmsm
mq2Z2UO2ziJZTyuTwWeL4GCu8qdhVfxuf5QMSPwGrf3LsiXk2OP+8rttz54fwz8hUjeRDANIJwwu
D4poLd7fr3/dX57jPy/gfHqOdt8MkbLoXqP0OUIIE5z96PXrS/ynPf3w5gvmDegz7+aYUjIG6OOP
MAX0VjLROZij/5I7xF01cfNbdd0+8Ma1l9YbR7KGCMht2myTNSETWAiyxPXPXNIzJSKZ1ogfYera
sbxnEuLTSHjJ11/yU9XM9iSE6UK7CseEroRi+vglZcfuoAI6RPQqDQWcKUemTCvjoDt69duWgbe1
RpypVu1aRMbQhzdpmTx+/S0+Lu9/fYnPjb4K4fyEpCQCSyy2XGB2sbi/yXQfCNfz8Xcbq6+v+HGB
/feKns6WYROyyX/nxf+PBTYqwxBGgdci15nXQyHWim/6kY+vz/+9gnBsiEE6Y9391Ddmmg9/UDB2
PY2IPKxcq/+BKAAEjdnyiwlpy6GcmCzVT9bw8vVv++sz9f5x6U+7xYgwS2piQmjREX3pZzj1pdHv
tAEgO9DXSENWCj0RMwdk+Puba88vzqdFD9pg2bQb3N9/k81JVEDk8yg1XUTvpqXEIbPyGEzV7N9I
r3PRombVsRsAtuvBSI+OAT1e4eJ/mGRgn7/+Ov/ZpD5/HQPhCI/TZMy88WkjyQJNG2w3YWbnhG7c
jtZaie2KcMYAo4ZjHyzD3zGKZY908CatiS2FbEMQeKuaX1FYIQRsb8aq2XTwaqIkmJFORTr+qiYP
pvXF1g8LXP4XQrA2SX7wQ39jZ8SbRMuxCQgjR4zr2ye3HHEbx6spnJ6b3tx4EbpySzt6WrPWhCLi
53cc3RUaxHtk0KGqvcd8RV16F0WyXwYuPRFIRuzAOpLE3/XaImbQQCj/MIh36bfesWVcG932MrTE
BsotLgiUqYjxkkkEwdAi09/UEenxMWPaq5NdI4yOskNSdyeHtF97NElzEc+RQbSkRa4jeF7bOd/A
KP96xVkVus1eCEeOUuVzITIYSdSNmOdXtXTE3hiafqVb5NhWUV0cOkGTimD7uzPs4y7/n3eQmJX/
efqfT2s3KDrb/T+knddy48iWRb8IETAJ90qCnnKUVJLqBSFTBe89vn4WqifiSiiGGH3v00xM93QK
QDLNOXuvXZG6C5aMhnOdH82aIIpIpvLx/UQ7M5IpU6ycqnrs1OpsPYlNhGNaHWLhaBIMzTkV5R3n
JRw6ZWr1/oXV62tt5c9zmWSWsIPIoHjM+eo1JEZouVFhOo2nx7hMcR2yo0B0JO3OLeoLK9nfz6bp
lm6gZBE6iiNz+uef1so2K11ERhVbRB+1Rw1I8DqXiVPoWqxZ37/Gv/dMHkvnlqZrQjNIgJyNpdYm
SPawkFfYncjD6t+VZ2WN+HwDpGVJ5s0WKy45TsmGSEVpr4KMX8in7/+GWaeYtytkRdVRD7ArsoDN
C0midBvAFfa4wo0EFo3mrCPvSF9eWodhm114uWdG4ysya2RLB0doqLP7gRoZEPFzTuhE4+zVH+ah
PjTv0D1W4AGukqcLz/bXt2Qr0lXkVRSeZVORp5/pp2/Z1EXfRTHfEoRFe0NAuApuuPdvCo3UabkY
i00b0hDvFAU9Z8aWz1ZCMKZe95QKbQUFbx0YN9Gk8IcDcqks+de81nWBZooPbwuUNNrsXRBXVVFD
4JjL0CfVyk8iyEBHWXgBCr3XL0y2P2ebL5vD7GXMfrRD541FonHK1BetE53EPjiU9uZNO45b9aUf
llTIOge4yh7XYwSVYfP9x/jraQWtDVu2uTaJqT4/Ox+aKQAqy5vmOkFOcg7rFNrLH1wukTXfDzU7
zE9zmh0QdZLJgd40+V+/fveYiEQ47LpKy65TyXZFnsvLidZdXriEN5doJF2swACGQnXjek0IA1dC
t7nSqyR7lpHCelelib+/ScYTPx6abiXKd3Isvv9D/56fms2Xl21D1fhRzKvt7ph4o4WumMaz5d/F
qKt3qTxRaSA2rb8fSplOYF8/v8bBD8+kwqrNoLObYzmKGLkhZOzp8yvkZ8qOcrBX9EZXJDyDJAnW
5oWFezp5fR1SsLdMyxtLKrTM2aHQKMs28RsE8mNNnUfSzBhmax+uLjyZem4YMSmcEIYKef5khl7U
XhigMKlWoKqX8X27HTe40zbI0O+V2+9HO/dM0P6muYUMTlNnrzH3y75Baw7DS0rMEzEcxr5OLt6m
pgn69c1RZDBZmlVL54Hm13wrCGAqNpwrx8ECL6vCmFagUO9byS42Rk3phQMaRVANjtClRfPvJ2Rs
bvwQMNh0mTD8bZ8WzT62rLaNWJZyK+YYbQZvNiFASy0h/7bLXLD3OXBX2B7Xiehocuu0gwtPAgOK
UwfoNBjFOA69CzvH33ul4M+yaSGqpsouJc9efK9remC2Ibcmj/JqU1VijUJgXKleqYG4Bl1NCEC/
1LJaOzWqqtF10II1VeVfvi+XV8MYG2tTl7C+BlGCiMFT9+OoNpuoi4nko0rc3VdJPV44kn+tF7ES
scZPYkYEuCx72l/73WiTmdfiZERWvddJ91NszJYhuaz2FmahE+BdV4fhwrry1/SZqnCaorDjsawo
+uxckbTtWHChNZ3MiKQt5TjrtvLiai9naXgMyhFcq6dk2yyXtAsFqmlyfJm4s5Fne9rQTQmgfk8v
yOiMX2Op1MdMZAXNgQFtOxmscMpiy79wrxfnh2W+UsJhi5l3frXRsjoztjGMlth3MZjVFXYcanUG
jrKmTHdB3FpHL7cAxo1QDUfUNMdcxNYtUtTawban/8wkPXlqEeQejCJQXnOzb/E6hiVneDjSslUl
qzAfk5dMqTirwVLBWo8kQG2Bg6gdZUB5ylrl8qUVxJGRn9krk4/Y36ZDWe3rgQa73oDkxD2vPsQy
bIaGq1MiIqJ5DKCploH4uIO6dMuFgmRVSXfDLUH3+IvioN+auNbXk6zvF/ImgFgQSQC7fb+4/bVH
z64ts9+YRCibZ5XUcDwd75pERHQyEJ0RldTTZYmK2L8ajkBPirQsc/yabSTk84W7idDaiiaHCiHr
mLwDOmWLuorBQkkaEq681cJ/uQv+NeS0l3xa3NBwkF3Xhbaj+O74lkxdPt8334hEqe5DEVkLkgrT
pVrVYhP2YL8jBcG4lhYkeVek8wJ8K358/xJmv9V//iIOgiY1BOrL8w1FASZAuBjJLZI0MSFs9THq
rBtuU++e4r33nXE9aUi/H3N27vj/MekgcQj/cyj4+hbcODeNMhhcp4M+TAQ5cjSIULF5YRhl9rOc
jzOvCaoAwVpkOy6nfWsfJQ6XG641WJrsa3NpkopE2N6iXqKocdwLY18aejaVi64sfX1ILTj7uYer
mNvqOgzD8qkg6OxKzfzylFf1pRPP/H7zzxOb+oQvogNiqrMCY5uPyJ5si563otNzK0L8m2E5AEfT
goB+VwRCQSqwBxOMIvaDIZNzWPue/wzF2QP5UWfKf/EiNCraqqZSEVLmZ8xmSOVYdgOJsAAdwqD0
Hss0tzzvGAXFYTTEz++n1uz08OcFfB5u+ueffmCKkpq5kBkux9n/w9LA3BPQkV3YVuen2X+G4cJq
68hBcAjM3rNvD11h6oHtoLdbRSdOfU72S78mufFgPTWHf9eRQL7ESsWZaNpcMJXQffn6VKIvxNAG
OD5pHHRXKezYR72Lu4OGfHjJXtOf4MyI0/ev0rTO/U616VRr2QplVTFbraTBCmnz+qT5hfqucUGR
t9rR6J1I+sFEw4O9CLU7tSE9Cpi8AKCO6FDSclLtSEmkORPDGQWvCoq8ULasfLuKSuio4XUrFhky
XPWHrO7cHLP2sLTLnR9UWxVoe1pioH2TFYp4w5tN4iqYJCVNNoTekBcC8xNn4+AuSs8Gz47ZTt2i
3dSSnYdVUjv2QHVIsNTT6wyEOniJiv/ZtruWLn0KzrxO5bXHf4kcYQCXb1J9LarYqVuOZ6WG/a1b
6NUNtoW1Fry5YPv+YJ2o9UxedFoPq6CR9/Gwq3t0CTBcU8JZdHk9cZ/zye+HbXRi0RYsppneLDtf
rHkuIHv9renDqX0rXXidfeq0JY6A5nZA10/aCcTWO2s4ai25xiPOW/6leCKqQ6cJkbZk+UHBp9w3
67z39yaS2I6os64CdzHhRd2XDuQdDXRLgxtIUIy7o9RJzJymn7BFLsV4j966xAiQeC95b6+K4r4w
byoSBoLutwEYNoNzo7k/rSRHqozW3BePoTBPGUCkztC2jWbt+/QKmJevjdcAxzk4vIUqaUsU2dPM
PshhiCh46YXMi4YLbHyloq3u76Te3ObNDws+oKfTp5a3EPeTxlqZCmAUcweir6zIiMl14pLQBPvA
MkagxI5nHCSdECb0Bb7mWKMzINXSlA/fnmDc3m0KczdrHv3UW+SGWOjFQNgW2An4obka3PnFz6iE
L2ReZ9JBibaN/1MAhTAzDcjTz6rG8YshrNLNk5+e8oHCvZ9iVnB3eXWT5+UjX2SSqMar1Lrr7Ppg
2euSN26xCdfGrQt6hlQ8tB/2L+qoiCEA2/grUlRBd5PjJvOwWCxHoFv9aYrQzJ8UyBSjgKVcw61i
o68zssiBUBEzdQpVwG/DjY3PpeqllWU81kRraivy4ELYN3mxzw3oZV1frDzIyU3Wk7cmRToKAPj4
Pd/Y8A8NsY515e2MgHNgB9ZJK1ZgwH4jqiSA8RQbGwFIsC+BPSlshBLsovhFNXdCJYedwMst8vsl
lUZgZ/Qge34v4Q0HRObbItHuSV2Svd9WtNb9eqm1BINXJ3t8GbFEKXTZQNdbsiPLu5QIFk3/0MQH
GbA7+jXAOnfQnBdY9hcB0CbFy0g+dp/tqnIEN6QQ0QGJr16jX2U1rJGSNQAlvHGoYpQWSL+7codg
KCCbV64QCRckaljE73gbm71NdllTntraR0XML0a5ydOPWkft7W3LYeW5GxmglB/2RA7C4LmluwDj
JFqkk+7anrK4IdTkD31xn8TtsldfmoTcTxwEg+LelOB3UxDoOrNVh98DydFD3KtHr6N8K8jbcTWQ
wM0zKnvi5aruVR5A0t0oLWhNnBNEKsLhznJ4NdWDSYGjSJ8zzjsKanuJ7BeiLQ3IYu5NV52mCGKl
7wl78YmqQQ7UrrsGiGxgoJKSN2r+VloRoV2KU8FDsjGycKl79JOXKLpVbXJ2IpP8tXrr0yjXS0TM
MKQB+BG0JyfkdGjHrqGAzCVafTHTdwAp5CUCpUf44XgEOxdg7CehOFbgsluTceCp0RTOjPvgVeQV
oL4DJW+gSMGylWFW+Y8aUXSSsvQT8Kwbr74e4EdkJhg7+XVQ3hS4GHZzFQXHNN0r/d2Y4qhSmbjK
PpbibZkUL4bAgz2Knd/3z24xrCPFfAz68jpWHnogrDDgVmQLwH0h223AwC8A6cCnUD0w0GoJoOZ3
pfKS2oKr8zqPrvXJzqYwcXHLuLJF1wG1OquIfK3h1q3KBx94JzBKakBpd1ANgDPjtjDWvvQyeObC
zKLl0MarsPkYQuRyXAb2EBXJCOm9Q0ECfU1ilbXx0w3hzwshDFKxdom0E961ND7mQHICcSKYy8VO
URXjLfq5nd9AkBnkdZodEeiVAFcGw7+KVfgoAenhubcxvJewj7dhvKiaBQGfcBLxnBPtvNZVb1/k
6oqc+RFElCEec2Kp/XRn4QupAjDy3dVIHosXb82OdBxlaeTXzZhw44P6CzO/aEl9QsqmWgDgwveE
SIzA7mF7YAKHoBqHH7J/IN8dl6HJYgXEzwscpUMahcyqDm9c3OcSfEHVe2/bGpHUczhFRmAvM9wH
MRFf4nfLV7cCelBMmmSogAkcSZUExBQJKO6m4Dd78qptj1M9M97dJKfkeoeGfQkzfd3T/h6FvUkH
lZ+tYBtaepQmhoxdDeacErK7EnQum+uClNls7zWnCk+kLCpMRr+K4tEnOrvwf6mevbXGEkTFi5I8
gSeV5N9dftsZt3X0DDuqaxqSnoAjtvcxACJvQsxB/MZAJ0GEbd1r398ptU5Xes8W5/ofyK3a6t6s
HtDQwn25CvheQkYLb2M11d5Jo18kiuowP+izUvVblDmA7OipRV3gu+RRMQOoPD4OlKvS4qltHzXe
96jZMNRxx2JJ9n4LC8vgbyDkSfzqoy4bMTk2Chtd+Ojh3qzxY7GLmJAHIvyKQ9MBN7vzsZW41SnL
tIc+RkWakLNnl5uENBlKB2y+r0pQLgZyemP3VmndBRYQJ86vK74IyGOIdOQWTmeNo5+RIRJgKwzo
P4L0aLVgRzzoFjbrQpLjXTnFiuRTgvyqh3GKRxrR7aruCfJNSIwQBTI3JAtZsojkQ8X5x09Wolf2
fgj80niwiSGYQOPaAABJZRLrSe+M0lMiN9eDVC4JomVCdKss3xvEeUcCigB3ezv9QVED6DpwvOHU
NDK3lWOjv9shSYrmjQ1oXYneoD9WFekJ2WEcHgwTCkN9LccINLP6AEGBQAgLvA0EfSXYFZH05rYB
a3X32mXth9odUws4jPgowceMxNJg4bC821K5CtgQ+mEH8ATDUIqRpSTr1LTeOjydCUK+8eP7s/U/
LdhPlao/R3pBidVSVaqKiCO+HumzSuqbopFdp5EIGmFcGchmg2RbSM1uyIJt6qIASu969jTIOEN9
74ElESYf0gLxXbzTx9i4QISklDtsfRVhDdbwdivSGyZzcgp2VnkjwzuMSLTMfXvVZFNJA2uf8dHF
bIbXoRstLYSPCvZLjaqpTSIXWvtXLo4/tAHLGqQohNWwJn7rSFOHYymuuvCX5PkrqwK07nZsDJDl
pFOhH0ad7Svv6mVCfE7vQ+JAD5oOpKynh0I1sFyureHVbp80XMsl0WoS+bWBdquRx0Y0mglLJEOr
WMJ5TaOTq7awMBoUKvyfYXYtazILVbiXVcjfibAgZWql1spidyauBZqbAhjZG440WWr3mEvSwQTW
nlTRUYytk42gNVq6bcGvqH4QcCmKyXiM0nnN3TyO7mTpqvefgqI5jrqNbxfNr8o/cLHQ5Texv6ub
8kBDBqq4WNIr3pg2Nz7lvZeep0B6iQOqm0oPnH0dUb+bIRzMsl3FhC83EK+mONxAbTd+TKgRk6vF
mQfyD7Phx1ippywJbgcbglNJaGu3dRtjWWseDkz/kIBhhGbjaG3KzU9dptWjqfws6o+c20prMF/U
+5SDO7HoZOI+ViBPxkxHwfqMdA5zEpgMotl0YrMs9c6wglVS3dNQXvrVdWY/cqSNi9twOlKPcO2v
LAJ+/H2jFnDYSkcF5N263VU1XFfmbwk1qiYT17QN5OdGLsBG/BzS34k6QGRkm0W+LFnKykaAroHH
TrjnueDGreyHXUA1Sz1yAF81TWxaUiWJ7HZaHWoZvjQjclcFiEwYaDYoOUw517SPWHKju6EiHQL+
D0FV4aaF9ZLdQdtfWsVPvSFZcpQcnNZXU2Je+bOcCETWpm9XkrHWu3u52Acs+gF5yC9ldz2Y79z8
OtoW6njrSltZKDgp/SulzNcVqmm8XA51fziPrIzNpowfzZGQobZemEEBPJfNECnpFQyWfTPa12L4
nXL96/L0phHPQ3kvjWxbvb5S5PDKEO2+Ml90j7C5dNuyrUYu5loY1AR5cBFocPDWIFeNXFl6E/8B
0yqqkxb4Oxxold2kMuOrJlA3nN7XlCgnZNKFyue5iz06w6kvgFIHOefXxSeI1LjXUrKgmpj8repQ
6T+K4cISNyvm/rPAfRpjVomJBTng8mhYjk2pAopEGC5roSGgCCrYscPh+wV1+q/9tZx+Gm3WcjBw
V/qlyG3cPM96BUCRu+D3I5wrlHKww+GlI0lV5iWf3uwqt8yJ0kuZpOz/4U9oGd0TIb65E2iWu4rN
Rndqiv7/zaOhH+DMiGQQefPXjyVF0uhVCJOclLP4wShl0BtuynHw++c7MycmHQiVXcOkfW3OakxF
pw0Y9ilpEdAiccCrabDpl+pmU8Vo9pl0Ku6Iw1CcoE6a1c3SzjRb11PgAhiS4hSxsLktFi9xGZ8Q
VXNEiu4rjLGQ9w9N03hLkQOK7Vvj+vtnPVOdhXyjcyGgM6xShf76SgOvbU3moevUU66UQgXiVpYL
40eLc5XUdVsQm0x3YFh9P6w4V5HWxZ+yt6KqiO9n0zTsVV8IskzIFsmWNByWJaen4q4YOOspGYlg
EAA79tT+OW5sGIG3BK0sekGwZkrCcymtQ3Er49pPuIWnFTzROgrv5Ey5E7lWrYjBOVglOsfGwj3X
Zu5Sq9H9qx8N0YFBAkhLXKM05nT9oAZvISw7Fw9Jb+7hBThdf6c31SKsZKI27tGhL9qIVSHFMZ1T
zuNGK6f4gcVCwKyQYbmCytVq/v8D9kivlO9UzubhwL8c5/mmBmGmT04Lzae88NgW3TqihuCpKwMA
IJMX7PhCLqnBv3X+L261q0h7Ev1tVz540osHIiPmcGBtGu8+I0Ir5QBYvUTaFdpVJyNmHJy8a0FQ
xLVjgmHmTLmTpg1nYv7b/a6vfksJdUGf6NliPJp68cAxDoVh+V4m4VWSQluNs1vRlQRDQZbWzOoF
iMZOIpVRJwko0w995R8jejWLTJIPGUfc2ryPcn8Ns+ckR8mixQxf9eqq9ZRV0KtEKBH7WsOwi7KX
iCqNaTd7N6uB4zWOMnJ77infZtZmrGp8Tfpera3HslFe0jbe1eAdTa1atpwBhxZ6l3HKjWod+yHe
6iczt5ZBhLkj+zkMU37Jk6F+uJbLFrKzGx0MJayubiNlr3r1Iy6qQ9MTLqq7JDp1m6EkSyfCXUXh
YKiC21KmutIisyKZrwjURdWekrrfdYLYsXrdKlBYx32pcynYSsRV+inHumw4oLZcKt7zwPUkj/tN
rOjcSehKEUUWwDeMowe9kQBSQsEmNcFqywNaUIpUHcWeZgPAuqc6QgEUnqXFv9AJ6kxq6ATmjezq
i9qcYCYU2YDY1MbCDnaZ8avDmE8FLa6fzOFN4ePK5WMYF4uh24NMWdkKKa0bH/axpQAYTd7zdgcj
DoABOfY77i7saDbIkYwgZ3N8NQvjVlIASsO+HPQb/m5JPyTkmVOrIMlXEk9DdLSH9wp727DJZX5j
JJi7XHYCqMk26v97jVqO5t+RCL2MQ2pMpEl2CUx9ok4zEkFNIv1iaz2dsSv/9+Dy8+j44g+mnBwj
kPvLLqBiuEiLvQE0WKnSTaU8aOJXIF2P1mmkomJPYWmyuoTfDYBXqg4E2PneroaRGZWOHrw0IfhP
b1GpR5xHHN1lCv9ge0X6ZOS/c/F70JWboNMoCBs3teg2nrTq0Y0N8W6UoMhy0M/l946tkTb1G6RW
1np3RY/sOaAGMXIJKV2CVX3S/yADF05mVwQF1w9jHG7MkFqgf9sWGgWvY+QeSvkhVzbcou/j+uib
SLiISyiXhvEKZmiZEFKjdu+quU/MTTEcCggJ9h22sCK7K4146RGLwn99JISPvIaBZUQQMtuU+tII
CxIxiBuLLWoNpGo/m/2micf1IAihHk9j5jmWxYnCfRlE6dQVcjGA675BKkvtYsIjuJQYu4pLpvtS
gdDQi2ABvSOt7qVfAzfGSHOUhAiu4G0kzKsHNw0tjF/dNFnq4BmGr49Yj+N0cTfk1yFXK/K5RA0Y
q9+N5ROZlVs3HO8kezyGJknlTllzfQdv2fFGpwv4JhG7yL/QOj5z/Piyc0zHrU+NLSkaDb1OaAUA
5hjWsUIeVVC70Upo4bBh35hkxnLm6Brm2+93rZkN50/3CRXJ5GhCaq5zyPo6dCA0e4AQbDu1I3kr
8KbqMtqS2Lp9pzsQ2JvggxCxjXJB6XTuPMLZ1MS+rysW/pSvo1IjDvVSi2zHak5h/sSNRwsu9L4v
DKHNNIFDKYmyKVQXnUqqHFqvaIAcAlIRZSTvvn+JZz/ff55Gmx3i6qKqCxwhCFMQUkCNKg8wJG9d
v/6Vh/kdvukr0+//le3m/7/bpzGnw9inKTNEUjZYXWw7g9IUS5GZvMjJTiiHdfM/Pt7sQEXiad37
AR+LAw65dxkIT38t549Sfu3XP+WivfvfXufscqEi7xnsivFsotsVqW7hxMtXoxa/1mxJ6EfAZ4Xh
+Pr9qH/sg/Pjq7AQTKKXwM2izR4zFpXaqTqWBKR+0MmXMXTkZXOFXVwsrHuy2EBvQUxa2rtLyuVp
tv81MoUiDXfYJECbzR/T05WxBlfgKOYrEZIHryw2PbB/KySPUoc+PIqjqkCJuvDE0xN9N+5sDqWa
2tUx+UhOT7Qkx60MrnzwQxurHRnHa7v4YRACYbr5zyavXolLbylVxC21zO//jnMHdmEL7HEoVGR8
RF+nso1lVAMdRMdULWMnDQbOBV3nFK21lYlPyyX2r+9HPHOh1AUCRFllXLSjs0VPBpKrGFlqOwmd
BBf7TKpdGOHs6vNphGnJ+PTz7IFnpwNZgU6P0AlB3cqnLjz6ufP9g5y5h395kNmrK3tFjiSKMU6I
1428u6VikmVGtwyQ8oU96pz85PNYYrag6l6o2pKJTsF0p+xeGctMkpMk6HZ+vJJEka5EV4SH1kTv
jfqRBNCqJ4tYs8ld1ER9QZanTD+Kr5MX36it4aIwdTYpbfaGTcMbS6vMJac1oOOvmyKl1lpKSROB
tVL8E1fp7M4cNPdowBUm7pmzlJzE3pttBuqFXfTvz6CygwKpwBBgoz+f/YDJl6gJs5Vsx4iDraYD
bwekn/TSVZjHm++/+N8TC6mGjmsWcTd81z+X0E8Tq2Ybj+3pN6viwJfxIAO1WELs/fd1CTybWH4E
endWpdliOIxcBpWaj10299ylWvoB3z/H2eX28wizVd7rPSVOMN84pCubkCpEuy5BcJCC0Y1vZRxI
K6ROcG+ajpNhCW5Dse6ojicfSR4qqxJ1PYVeu94IKYY37Jvu6vs/8MyL1hRV0bEnI1mG8vf1F+y2
STBIaYS2qSxuyJE5BfT6y4uI278XP6bxf4b540D89D39Iiaw3gwlRw0iLhQNHG0PvcybK71x9V/+
T8/05zf1aTCLgHDbqnmmADRT5f2KcdIW1aUC5JlfA4+EKJ+ZowhUVF/fHDpohPRjIjmSVm6rKqdH
h/sOVNNBpPLHf/FEAh/5ZHRBrzV9xU9PREw4WLqYVSBvsCDXOJW3TYqqIdSq/MIC+PemwZf6NNT0
2J+GCro2M4c4kxybIMne07lt1hd+FGff3KchZvtSQTqc6loMkSTuh5JJR9nwDrWb7MN4uCCmvvQ0
s+VTDrpMHa1UcowiX/NuCZa9UA88+zCU32RWKeDE+mwEsgIJN02Y2X5Nc9OcgpgSokFdBFyX3pty
9mkMrNcIXTlAzGt+IvG0Ia9j2gBLNO8phjcHjMwW9ygtjAMR41eec0m3d2nM6Z9/mg9jNxRlTCSY
0+nIesa1zvr//eQ+s+Uy5T491mx2WzrUKr3981jKWn2trqJNuzQWyg/jyV01/37yfdlZZt+L7twA
k4KdRap8ViPEJrRxWrndCT+8UKL9+8DLJmawXep8MoNi7ddXV6vp6OsVB155H2yjfb2lxb2mondh
Wz6j5Pw6zuwnC7rFl8Eq2473QyZPHlLlJl+3T/ZjiNYDW2Dg+BcmPR4w/va/ziWfvtlsTLBI/7/G
Kj27mdIifJBoRHZqv4voH5KuETbJNQ5if5nV9a9qKA8ckY5tbKwM1EMuTjHh0etqEESZJRrEVlzH
OgxgNUXC3oRy5bQdrcrUE4iqYkf39L2VeHiiMcOTIp+8KyRKjnpzyuJ3w4Ao6+qbJAODaEftuzEq
y6AONnBFNoYPqDIp152ckSMPb4gelgJ7Q9IeQpkepnpd0pHtgPdXDW1AgrEDrwYSt7Y7laYyUaFG
sTash0gvlhVSkVZBaYAKh7yJsHwmbnFF8ssqiqlwJSR9+6RG03esWgCqtrFJ1au2hAsYPcmT6AD3
uF8F6z55noDRoq+WUQFR1xWLUV+FWrwwc9rF4buAFUfr11GU8CAlZHOWg6P1t4Ht0+Mc1sokYrEL
GWWavSSYckHQjUMAMAltIeVQd2MJaR1Y0qpxf2lI+fqEWmDH+Baxc72BRoVgQpf4TdatnsJlXv4U
fr82yc/DTrOTxoNO/1bVM6etb3CHKiu5Ip/ABQlv4gRkQVirZIkmU3a2jrPJDnGyl1GxDd2JvaGt
PHLv+yD5kMnLVM2jTO9VHssfWSgTxohiAEDLIqIQq5HW5tHVBcF5XQ41Bbc6uUuL/kZVBj5RhCcp
TUgdssz2YaTJHLymsKV0JF62SI4VN/QM+g/YBx7TvE1k676O69e4oT2dBk7ZhiuikPyG7EC+sQpK
rE6aa7m+rrt6ZxsokDlYY74K0meCQhzU9ivKoWuFV8VhaR0OihMDWiXhFvhquQiUU1xCX5r0QXwm
8N/6lA4kX+rTnftFsyLSKmNjMXXSVr6uHL40NHLs8nGsUEJNoA418SvEhfuRBoYAxCVZg5V4NqUi
+B33fviALB8MqVrl1ZbMK3BNWg15+8I6/fdFmnUaD82kzKfBNr/Aa9g8A5QBkpNxf92Za/3J6hbv
FVl/KwMB2wIW+IWT3PkX8WnI2YugUKjqtcUhC/ReteodYykjF1mSqVeux1XiSE514UpwccjZnSDT
da2XPIasHfSmSwKQt9buPdoZ63KJbnn3/Us9u71+ut/NzkJi0L2IzBvJ8QKrIxWvlq64VHcXLAXn
TvlUXHSubbLKt5s90wA6N2ta5pOS6kSeNcRJLtO6Qqtal/LT9090bmdAaGBMvgKVkuvsXBzWRMHU
IWfVwR8/dK8nKnvSeqv6URWkdFh5eaFGeO4EphJ2gFuP8cx5YQVW4xDVsI8dmATH3PhwzdbBebSA
TPPvzw4AhjQZehX3Qq51X3+Wo5f3Qh2YGoX800VA3voUJhtiYsv++b94iZ9Gmm2vWkJqajBNi2Qo
tkrQ/ijlYVcp9SGEBW4a44X5cfYVfhpuNgsTmLllp/DLblNXLMM4eTI6/aGdhM2EMWT/42ucHcHy
ycjm/7lijPdC+kXCLSECa7u+uHqc+3F9/l6zy63tyt2AY3/6KcsoN0lk3Xv7EPA7ju3sFtZG4OjZ
v/VsoxrBKPSflzm/64rID4HL8e3Ulognob22iXzhe517MKYhGT42pCgssl8nYmETMYGKnbvnqCzk
4HUQj9/Pv3MLxucBZvNv1NW8EgkDyJ0TEPNWWPsKI8n3g5ybdZ8Hmc26xows1ZUnP4tV4QC9JmRj
VSg9uvF/B4ae2ggqwIz/vK/ZjHMrvbKzgZGiJiPbCYQlpp7vH+bcJwFCoQgugdAyxGzZy4tRKdTp
EuOBIlsSR3ayUuXh+zHOLK1fLhSzF+bZUmbXOheKoH4V9grCD6ET+75DtZW/fT/Uubvml7Fmr6wS
Rqv39XR52Uyw/aOxJDNxyfFyuAUDtazvyl+XJC1nXuGXIWc/V7XF/kOXiTKvdYrj3ymA9//moUxV
NzS2QjhmsxFw1ti971GDF5vR24gfqQOQgrTfI7X3gBsH6NVoeel+9vdj0XXUAA0K2548cLPfUjeo
qRuJwHISeBtTviPhgGatr79/tnOj2GxJiolbndLAbG4QImejFwVOIWVWee9jK0B1XZur70fB7Xjm
V/ulCjwrkGO2HRJ84a4jT4Gbwbge/ce4VFchVw5KUlKEbqDZxWP60BhNsjRMzEVCf1FxipRdsw+6
Yz+espBuEwWTwNBuXLd17PxXPP7E60mSsubockonQULhrSIW47CHnMhi5ol7Bb1QHAHbj/CMY4xr
83QxeDcSmYvSVVfZ9NphNJOhamZPnFURCeSHjPQ1iyjMKDFXhYEYGO2NUJ99TLvRGHIN+B3RShg8
TNNmeOMHD27CxQrFjh3ThnNPXWDdjvK4hJgYeIQhltgz0PNmE100cgrUFm5EuJHeHYlmLrJ6pRDE
bCqHBpqvFT82xUrLuNiM6AN6yrrPCfcFJT9p4iEll8DQfXS0u1ZB2kOca4DSBqsvNqpRX4rqHh52
Xbygc1xo5ilWx2VtvHZRDUv5KVZfiw7wb0HWu4YzCtef9mhUgNoM3rFysrv3UOws3WkyonTtdVtg
RaqeY+8uSEjdTnYCEm9o1CQOPrioVILioc4/AvKUcpLrRESWyHOv4MMQH0P+U+1lMmBaB0BEBqqM
e71J/FCcvWcVDoaORGusi+0hNo9F7S9rM1uJbCuHexNpkjcldaRi5adTpvXCAF1fv9UQisuGzdhr
tjJOx851hH5HVVzJXrX6pySuC8NcBZ20kOtfLkF1JiooDCwmPppSo9ilndDdbxojOQTAnKEDEdp7
N3bd9SiTmkv29sjk6PE++CZSQNnadtOTIyVBaGBRpEPdWvPf00f0Inwx13ymFqH6w9KSCfJz34ra
JZwZA4PbvI7K776IrhDcMlFQHlnEF1jWlVoLBGnEuOBJVvzooI0ESCpUNQpizwmMkAjfBM77oPTJ
ttMrcGnHrIU3ir0AY77c4rMgEthTf1SsdSaqKrW+aia90asbOWT1ipQ7erZTx8dMrhbCCPHy7Icp
yNZfRzb/nIoBf5rv/x9p57HcOLKl4RcaRMCbLWHoKUP5DUIqA+89nn4+9OaWKEXx9syiV9VVSQCZ
J4/5DehcC6kT+t0V16mwnrMPo4ewl6z6BgQ4ruB6YivDb2U8BNqPaNzlxZ3kU/9v0bqztXB2kfFR
wo2m4u+NeXVRo3pmAGrXh1WQHURaCuCc1Gw7NJGtgn4a29i1hB95+yJxjMHmId7AWlhB9b/FUXHg
vK0WKhgAnRTAnP5hocGr3AoA/8wJvWW4TiYsv0n4KUjrTv5Q9fukwXWFXqZ2N0nePG/08imRbrhp
V4oOCHkvLNGlehjFZwModR+ctAnwYDrf+MFPn86RojXuQPtF8JtbhX0rKMDlfeilUBWxf9ni1ckp
/Fn69SoZxG0w3wfq+yTgkBO9pD5vYWSrKQmMROV2UtAol1DsfpuCh0Zqnku9vTVg35TyvAviN6ks
t2W4A3MYDa7RwzSJxN+hhJatWTPBLtVkL/vJkYFSDuFn/sV+TQHWCfBHC7yMM/koT6kzq8q9abx0
9D0G/5z4h6S918FX4bAtFQe6u0wWrO5hKtZBcpTm3E6ag14Mdi6gix7cdrD7pAjdrZaYYtPrGEAO
+htZ/cB7tk3FdV0M0CEOY7I2uk2NCZIB1g/NWTZQq36I7Q+rvDMs2h8ARgPM43GzifkrSf8+x7zH
ul+laMDPEXEOVtS+HM8qULNCOI9ygRbzjzS6j6TSQerJgConbaXwtkV/K+1vUGOyO9+NNJm2lI7d
AuzoyGnqnzVznz7AG+FoJj+mZGdJpyI9Sdg8c9J6a101GW2MhaGa2AhuOoJ5tPpdGoLWvysyGQ+5
U4doR69OK8k/ytHGGn6N4642tkryrhbvyXQ0qmPPXLak2a8+kx+buo3mr53AMg4nda1AaW61F8iN
XX7fpuoIxl5ztYYQBZawjWUsaj/6llcSP4ZYs+qJjrbpRhFeBsxnQlp1Ek+UFHgrqyWkY7dlKF3i
XYcN7g5CAUWhq04VnslviBnD0cX3nrY8dq/+NBncZXfxAivsuXkilMTSvUWrraKpsxp71ZHwd1Kg
Zme8YPKEqXLivoOLdKuaP5a8OMLFVIa+TMd/oI+XFyAowaT1+CK/BtFrJPwWGPbH2fNk3eTVrUbo
rB8j9spySvF+khroVq4BM0TcJcOP3to21kmZQaji0WwU+CVOlOgLvfsQR78hGVXStqiwn6s4pWjC
0/KaThnC0NFEQ20C4bee4hDP+q0f+24v82Y67R3n3VUS/VJwoU+dAbctOcdwQEG5UljlY7BRpl8Q
RPZRp9DijIcniV0nYVSUQdXnzq4wWNXBp9QbKcS0FSN6CE9zudGTAXOr9iBDGFnY2k0AS3KRwpWT
gy84dQbZG/5x+LNLHzOsmMKffunzeW+jEdqP9gTkZp9X6VMyp9AaOUN94Cr6czCd4+oxJ2tq75Lk
bUJSVg5m7MjCVaL5HrjfGVFMCGR2iY1XDadPEt+yaV7D1uLOlV00bNxW5t8q3svMhHshuiUBzKoZ
kUPoLJFI8ZseJlkX4/0avYCVhp0TYDgdYUQA/w4Hc40yu8c3IAqHg5Q2+7TZiv0mjw6KdecPP4Vq
3mLlaGsQ1ESstakyVg0k4iZtbpIw53Hvxx6hdKiu4vgjNU9y9N6G7LHuYdZ4jvi9F9+bsPSqLtlg
deYoenjvE9ahRiLRAkw9utfMN0AOCLHyqYFc30ua3QleIt/GJVBFpwB7eKpDB7tms/E494K1xpS7
1vYSdlDQqg2Hlnw9vCflg2LaQomUgVMmrgFcOw625QQ2NSS6uuioD7qdfoTVU2P8nAQ7whFasxN5
z+kOhFPlE2ecQPLGuAVlf4jamxwqPYjTct5ghc5FaWspFO4XUT/IQJD9d4yp8gSxTg+ccUgabzbP
HbJimIMZ90i3QxWDNLSKcfwaHkto3Gb/WEhbix7zlJ/T5EYLYeaRGXiN8BShKNyugAoV2a2sPugS
9Jsdx4KcD9Krn6yXJjtiuXJxMKuNam5FTJAzBi3qa8j5EB+wih96nt+OivvI+Kjp3MAYRxhZzrwJ
xKuyawU7IOjCKCsgrRcI+oUrI7CFFFH8Xaq9pOhD1MbdhCIC6npMI2SnijMcLAz82pNVOWnO0Dwp
tVNF27LCXlI+Df6z0q396gSrWhluE8DB823DICLT7U60B2md679k5TVNIeCuRvId7Rc7WwHfosB/
JYa1dL3l3NH1Z0XPVnV/Rr0JCIxMbT4fBXMNXDNXb6aTVjywJEoaJTF4QGof0LJ5FstyhTyKij9X
5aq5J2Veqx3N8QGPHY4fzt9Q0cCcz+0JbQmf9GAhK6FWMW+ScD2oG0V97uQNHfccTvCAOMXvMHJJ
vZhZrGqENEzrFZQMFKvX1t8F2V5r7qoU+4FNFK/xUiNINMmT3h7rW6M8cpCm8tCQH9Q7QWYFJ2xI
e/ZJs6Mpowiv+rwlMgvPcQK8WvjpI9w5n/z6TZxeoR7rUAOUA+hqfTxDffW1U59sDNDsya6Bbz7f
NSJEjw+Q+iQJ49swnyXlQYl2hch+2pfp29w6KdzGXx07qQiPeuri7lvPd1L/ipDAZG5hs5b9XRPv
TEnAF95u1O1MG6z1fCht4Uuy8AS3E1mMomEjsU4qF42CGbu/54Ctm7a2Je5ldNX79AlbUe7HQdxg
UDJpuPmdyhbpgMPcPdWLfoJnFkgg/IMQ50sNu2lwuNLDgYxJh07/YpmH1D+oyhY9uMpknKINOrSS
JMwcNZmZhCRYOrTWM4d7QFokCfaBbuvdGgsqmBB3fuaNo53h5RAedOnFyHBJceRkHZsPQXU2I48Z
qyhtymk/DK4AaT3fifJdj+e7gThks5rkNc19nN3bctU9qssIzp0iHPiSjSyTBCCkObRerd9lQ7+y
CjdMbcOXbTPlFjlYaYnMvJ2Q/vXlCU0TTdz22d5nRJa6KEuQIU71Ns5XmnlCXmXiFszQw5eWmu3Z
jDZRm+AGdxbnNaodJT+Dj12ZdKuRjF3hh9PclRXDFv+unR2SPX0unbS9k/N1pMFGPARYsgq7fKCG
CvaN+hMsltS/C9CuW+ujVZ5i9HWbPWlwYb2OxV1QxSs5hee8Djs+2HaRLlL7A3c+hqa7nNIkfzLi
x7qnFlvJWF8sbbEYhQgDfYNVP+6J5A15PNtCFO4ggZv6sawei/yoUAOnJx8+rZX8zDCcZDZolccs
8rrmtkp2g3ijVHemeRuise2vrfSEvGDMORIecpGaMnakgblAcIhNN4bI2A7P8FDgS2LO6kH6DnOc
Ij29i1aCMQOsURrBrbTnvvNgGGmhC/E8UIkBq4KJKnU31tTCsAcST/We1duMI8znjcNfYnVmHttk
T3INm3YRRWnaOx2weeJNyE+qhMrVwDxL5z82SNXuzA5LIgeL9pDUD38O6Dirot9UpGQWEgTrUt9o
phugNpxtKv9ZC9hOLv5FYNJMsPTiIZDWioyJKdI3CG6s5N4Nf9TKqRBReJbsLvlZvw4Utqu2uYV1
PBrIJCAitx/NDTSbmr4DpP10NzB+qp/y9Kc1rPAvGcZ7ZL5Da8ddzszUHv21Pt2pGJn6Xj69IE0i
mXYevSBLIeSMkjeiso2sx1F0ZfmgDe+autIBPkkoEsBh5msRtLLkOFjsZ7xx5AfdIu+/nTEBjN1e
eJPUgxY9qsWZ2yOLNjEPxP1Rkxx/KLOyCjtn7DalcNNEN1p1R9eDXsI0eSNUTHK12q5JjIzODrtz
hC6dqe9iOPeNnRlHo96VxtG0GB8a+zx70RIPbVNROQ0SSe+6NTdmjFOheFOPaxIzNdlpXOMzGilL
Myu1C3U1Wreq/qONid63JuhpE4ENRCDUB0N1R1yCouyjtp4GKNbzOssQQfd89aUfz7DA5fFuSt2s
35jFEh8KyZPYMnX+Rt+iGXY4nvLx1eokJAgyDT8KPApJvMePNDuk06uUv5fRz2h6Iw2HglssmxcC
9a5OIeN0v6B3lerGF7dSc6Pz9zTNm+qdWj0PkyPKHxkj3Rj2avMEyxbmSKFvY3OPXErP0NrfzCjR
G9YqwJtJgl0F8BQqiUXq8uYHrwb1+fyiSWffdyHAtcMmSisb3aZQ+vDhvVJzYCQkONqI4uh2FN4U
k7G6xy+yypdG3/f6vYFuR/gDfreiAh21w3ZdSydD9gZeDyawSEhDpxF2Gn/anWbFkcc1dUj9UYeH
IF6r2KGidXKe5hsxd8Lxdwc/JAxtcTi32n1meHpKmYagTOFZxXuPwpW1nbKTpb2hpEb60xqnWnop
9KPcnMSZ7gUM7+CBrZ7jKk+cyaHL5fl9pnkw8OlLtHTjSjQbN0X1pNAjatgLUvBGLyUMT4PmSGnh
tBmaoep6EcawMskRJHWLN7OA122OJEdRU5BCIsP+g72HHecEysdHRuVmEHcDixhYQqMGYA2vUL+z
8TGxPLV/CrR9bnx04qMy7o3ifWgTrHAGBvoINaz78UYFciBGj4X+m3hA6q70niFndjGdO+p1Q7zR
ddKLF7GvdtqIuac0QRe+wRx0GB9l4SCDBJJbW3gOBrKSbSA9Nu1HFpxDsn/Zf6qyM1qnmvzUqliS
eVpx01vyalJeG3SDMk2xE5+N2ZyI/2bgjLXtl49N9yuezoK+QXkhUDftvB/wbeJSaIZ7FcDnsFfj
4zi/zAM/U/U6ubNn2IKlvhasTauRUaR0YdhLiJdhcLyW+10l3ffyaxGv51xyghj5Ks+nzM1pP9oV
Jffigl5p2x7yOO2jJrRntEJN4yfhPsj3DQgLnMK69lca38PChFkAgKRrj/4MlWpT6ltZXMfp1m/3
4/g4J7dj/JROqArGp6D8oc6bTJwBn350428JZI1YYTF4KKuHEDxObjctglRQ+7gLtC32YKl5UKJ9
hsEPjHR5nWFmAK2+onlGAu9TWt+IGo4E9qCdWqBX/qoqD0N6B+e8BcSCOSMsKpEEWK7vTQhosTcU
MBmdMbkRMnq7NG88IUrssrhpo11YeDFzcyAZtNUxJiioU5p1hMiYzy9GgeLY60jqw2kUH4NsZ3Sn
QOEGQrJ6o6OJEzz4zaMRAA/8WTcvsfYzyrg+nA5l535vSq9NcDfQDZlQB6HCTzuvqO6yzMN7YTWW
v8E9U5qvAxQKhmo3j7sifqVuoAieIa+F+6a4NbvbINgVSD2JlM6qY/ZORS83fyqUaukMOUbnaH2B
Hk+CtYeySp4rNj6SMfq+NhFuuyGpj/HqMjZzg4NesiupQMmAsp1Y4t4GlQna67QZu7UexyvxrdLw
qN9l9YPFPkRmbHlTLbpiCOfAymtD1GSeh2A8z6hr4Dim0PMlBUozSGBPi3AGzULlodV3XJfptB4T
L+5cnUoG47LKM8t1GK2hx/IhAnE7VdzPdFH27bSv5Vutwy1kFaQ7vF2Tci+Wnkn/Nt72dIzR/xFu
tQDTmANJAt2ZXCm4wWgGthurJ+/hoHwYQsumuBMw3Farj6GH83psEy+oDlVF9eCF9UYt9q2yzUOi
CVtyKBfI0sqs0b9DdaSmsWceoQSrFeza9BF1pQQD8Ub/jSo8SSq1w0YQDqpa2Ri6yeaxljYancTB
E/Mb+jMlVyUkFHcKDl20zZqXJKvReVwA6C+Sj0JZyY3+mHWHrNgECn7KM9zfmyi4C/vbdtihI7eL
+Q1D91skdwrmNedfJCRb5Y3ZHFLZG2Erwk5tULWlnCpvfdJQsArdLuUCDuidGrtKP6mjsgq0c5e0
2MmifuWW8T9tmCE+p6gdDTRaS/MoAn4Rf/Ud/9+rqaBi1z7mXUc8CVaVuM98ogZ3Da5rwdSscnrW
NXbjVvhblB79+aSKL8kgoc+DfpsZOoFgOkUUulLQbQfx3EVnqTO4OKlZ4l9dhYVwUJzSrj8tYAAM
KtZx684JroB9TVvekaWjktz51W8SLmYgYfsKJ22lV0f6CnP+U0brRys9OvmSuDXaHxmie4FObOtK
8m4mOgIXlv8cNLeifD9qL4p817WBXdJdySn8hIYwOd/ASxo6L4/eAlpvPop4Sv/o4xQ6RC9tdYzR
wGnPiYTS1e/WuG/zY07fTx7eR/3XZJ7+ud4AvaiguazBd0NdtPOydsXiIaiPafOzst4JDBgLeZJP
e5L4agaPdI6UmcVy/CuOjfKA7fwc76MJwtuHIB3iOlpzm8VolXapxlVPQwgrTFJPJBylX6QXmDOB
XPod+5uBGkdQwC4i6RK+9cwGwvhW8pfMLduM2q+i99+rBuFIbsRi2op6eEoKdV22u0Gmw5pye4hB
g0YdOQyw9v5xVCRM8oa+sV7DaaL+ySRm2mLbfegRYDenlq3sIDHspF2EdTRieaYdzGPJnVtqFnWm
qRnHzseUfaUiW9O4mjVPt4MaUBslXT4jhzW8ybDHPRH4nGnNOL3PbjTXC5MehZa213Zq/yw2KW0W
g/ZjAGc0nn/JUTpuGkMwkbYybvzOPxsYqSKwZSB7WYfjmkw0tNVeOMvysG9La3Tw3GZNvfTkSpbs
hIkWOMaAfhCUuL7bW3WMYiW1lXZugBWGCbWLYYv5r5D8MWtldKdq1IRMynquNr8GqdAjlY/q41A9
Kyj+wTG1/yfWfR7GYLosaXgv6m6suf3d3LxbyHtfY1XIX6FyeOeBY8ErAHsSCIyfARoj6lKmlcyY
AOOquSpLTVun6izA+OqVIxY7+HBmhHixopQ2gGcxthHlNfmTse6W0WOeDzFXIzoIZWmik1A2lLO1
0G2Q/5Th7ImtE0dSuy38ujiMSi08VeosXRkpfwWBqKAQkaLlOfAe0JaR8x/Q78V7RKfxa9LKEF+l
JNp08eTWMFqujOW/TpQRpkd4XFcl3C1QdLlYZ9SHjvsA/PJU7uollWmL8lfRqke0nK4Qqr59JpR8
weqL6IRcjsmnBvGRvMdfUzXElWJ1dgWK0x+vWfpeW+YCPeFDcTGFbvYdQTdujDK7T1vKCOuarsp3
bw7rmUUtGYsD4xKQ1vtdVWURGsxTPdBxEZF+1HhnK6220k0RK/qVHfENnYktwdYGB6phQHMJPCqQ
W22THj+wxjVWsi0+MW5HAaSxpTf9xXqiW4RT6OPAqPX/sEegji7EM0NWdPUCuSGHDSc7hKnVTUZ9
rJVSQxwxydH+iUIr8ZgeZc7foQ7f0BJ41v8sqV0AHfQowit3wXAhGZe7PnwfO2jpUyBLrzLlTYpx
NYqWdCPFIjT/ymwUV9IqVEvakAFbFav9FTTst1/7j/N4geKcfXSeihJ3qtQIiXyCsYubSqKgxDK5
UM5/f/zvFpMxOmHauZjdX26tpukYXuuF6Uhotzm6IexmQ9G4GYGPS0N6zVtn+X6f+QQ4gUAq1BZ0
Kl5Ky4H6I9Z08dgikgnAnGsriPFXjdNXFYd4u0+Rk+0DgwsQbGK1j2O1vgl7ep1/f96v2CoVlyML
E25FR1Ln8gdEvh7iUIfV9jCISIRN+GOJmLuSlC2U5HYW2l9ac9V24bu3rMmGoeMFhirBpUuJlGDc
3ho4hWQFWrliix+b1N4naSDYXddrV57xu6iEaBC2apDWRPPSLGvqilgWUbZzYOMg2BmmdCuxFJ7B
3f39ZX63EFrcqmaCFYdlfgGGi3TcX+IEF4Q4yF6VVH1IaeTISXb392W+e3t/LnNxQdWFqgTmgDi+
hl5sjKjkgDqnSqs0glny96W+gVfB9BPZIyDHDAjVn/fnoGd51akoWJUqooHxhLC1VObXQo743S40
TZOPBI5r8RX7vEw8Z7ChApKUWRbsmfRQR5u2QpNY83HZVMlbqq2mDx8CBxC3ra3vT4coM+/mYL6B
a/oidZGHcd7OajuvyqmNhHijMRMcsrvANB9MMfdUf95VZfeqjWeJDDuKwVdpXiNDJFGRfkGtW6XH
jGo6bGtaPCCOejL0cGD4NXns5FVv1OvFqlDC8ksfYQNYlJf9ZkDxc9DXTXFm7klddm4Ng6E7iBS5
dLUBUIR+u4BygummTx9qTXdhXTlqqtwJ2VGR9hIicqIPkxJ5QUrM0LoZJbTjsBuZnDoGIhbvmzoF
9MC4cRGnfm3S2yis7bEo3ZH6RS+7reLvY3rW/hQ6Ck1akaK6EJnBbbM42URVj+0ztJ2oE2yhSdc4
i+yV/sRltx6ZxMr0JKK6PuNA8liDW7E04dwr/aHAZPXvm+kbORJwgBbQFRFSrPRFDF8LOyXE9dGC
yIe+1CZ+QQHIUdbajjnsHs8l5xrr7RtWg86VbeIQoqBHiTjg543lm1OuSC2TGfWuPIDtWHWYpK6S
dbLNbocz8IprW/nrTv684EVSZwh+XDUiC0J43qp2ezannQDIbSn3IPdVW2jsa2F41cr34fna6l8D
A4vjZLM495CFX7qX9SiiAP80THQ5E33tj5TAQyt9xKKibaOw//H3z/k12n1e7SI2SMj+jK1skScH
p0ltUJihv9Fa/zpzXVZBPQ/zBITkzIuSIhyLGkEHnqmLRGsjjPPstDW4n5QwciXZ+gb8i+fmYgGH
dQI2lf/spj9uY8r63ozKznTq0jfp+MaozOJVwBCxRrW0nSU8cMUR2Io2ifdJHgybvkVHWFPRdEMd
IfGsCdnk0lCTp3/9quGog69HxgfG7eUNhrVEblojP6xvEOTqOeRo7uflmuivXXnf32xgluJOBiuM
dNClUEowhEJDA4hzmS54N70517rP1DbJUFoaFy5f8fr3h5O+WdLUUD2Aii9zBavK50MapKlVBQkS
rBUGlpIXbIY1cJ215Ub29MPEojxzwJOla+3aYf16u+mfFl7+/I/vnQuFNlgINUOU6J3ulOCuoK6A
Taw6R3SKlm6yC47vSjby3dMuuGjsTyUSrsuQpChiJiTUKABeA3tCdypD1NlC6j8abpvG3/z95crf
PSPEElVGfAbvxEvst1ZNaibGPONgI621M7GWubc+aC/Z6Lm2bgOguFoxevaK28JJ3xAeXBXvxQ09
ivba615i3+dkF2Pb//yUS1OfKGygz5rD8roHV3IiF5Sl6uCp5bZr/956uPLkS6HyZTmMI5FLZV2y
7M9fF5jaNOoGvm/y2gTvs8qdibva9bcLy5qJ3GPp0mq2pcfiNXMCb75qL/jtq//jB1xUw5VVD5mG
KjZ3weTqjOwYG6xQzjvW7uBwhRe+h/z6le31TVQ2jT8WvYjKg6I3haZEePnOb35qrHp4xRlWH/+v
lwvJ5PPLjZshFXpD15l2rSTvraGht6q44nrmGCsQBx7a8f7qcSdv0vVwV8bX1v/mFP3jP8WG1jT5
C8k86DsrS4mXTpiXm1YPESPFHo+STYyz/dyNb9qYe6Hf2zFOGABKtnXJWMYc7A7oTqszU8CtS0EX
k5pyNcUPNd7twvDQ1YU91ngegPgYq99+8Rzm1/g/31TYiBiYKuWlqqNtYyz75o+w47emmfXIpnEO
6sPkNv9QTNQHa1040/O1nOC7S+3TasuG+WO1Tsnxv0hyndVEe3YUpzkKLkj6B8kG7nFklrL+13vD
oMsEgVdELYfnuNiCZlCmFgrLujPtgN3YeCE71dHc0nnCgGBlrBU3cVBnAlN+WKis107AN92aJQNa
XGNJMqHtXrxfGKWNoMRYCcYH61yCH3Nyr3gsN8A46s1om1hJrMCZ3shXhA8u3WPhWxksaZA6UErT
1rs48HGeQtDwS40Dn27LLaMSF0vWjb+N1gAO1tW2BRPk5e6AqY3395f+TW692EvRteCpDeSvLqJd
bID1nkqMP8Otv042zF4QDF2ByCHI1Sv/WUDP9Eqo+UalyaQ1BfNG5AyqCAN/3lpjWyOCBVmPuwWj
xA1imra8HTzdE/fXTIC/ebef17r4qGElm/NYwb+R4x1WPtY58EC/IQiiHKSNn9souUV2LD9wmdiR
Z1571K+x3FRIDClRJbSc8Q/7/Kh+ZviiP+vwwnbpLehw8hMMdNbjrtpmXnyMzlfP7fLyPl9fn1b8
p9f+x7lVxUpJSZdQ5Dp3Ln4iG2ws6I5XzuK1zFGKbewG/r6JvtYPn5a8zP1EMfGDhlG0o4ZIY5dc
I4wfykWOoQYMUOnKFT7n15OKkLTMzkHuil6baC4Zwx/P2PcVQvUKY5VGSAcqiLDSjnIZi7fDFCav
Su2rJugVND4AKwqBl5vKiN3KFMm7KE16mmYi0AuCjflaRiIODJKWVnQIsJH6t29m+aFswEXuBudJ
5SKkFeLYlZbIkFQX4Wbk2VFofLgIx8Efdn//Bl/jNUstgwHc6bCnky6bSHE0q0KMQJcbPI0viqcd
UieEImRj+XAT7qVf4du1rfbls1+sePEVUjw2M4Wg4g7AM2PtvQRoJzXvIoYpf3+2L4fo4nNfxAuf
Oi7vQl11jWLcJLHoNsnr31f4mu7+swQeDzKNVVP90rDKZuYPSHeAycd2Sbhrs9cMiB+OHXhV3egB
+NvmOV0A4OnrABY0z+J9xrS8EBEvRiVXEZmj021qSZR9xXB7MwMPgkFe8q4A//37r/0aQJdfq0Od
RcyfUuAyRR3VMiuaXlPdLstcXRV24YzfkFgACgSSV0ItkaI9opzr1MLSKEv/tejDxfoXF1YQxkOv
dRb25Vh7Nyc8jdc/jDv8r52I20K/1v9Zui2fQtqyHIJviGioWDJfShYkM728spXZaLtyC2jlGByK
LTub7PtqErCcyL+sZVwEbHEU8oadwMjCKbfg040Xun1k38kvn05buhKdzMt/yR8tsfS/yEG+RO/l
Uf8IGBfXsWUFcW0uj9p71bvsBjvsXLbmanIY8DrXG11fsv6L5S4+pN+JrZoSaV2/L9Z9262LUfX0
6ZqXtvTdW/0zOF2cYEFNEmOg9YJjOt72yhnMBsSEVb2FCOvVe7ygkNypnORBdADPX0/ttG9iFcNS
kRuYPj69ros0AJmNQcJQRXfHvo6AaaiAGarGPJWKlrtGHrd2FVsRDKKkDuwhLZJ91nG/KA09o9WY
xTiQpZKSNji2QDiQElNJYMp1wuNcNuXTpOvjT19rxUNnKIJnjAOxo2R0cqqyCjk9FCfBQFsG1jtR
Wt+0k6HspbaXQcolIQTKJf0CLO1FHZQOppfdKwgkiwZxQeUdAMxRk1jaVAJggyyRk92kmbFnzCnw
T2EGL8vtUgIrRW8+mcR6O0x0coOsad1KroW3gEjmlkFtHa2kQOu4g5TRi2OzrcdefpGEzN9OfdI8
qmOQPBn5mDxapeF7shGVyP74flqcjKDHRpdR09YoUn+HgFZCYmEhIeIaWj2KINx8E1bj5Bve1E3T
rV5V7Yb5WxtsWtWsKy8aUEr3efLnWp77YzRmcoFclTkf2kHrYGkJJii6qG1PqTiBNI8MwCCSMQj9
OhkxMpibTlGRHEpEY6tOc3BM/RAyQj3XCbzmWHupxx9KKNfbFFEmajq5BkCW7qdaBrgz5PB3zUau
ZQYfcvHUTRYGXKIhx25eSWClMxlMsVaMqPiPHSbvdutPFYytIhRPRW+J0EuylHvOB9g5jDU2MY1I
FLYDhfk+YMFgjsFhV8m+ipUMlmU0eS0ORm4WJMMGOfhuW8mheV+ncr8uAtwENXPUdo054QLQWgOA
mGChPgg6pkG1YbpYeGU/y7RDOEWOh5tBMPIe9nA8YPEZamtjHHF+C8G0OPh/g10s57a7EZooWcMY
RDh9ymtoMD2mHysGgvqTVlT+Iw0zEUbxNMktwBqpaHEuUM1nOQlqw47nUKrWAnPj5yyO5HM0Fsbm
yrW1RJOL2MohVAEtYGxioNN6kbZFEao6sbgcqwVADBsvJ5wvPSWA6uVkJwCncafYjW69Kv6LHsc3
ecSn9S+CgN7Uvhn7rD8Mhusb72P2r0W/KaH+fMKLotmoWkqNDmJPXcXdZvADOORTyvQ/g8sgjakE
4ACuZKNF15xGvnYHWFoCpIEFCe1BZJM/v1yM+tSgIJy5o9ceVDdyBVfM6UnONsKo66G8cil/9y7/
XG4JuH+k4FXfIgHusxxuNbeBDj0PVsBwLdH55jr89FAX12E+lkMTRCpfzJ5fRgds9waCx+toD068
L266azv02noX92EElRC0Fk812PKu3eLxjLri0pgKN/U6P17LNv6pjC5PxJ9v8aI+EEBBNN2ynrrO
Tuk2fpgda8Hi6ms4aPfTe2MHrupk2/oEM2HbHLged/Cej0DzVphJ2ZlTYKH7Q9xfy+2/u7H/fPOX
eZCqlKIKaZUSy8VDcHDTn8tvGYNVfBNsplNBm712GVeaHNhfAb0R50qwuPIpjIsRXKYqDKz/+RT1
iqkiZfq4YpBh11gWruUVLJv/Ik+4squNi5ImHCo981N5+R7mbjoFrmBbbwPJF4hoB4L29Xzz2mMu
f/7HOSqtwDdiZdkBdwCzneou9nDDxHzRJed7EXGOuXJwvyueP33ZiyjYz1OdyNNAHv07B8u6od/p
oRJHb691rV35e3Yr77+YcC6v7i9b3biIT0JuVhqQTM2d8bEcMRotmx893s0hkhqV8py2yD6G0Bd+
j/GbgFDE37fTEij+tvpFuKJgntN0Wd1iGu6DcMyaO0V6mSIEMa8J/30ZIHyOxJdoxrQWJStLWEtE
1mMoJbcjoUlAb+dM4vAvbuOjKjIc9IVrn3Z5h397yovwNWezb1Q1K2vnlxKf9X3uFOviB73Lbp26
WuKeh9XVWfm1D3sRw/yMWrdaLp7eU8CkYjLqTbc0ZdaLL4IWbKor1eeVM2peVGi9WZkBRRSY2uxx
DG9q4xrA8tsFVFSP0Dk35C9eebOMsoPG7NudYLGqMPKYdP19N37XrGGi/p8lLs7gaIEZnEKdD0UK
pO+6NYh9R13VbnTb2mD4nauNyG/jzB8rXhy/ohKzWvxf9s5kOXLkSruvIqs9qjEPv7W0AAKICM5z
krmBMUkm5nnG0/8HWSUVCYYx1Optm8xKlRVJejjgfv36Hb6TcZLmj9Qnn2QnBQh2kpazI2zr6+io
rNvnwPKyC94NuNpxvZk05eAzYP8iOrKjvwWucaFiY7DeO45T57iNOXTJez/kyluwlAL5URPvK6jU
zZj9hIxFQ9CNZr0eeX3HHuZqn3HhGeXa1zQ3eUDTwe7Oo2tAzPaSI6hv+vtjqpefy1F4lku0fCn5
lVQ0Tj8eEpLSKlHatDJuiegUVGds/f2LjnStDbPy8riQ6CE7QiYE/XQqGqkLWc0v7mt9jjsCblUQ
nRvInkzi9Kiq2rGY5SHT8X6clelojWmKQID8Cgt43U3k9jvjnl7YbeYpgn0sg35oebwbbc2qEPNS
NwW4Bm5HgpX4MC1ERfIqFN2lqXbef7BE3g+2cl9qPx2NTlym9tPcWt58CqANl41OKYf+YPdonuPI
o1SXz9/5EUaXmnWDYhrhX+5/z1QguAaayK7oyZuJ9t9jFuzQIfd+fiu/RWxMAZExHqaSmNtoMk8r
KXkd5naLQiEdx7p0LrX+o1pNt5Vq3v0nD1dHWnaJCWLqV+tTHEDwUV2quDRnDg6FcOcweZ1AAMpj
bU3QVMe8UXX5jeuTlUrXf424Wql5X0BTHCLF1QhpXIsphLYgKpp9NOrxZdTlw6aPi5LYAGI1vkUr
qqLWORj0tJO3Xd6h/TWFQg+huYRhkyjqzhrN4nGOOu20kNv4wQAx+k2LUv0tL4pU9AJVBOQ4DcVI
OIGSrZvSpMeD8Oh4OipDeyNk9OcXXa6VTtG1CM8IHQIEqZGkdpeo/WlZdvOpWVTlfRgW3XnatVRF
llp91UpV8BaFJcX2MtrFnDR5xRGnZOLOFNooseHPltcNaQvkQtL81Z/q7IiD9HkfaqjrGiZUH01R
ZG21dMqyMmhWmiVXbYtt5afRyaBHIykSsdz00jGnSP786hjuV05XI9qp6Ct/IQIg0mtkZ1z/nNLQ
pvFGsJgPNBHOm8ytyLPq+5pkJz1orWvcLEdws08eh84hFtH/VBzQdnR/7r5ewgefwbsvtTIPAx0K
XdL3Mi2F5vmMOM44FT+SLCZwYLlfD/Urx/hx7X58ACvTIBldH5AhU1yzewl6BY0MdM7G2Klj08mG
zNOm8xn9IE1P91+P/NmR+jjw6kX3jRhPRQoBFI1oW7VO1OBIIvDgU5QlWm7IeqGxvXqK5qxX+jij
pjgr8a6oQWn6w6VsjOemUf4nc3k31Oohxl2cjK3UIYIbXtfivYjmy9cP6/MyXWrpzYUUpOq6rqyW
qaHmalcULNO2t+wofSWGSMs29cD9Xak/KVa0/Xq8g2f8u/FWz64odb+ewkX8YTQo5KWGOj1tjYev
Bzno6KL9TrBPp4ZeXNd0TDSJDnrRsATIFFXTRj5RzoKT9JuBkMgNyn/77PKYgOhhb+lfY0rrGiMl
T/zE9BmToJE3b0JH6D1/g0QklUXWQ91tjh6+nxc67+7diKtnSaV0409KS9TtobDPKZZBd4Casf3i
6qKkd2SlfK5poIOJwjQEWTn+aBtYDSdmWRsTv1cgoi7CS9FFFHgIUrrLFUKa3JEUoLOUx/U3xEk8
NDK+fqnK58v0opsqWxQGUokEHO+jr5EaWdLpMQIk1jD236u2Rg+2kYz6UTOL4rQfGrTzsmKk8j+S
BQytMbYDEmrT3HckCnJ5n8dW/aJZOSepNXWNTdwbobi8KiMOcdHwlDK0bmod7XBb6sL2clIAydZ1
Rui/R5xEh4yJVqEveomUAfWsDeYfD+lFJaBQCkQ9dxutm105QAufqp24y+2wyBRovTOtoENrPSC9
1ibO18/lwGORxXcmYmXukJNJrFrBS6+Q90EEZ+wf4vZbLOGUpM0R1/nzisO0vhtr+fydu1cr8dBw
fihuF47u2JiEtBvv6+kcM66rS4ff6OOoW2yjGB3SruzsXt/TXuJkUn5kpEML+sNslq/ybjZqqIVR
2o/M5iS6QHlEdDmSTqvvPbAeVAxlT3HVb5oTPFK6fOSlHbAW6O6TGqTM36B1c535p4NFbNohZYSt
gjiCnXq0Bhr24NHTvEOqh0zBkSEPrZN3I6475VRQ88JslnSLN6BdgEpOdPKXsrhJ9dsegaCvX+Nn
O/9hfmtjUcINKdWK1yihLNoUhUsW1Lb8afP1MAfyD4xDd+VSm2yScFxm/e4dJmYBoV6JFVfYlXvl
bJG/zk8Xk+ufHg+bHpwUZVX0VhoicuWr03hqW5JYDRCYfsh2ZY5MA1cqsTzyog5tMoBE/xpltaFz
IxSKioSrm0iqhCYbghTx3M7HVv/yZVf+2Xtzuq4RI1KCfsfQLkkHyVN1O/f63bxdaoxDICrHIzMH
x6PMhU4znZLfX5Gbd2+qCFP+p8ecyZf1vvseesKvNFF1NZJ6P3pYfb4oclgsHg0eAKfWGuvUoRRd
1IUisy7M7XL4mxRv/Dtr4tAK/DDSyoqYozL1U9ctpRuDCwtpQ9wuY2oGBbL6D/3myII/sAap21TV
pf+Rcty1w9alglZPKPC44pbhdBsLGXvt6Xw9OvNDdeV/W/hi0tPXoy5z+LRW3g26Ovopeuvo3SX4
qRivc4skhtdIbzXwna+HOTa31f5SYqlp5JG5cXuypRqx3fsmPjKVA7uL52cs7QxLS+faNSylghb9
AoFLA/A9rExUoyak8b6eyNeDUF/80Srlbd4M0kJkmmPDi2Rg8mS3j3VbH155/5oKFunjKHM16UIS
5LKbvyzhCGMXuKiUWfb4q6j0WDDi4MuhPpbOHvCiprjM+d3+VUJgJ6MMj6MKp8tRRvuHI3lbKPMR
H2Nx4z6ttXfjLN/j3ThZUrXYPUFx4311oZy2O5SEtv9G0vXAeUi59V/zWe3bavCjdmINcwLHV1Tk
n453iTueRtslnjpGjggDLnVxaY/cwY/Nb3ViGZJc0aLEc4z3oGK3/a52gdd7R6O3B+3tu/ktN793
z1EqppxCSea3RG9lB5DxbU+FNQoHbnh9LL13aHEsbEWglsg2UOf7cbChLHGkKLt2DUSXJpTBEu1t
GF6/3lVHBvmUHBajRiHOLrsl6WclQvSdMuqxFDdfD3OgzlGT3k1mnQMuqo4CHL34Iz6svqHxcerv
in3lxVDG9v/LwVY2T9IyCqcHJpWfRbt0szSSQTS2kenbVUdW3q8jdr21gFvTL4iSBzfUlVnqcr+L
OpHL/nJFja9aAAOn2ba1dTuNiA8LJyZO07Gl8TnCQOnYu0FXVsqKdbULRgbVEhXh1YdZ243tT6FB
7hCV2/juyPNcvKOv5rh6nmODVFJL16TbetEFEl0UviOJ6i1+Te1Em2NW8bOIzKLr8W56K2+t0fUw
SeNAR3UnAwPXVrNJC5MyKa+DGTTX0mBRcFRNsCLqTEO/EUlrSswapOutZiJTRFOfv5msYHT0Xi4z
9L/T6ofaL+pyRVwsOll0OBY2rNz0JCik7FoqlRL+SRuq8t7k0WRHEp0HdhkhE1WhJdfgsm+u7MZM
vWE0Kr7k5lPzPBvCTTWI90aVH9nMB1yKD8OsLEbfB35QdKx7uZydNH02O9SdhYtZDo6cxQevWu8m
tG7kY/GMZlo2Gte8xUEzg8vlsoXaEwUWs3GBetr2yBo8YHrfz81aLfmGWHgpLlUs8XSx1Jrll+Gm
e0rqfbEft8nRHXbgJPsw3GrJK7ml9Kg6KW7j+9mNJkjyjR9M042ml+qVVZvJuTAKwpH3d2DQD+te
/Wjx9XDodHnZZ4b6Uw3fouEyFdD3nRqnhnjw9QOVD52ZlkbOxRSXAr61+NDkz8RruMG69UZ3kba8
LRGU+sm1xSlOqBC9p7IRq+nb0nlNMsYgC4WKk91z+bTlTXE57Y4ltpUDr1h6/41W216ZDXUMR0mm
7m144Gz1MjdJrnTTze7ha0i4YvkPyCSOdb5k34oNRZte/b37Np5DsqxP0G04N02vQJ/9VTjSE30g
+olJeve0Vq/Gz5Go7xu+m3ke3ESnubcIF0jf1SvjfIFAyjvAJ1+/oEPB/g9Drpw2mEdV1KKXQXVE
6F8odSK8FHnWUIrKUQRDIaxR/RTAE1BsimyF7L8ogSYd6Wg7sEo+7IPVO8kSoy6TeqBhL5ALwHhZ
X9ra2Aeqk5LrOBm1NriEdZtfSGZJhK5JfRS8v34QBw47vsJfSabVCRtPpqDP2oTjX++FCC5EjsI6
kqwJUsxWVbkCWrVfj3hgH34YcWVrTBH9m4D+TEQcm/O6fhKr2BXNHM210IvS/Mj8jo22MjWliNUu
B25Pmm0ZLTwa+hViJ28LB6HkzdczO3QQvY+DrJZxWfptU9eV7KYVapSDDy6KwgqO0K+HkQ+ECuhq
4RhfutyJx60uAoagpDWFznhFJ9od2AhP2tR0RC55uvhWj23j3sKYiF58SidmvT16WhxaM7QdUvVA
6QNNW6s32ATos2jiuCQrZq+5CFH23dDZj5y7DYiHUwr1VjRicF3ax+jymANz6I2+H331Ro3EmmZ1
ljmH24BSc+lkmMEJTPEmN0pajgP366d96Nh/P9xqjwqZ1jZFSUZb1n3hvKYqHJlK4aZv1fByqgrp
mC1cvv5f7iAhC1SUVE2jMFlXkYdYF39rQy1MvoAkWbuZvXbfbPtTMB5bvJvr430tq5vD59FWS9Yw
y1i2JiSVdDPTLpdm1PsRT25nRYVlV9zG7hWjTd2qVVEusEo+jevuqlJq7frrx/xxTf3xRTQ6CUTQ
uxLBttVjHoc6K2hSMDdDcO6LkadmJRI9dgN5I07pEqj9I7vo42b9c0B2j6GTGVKRU/zoDoR1qdMu
h/RSFxomSshTdaYr5ZOaH1W3W57h+o0SMkdgjtSe+gmTm4uTkfUqcnp11CHJ0ET56BUzgJI80pB4
D5Hr7dUigTdTdk6T98G+1gTrtA0j9IGhQNkSsn+Ojqj77utnfugRUBOxfCVJo0VuZUdiZK4qNUgo
tpeDGCHtRkcEuEVotEOP6euhPu6iP572kjTAXJjWov728WlLgSQWVdXTKu5H3b2eJjGCnwWxrNQo
oOC0gmX8j6onfo2oqaQqUD2hh4Is3McRwSfFtJSi4gW7V+tqm2JeOg5/WNGR28eBt6shu4SeJb2k
qKus1pGmNFYEOBH4eBdeiSrF72V4ZCqruNmfc9GoqqGtTzRxGz/OJTblEkqYKdEILnniOWi5Hq+x
2EvO/JZv56uv39WvbtvVgoXwznVKMyRE3dZtk6kQSWBacwvhcbO+lUPcgt4fhbNCDwDH+Zp16VcW
vfZ+UQ5uRGODM3NpPusrX75OKgj0OR3CW5o8jH2Yxwa1QOPkCXG/4EVMtP6betr2qlLtxWDsvDBB
M1UXzOEyD+XgTDDV5rQZ+oG2qAQYfGsI6HrAxiLZCUDP6KHpDbNwN+Rq9b2MDOOsaKq3hhAVcvXL
3pmmiStalh4xzCsH2sRIoKenEscmBaYp6B58fAlDLGhRUAmWm/umO1OmIUSsXEGoQXhkN2ouXs8J
l6Wpg9FDKN1ClKxqThdsNEqk214qXCuC+oCHY4KCKON8o1rJizkmwB6iE1/XT0sQjjSs0uhW2Rat
f31xoWuZ3RWzY9QVJIli//WbXhvdZUqmvnTi8KJl6Zej8S7iZsKtNAiTqmhBm4gwhRstRim27e1O
A8H2TT1avPFpJWNpRYpdsfGo0KFItDI5WhV2rZFPAq6LfKJ5y712ekX12ZV35oXgfT29tdFZD7Z4
Eu+mFwbzzCoPAYjViVPXXKClatO24aahnv7rodam9I+hLIRwqDrFN1vZt1CtRauTWRxjctb0GUrq
t62iHTGiq8DAsgTJAoBnJhhGB/undN5o+EEdWSJPzxncYAePhQJXED+O5Khn0aVyZHkcHW/lHUg0
2xVturwtxoNqeL5cUxH3ceKd8Ra6x+6oH69Dn6e32mFUm0oJ6oACAe5g15xHW20rb2AZuV+/q1Vn
x+dxVouwa+TJoLuSVg4MjFrpKL/TIoSGtz+NdiGXu6aqztMaSzXmTk4cZM5PZineclJv6xldwKMb
cXUd/fyVVksVa+qXY/Vr6tEuOwk3vZ3sVe941c+vdNt7475eQ4tNeLcpOt/KyqDhndKGoDjavt6M
4YYItVfDvD2HrbPoIQxXoI4c0zN/lBcisi6nDfW44mYRtRn2oO28Y9ouqw6vzw9gdVyLalhE6mIY
xJPxqnFnD+OwAdn1hv7RBpMY23f9GXRVN6LPDMKNq50Md3+0liM6ZHNpvRi3xwtaD1hIjYIlCykh
AoyY/o9Pq+8Ih5ZDTQc/wKgouR0qaAPTbQdkRUF6B7bMkbW5HOUfX8/HU2a15aJu6nNtAG0hghFE
XmkwJipbhVgrT5bk96Oa+jp0xkmTfw6qrz6UumrkdjCmza4w/OH219f5r5fx/wVvKI6lU1DkzT/+
mz+/FOWE/mTYrv74j/PopS6a4mf738uP/euvffyhf1yWb/ltW7+9tefP5fpvfvhBfv+f42+e2+cP
f3DzlhTWdfdWTzdvTZe2vwbhmy5/89/98G9vv37L3VS+/f2359csyjdR09bRS/vbnx/tX//+G7dm
81dn7X+9H+PPv3DxnPGzV9FLGOUv4fPBn3t7btq//yYYxu9Lky59KNTGYJkVXujw9sdH1u/KogiH
7CoFYAgHsbjyom7Dv/8m/k4uFxlELu/cCn41KjTUH/OJIP5OfSZKjDT/Loothijrv/3zK354YX+9
wL/lXXZVRHnb/P03BJI+rCh90XtdTgtt0ZeljGHdB9TGUUU1vzluGiMxaGjWXqwICdhegzsFWa5E
87Uhlq/mgCzyK7WfEyenRu90ahoCz8vHGt7OU9YoYPayGQiTnqsbxczCbVC2dwK/H9AM3MEmSWrY
TTJ7eBSN72ImXUVdnNl6XNGWOOfzuJXKtnP7wgAaoNbSj8FPk6sBmPJOyioIpYsYGHAJkC85NEFN
zOkllyU4qA2t5nHhp7CejWA7aRk8J3lvjKDMirZS3KjpOog8M4rheOObzuoNl+T8XdwNpt3I+IyD
1Ulb7lC1G8TkSoc5rsB6kMSYwuHR1IV6W5kR/z3nr/mFtUUaHMBoIvRQVRTDK3Llrpek0OUCcF1S
vwdc2riZgT7YaFKpQLAsavBGCbNdAMamEeVM0pG3ROtxvEamLvPmTK/dRlTgGcbyiWCBzFG6yhPB
vPBVk9rRBmLEfTlda0p4ndFhvm8QqHUQuRhsnQ4QWwiRX0AM8zma5slOFSXcFP4U2bMC3FcekZ9N
q4I7PC6IOZmocLQ9l4Ssu1Sb+DJHWRzaTIqEuFwrLle/x9CPH/UGOmsijiiwjNLNWEidpyccCLSg
x1iZ9kkwu5NCE06q3HCFmirKVBylC30SuJFO5vAdbYBxU/VotfslNEhFGL4VpgzAlKpZJyqLp6qg
1l4MK8FGevNZRiAAETvxzCpg/NRSXt8JanzWVs24IYP5c241OJHJ29iN5YaCo2IziuZpojU/Y6G4
0IzyoQga+Dl9eR+NVKjmCCn5vv8w6JMI5WdIEOxFVC5BwbQLpq3gz/GmCZP7CXRuJte0UPpGvoGs
cAaOvbUVGVi2JbMyQ2GobHjZwkZFxQI19rJMbHC6J53foAKchTWLVwEPqlXfp3QIuMiCuIuz8GZQ
on2Qa/D3mvtmaeoAEqHshxIo5BgN3wnhpW4+W9oFrcK6bQ65vKUnClB9Oo/08cNuTnSDldLMF33A
8kgTwI11J3xvKhSbxU6WHcPK2B1yDnhMV85LCUy3kgwOt3cq1GOxP1e0tN9SAlvvm3bcq4EZu9Sl
THZYWhu6+T3JSr/lRfYsxtbVqM8q/YYhDRhxRWV7ot93OnWn4UhDbWq0+zkTf3TqeD7XfEufHN83
aRw6/FmhcQphNk51ffgu+SUBGim9RarwMq5bqNYqK4xWpfYEBSljo4S6AZ5R8qIR2HKJ6HOm5Qs0
NPwhW9H1lEF400OBrR8qORIAhnFqlTXVrZKKYKYSdXYJUgdqdJZu61DFGxqRXyhF8ynsBtKiakRo
rNfKfRIlA3X61V2akchklt+DPnru5jiw8aAXRdUBBKQQPiBibHiDNWlggCFXohDQ0dnUYFm1rSWo
ykbk7SO55g55sCXihbybZoHpqcVdWXdeA3QD/I4lL08UzYDppJ3VK+6El+qc1qdJaJLYqakiTovu
DqrKlTXCQ1WT7ruQJ6+VSLFvP4jfaj9+HVANPQs60eSljk+iBNzFX2QRMVkJ+KHsoU2k2yJFzjKJ
1Z9GJfYnWi9rPBZU1hn5tVJ8UE/JjdAjl2sp7Q7IER66yt1GC7KfoFdQMqPwj+6tWgWd2j7pGhHS
uWxR6BlD9i7YBy8UkWgvyty0UdMJwGNUO3bseadScK7rd+I4fitnwGZN0DzHRZHvhNRcYOZV5sQT
7mJkZE8JTTp2LTYwzFW1OJkHbdfISJxMGRKPWCfQlMFwS/v+D+QzbkX0q704xkxOWXkylmBBA7ES
ud5Cbw/K8bzPstiTZenCV+BXq9TDnUe+Sk7ZZJPpMgpDtX5Tgta2daE9qeXmR9RDbjSa/kfeotnW
TsuvlNXHuYLFA2t8P4lhtClqpbHnut0SzOXIy2MUSKRKfCJwE28QEqKtxSh+dH2+N0l6bIRqHLZC
QPH9XHJ2UNxrunkhKXauhvptUuMlj1H3VI3qSRHquV0V7R7RlI3Owu4rXGe9uTIa65ZjcSdX46sO
Li8QTG/iX8CwtzRehs9WOFPx7BcXsSZ5JJb3chDcdZqp2mIjQnMJzuVsPJXy7s0yw4u0rC8tIIFZ
2JS2Hin7ZEB9K6Q3NSrHeaMn0pNFlQ48szqGDRmDaa/0B0nze9fXy5egi2c7IZZiWyGKOUaH9u4k
QHrVGrE4KXibG18YxtNC5NEiqirvmzGWb6YJ/XscmNkWF0ZVoM57pQAOFzWWAE9OgIFXxIEjtcM+
qsTzso+9OTTPpKm4DLPIJZW7TzPptB3zU0NHDH0iz2WbBRV/SvlMNcGJ2rEoJuNGaYydFS82PLa8
powoVq23haB4bQ+kTRLbapdBWad3bKd31j5N9Z+DZmXnfjI8FzrUqlzvgYNL8108F5fmhJryEJ9T
Ye+atYl58JPLSRROk6GDBhUvB5OMEA06RLXx3aqsnR48QXC1xE1ftaC15WQfTZ0rCooTjPWVPuqX
mZ67wsLdbqriJemrH41iAQcWtCsYNvucEJdtzQgLyeE294MfoI2geTb70RQ3uTjY2RQ+9sS0wzi9
bYvozVT7c7G2Tmeg2ZY4PPRqiRuQPg5leFOZ5StxzU1vhYbLbRXaVgzwtR0K8HZmkDqdqkJls4yz
0K8eh0J/EnpcL1Vs3vKuBBvZYd78QL+GTPRaGOXLEKm9XcRUZRQWEeg4h3Q+S8F9Rp4B/uUMMlmf
AbwWW6EyF0JF/NSrdOilQvwY5rLoWALcjKyZN5JiUdQB15h6kLseEi/W+9sohc8Eqh78ObkWQeoO
UnOiZMOZvKzwsaAtbM7ab1FJDqVVI/SDwtIR++kh0ZMYPzRoyGxa3+Yqf4Ki81Ab+qIiR058qHZx
lLhlOp31aRY4bPsT39AgSKvIOfcdUkTRQhIejNO5LKBlN6jqI5IT1dkmFkXkl4wryZwKe9SMKz5p
bFVJr7IB7Zc6FzZj0F8Jul7S0lbcYdQ02zcKLpO5Mm40f0Srw6qvW7E/00p18gJdPMFXfBPGaEdN
2cWEJJgDYRvtbkSgglJ6EKDmAdKut77kX/PCSo+iLSB3o/TcKrV6qWl87ZnAGC6Yqu8MHGI7bVAy
Mrphm8n58L2SBtmurJBOj0jqtppJiUQWLLi/4MKfM8mJpCr2+sFst2Un3GnhWO+Ugn+JpcdIFxuq
5JtsX6UGCIWCeiWjSK5LpZNtIwuvtMkAV99PdiL2F1RfXJkmhBCCtDAUDPVVN32YY9jxRgyuqObm
7EnHJyvWaJ5OxslVs/Gu6ljcTXRj6fDnDGOOdmj/e11fOSlsVEdGzXLbtkrgwa0RnDCQgIciQbmT
cMfR8hnxKNUnw4qulpNW64GDdop4Y07D7AlDF3u+PF5QTAm2tjA7V5XECzVLX6sgiOn/y/2NDrwJ
qwPDKzrPYv9VV6NHKzCu2sh6RYD4XNL9e5pj6AetafjW2OfWfIoa+FVeW0xDjWVUCo19lXe3ei+B
V1ajEZiIFJ81gkiH86zuaI8JbOqxUntpgvEI4T4ZTWe48hSAUqn9m5Yb3TaQlOqkKpvMZh1vQzoC
O0v8HrfwVMUWe4Mh/Km13b7NkfeU8+mnMsT3ySzpG7mtNBhmJhCyYH6J9N668DVZopZKuE3zQvaS
qlOcOEm0bSKDeR1EEW+emulaFQOuREbqzFqYOUmg3klRE+41i1kRKedMz9nlk95OAL8nFzzBzTjJ
+kMvmY8D1wNntKJ9P1QwAo35m9A190JTwaIW6w0CbQOdnEHjCUqen0RQQnd1o6SelQ/ZZsg6xRbG
lp7lQacCLzGAa0aBATZOnFKv1LoJJa0i2tdSMVwmrNH7/4tCtNMShYDUIRq0xL0LEi2hjg9hiO/P
ZD6f/+b8ikVE5dv7aMRfP//PcIT5+1IHR1Wrzv9L4NXehyM4NDTCERZlcii5EMv6MxwhKL9T200m
wEQ9waRjasmG/jMgof0uShpCG3xqEUuw6Er6H8Qj/pDy/SvCRTwCOwdogtyDrC2VnasIV4sKisGt
NHC1GuD6IMMbrLWkczJUWezUCvfojXSXSrGYM/avY8rphDpYfRsUMNQtOjLwTs2tNoTaaVyqoJsN
EyhmZeobFQPlGcDN3UIcQGYGdbEUzez7tHjThuJOnijT50DULpulzU01wmIvjMMb0O4b7IF6GsQl
N/UYiWkJgVNu1krvmI3yGsbSq1UygsCNYJPLkelx0OFJBsKV6HNLp1tPOPfhwNkj7r9X6HJmj3VG
7lYCDVNMQ7OTEy3bjmjnueqC0VXmqfGaMTcue6VRoRM0e2OWI0epjXSTV1jvpkZ3r2vS1uljA6+s
AUNsdpXR2aHRdg5ar6JbmsG8i2JOVRKs3y2ZpjC1p2+5lOI7mgF/lmJ7bpLN0aVWdJQ+V5y+ySd7
qtTrQCleglmRHQoAnkSfC5oeSPoutujKMwNj2JGtpxqtUCq7q4qL3soqeyi050iZS6ISeNWoRCRA
ksLnqo643nfmXd5xy0lFfKCIrqPtHFqEagdw3oq0oObTYnLIISJpF6kBl/cAPg/XApdUt+lKCi6q
WlmQZTkLMY8j7eRWOW5KnqZd9QqK3zR67kwD/dwiSnqb5v/HquuSXdcmz3rcd/hmyTM3kh/E5e5F
YXwNh/qpRrnDrv1KQjBMTHbEyx5wMktP4ORzai0LPSsMjE2Z+vFl6UOJRS+RRr5IVWtbaePvQdxK
LpgjHMYxM05asdNcSsrrZ6EoqEOmbdKhaxwijeqbV2HX32XjfDEEYNFjrS5OC6phCbBxp/e55diK
gEKkMGUPicUtsahwnivjln1qbiLgPTt1LJMA520G32ldJWF2GU7DbdpmFwFShPipC9d2KsHTijMl
0CUupuFz7y1mZUfmfbDlRvw+C8pZKcQ3Si7f9r72k9Kqiyn3ycTqGqTSxDyTm+R+zPzoTDa56gQ1
wL3UH3tHIaWLV8OlyIgFL5DLq7mZ2n1cyyV1vWa9C1PkGwI1IeYXpm96k0YbXfRzfjPOjTAU6Ppz
CSqGEjlpWs4dvTZ2iUg4Bu9V5y6ePuhx+q0rdGU7+WZxmcrUKBGNm2yjbc/lKb3Q2/ZEiiE+E5Qf
bUPl1i3ESbaZxeycBtk7rSVaEtfJWTzg0Mb9QPkAvSpe22VPPpEMBLMKYPZkgpvmEuBscmeovmKe
DV3hdWV+JnfRg4QihF0J5k06y4vidXfRLxEHM+i3cRI9hohfQizvMkfBv+/hH9l91l+KlXEpRJiE
OOQeFZlg0VX/tGvl8yYhSCegfGqPRr1PZFVyGokzvtT1aCOgQLoPRVnm6m6eBZLV2qpIZVhZ4mVk
lnnP1oJwXCe+I6nZTRmE06bS/MTNVbR0rTmpULxEX5ciXbcagJT7RPjozn2pq47SIBwyB5n4zJ4a
0Flm0/3s6qxGtciHADCOxW6SBULkWVl6akq2up1RlK/qMCKQS86rS+OHIUoLp59mFHPMUnet2QBj
UhpY24HtAQh2iXvhL3VWLGyFeXqcBZkbV3xaC7G6QFZ6N0J5eKvTTuyIuoXPU/s44kW3n9XmdhAp
SsNIPcaCdSsOqKnVDXR7KZkeJL97CCLE8VQ/fhoN4VkW4SFPyXRXNFng+maXecSg6ZvuqsGu4xaH
3CCiOqeLXLlA+wHPc593E1KdXXCfjMSIuSLr4M3C+qbuBe1W9afUjgSRQwSGkK2a+TdRSPJbKelC
5gtHmqBX+w0WWwutfPJKYH5onpaWh6cXn1oaZO5xjHs7msVvSdndF0F1rXfG1scaOjJX3Co2W4re
YG43cYT0LKhZO5BRlTTToNgIphGB/tYDm9QNVf2J9lpyx3Cb3lA2mBDc7ynzHVlIXySpVpCdl1DG
VX6mqZq60yTyj0G0XEWwiGUJ5lUcZ5d6W95GvkQgIcs0TzIINBWdzm4RtGKTtdmLmtTPk68aNrGy
jiNU/9YE4yMZJN2L+7C5HolnVoPxVpV56qSjCHu9j2/bPO/4k0omTSjMfUtb+sn/5+7MdmNHrnT9
KucFaARn8pZkzimlUrN0Q0ja2pznMfj052PZPq7adpfh7qs+gA0YRpWGFBmx1j8SWTkfYlWMm7Lm
milzG4SLpZCXPY33wOGVL6oZnlaWZA8CMPmCoo+GcBUsyQYeP6fMVqztK05LZZtJZuCoZYwMZ/XB
TJouqMqZ0k1tXM5drzqHaaIAPJVGcxTuCOe6kEOaZbO6B2Jfgqm2+2teugecyOUOz64RtLxo5Pkm
XJidqR4Hrv6tkc4Z54fzMfVUkxTUFYcdb9zYUjjcjhAZ/RC+q3b/5saYH13Bm17RreWHVh5vww4g
JOpZsTWbVWyae4jQVn2TTloRw0c3Zln38U41us+wyt+sBZVjiTA6ZmcMZNEavjXxoC0dcEDaTwpY
mGneZ1U170IFVX89R5QtyUVnOMjtY5xIjty8lZue/HR/GM34bk6XvaI5VWDqIUtSnMSekdr6m9DF
sOYJT0fRJRrwdTFv4oIvZ5tsZKbZXApJbXEnQt7uueRknHhqpJkku6Kz07tWb+gCQmdG85S+r2f+
lrWkrbvVJJ4GLskTV2F8GwLoksmjLLvFyaxtaatXOVGgizCxCmIHGqmWjQjQB8Z+MedUJnfKQzM1
N5NLAHSTqcSCJrl2U8fLixsuDhtkWTYenDsyPinmnxAl/aEdwmrDrwz1Ya9szGKI3UJnzF5oxUnV
y5zqZSBpkYebKOtPg5pT4esMtL6tuLehhK2XzuEpE9qRY6s4mIm9HxZan0JOOD8V2u1Qqp/FRI6N
Y9K3GjbfuaWMGySW4YGCnY9allz+AImnyumyTdJwHqtJxMmkF819LM1jrhLSX6bGIdfivW4DIo0J
4+qc3qtmBBO2uI99vHZNDUnhxeV0N+BgAHYs9mnZfcVmc3DnFuyOaqhovEffM3h8c44SVAVzB4FT
gr7PTUi/D1HRvkbEdGjSqJNZvExqDCQhnLn2Wo6kOyuRNAkuievFk/H6n29Y/9sY3L/tPigl/msK
91ylf2Bv//Hv/H1fcv/C/8dG4tjCEiZVrf9vX3LEX2iKsPDV2Sa9Mxqb1O/WJY1eJLhUmpnQNK5a
sb+vS8ZfSE/C44qqyqTnd039+A/WJcdalUN/XJcQp7J2ob0V9j+vS5mVpLo6ONGm79WXJkyiz1JV
Wu7W7qYv6JJMIkSkvF7VPtcr25NJXoN/4NkoeGsVrbXAlgux0ybkd3mZJ7dLaskAFfW3Oc99gJ/Y
Cpr1IJCcCMp6NIzJqGzV3nXulvXgqM2o9ZaU4JFORuGWLsGUIJI89tWizHlhu3kjLeTfKIZtIP2+
2nP69Z+6MF7zcIm9cD3HJg40QsmTuzjPW18vAJSKivL6Oa3KY97oOoI3vho7IHGg4zjvJIXtMKSQ
yYpi0C8Zil3BGbcx66beputx20DcKpy/GudwtR7IfTmpwbIe0h1HJb8cQeqEmcLIAmQ3g3az/tTb
ej3n61VVEZNC7ZnN9DZwGSiSizgcE2s/GQkxrxOM7JjhwOcS6Qyuuzk0+LTWGyb/7a5Zbx0ntPSg
nzVrx6UaPjrrDeWEhrrvGbQ3naulOx3m8Mj0D7kII3JAoVjeNN3wo4s7kzFozLzIokarS20rSNYb
UgzGl+I0VFoW7uy36z3aFcDa680KYMMda7R9AOOgg1SG1c6ECees5g+4lGSnJutNba939hwp0Lbr
PV6sN/qw3u39kj/UiyY2LUAQFc/djqrg7jqsc0HPgJBk1muqK7XfoHTzTIaIIqm/dLjXoFIoaqxd
lZignJljUdvzEkf8k2zmGSOJEoZ3S0USw7JOK7K1sCKHUJ8Wo0zISFPjc/E1UX2paJ38qHM52UOu
72adhVLH/hHOw8DWl5C1O7evkaG9MD9QJtqEDSuq+TOJtGCx5UtvDM8YelUvx0fyG7sUN+Ir7IwK
EwLWg3Di89RklXqh5cJqscP5vDGf2gjS2Yeq3NJt89WnBh7F2nhzh97dKpaxV2TXen3CcqF1NpCa
6O/jerygvJm90VE/BqNJvDRMqk2Yux/10rzaDXsNgZPRHiHBi60mPwjz/M6GdG80FMlaxByM40tW
IHcg7P+VJ/9iDGrIfbq8yCh51uoMpCA61U6x6xz9IpTkWZ8yhZZaGIN5BhrNoSd7Y08y/sL0Xeyj
cdqGsvqITeU6ZpQiCBsSpuxm5p7mVZ9oLleH+qumng2eJfspZf88hZTHuQ0+xUwhyA588kEfhqvZ
QDanznwesvKuaiSpMiTqEcoDGmHGrDJ5CjSTI0vbh5nee06sQHvmKMVxiCasC8lrOUOBWFFyCiP7
BTVS5RV185D0Y+FpuT5tRBxj7h+nG0dxbsk7unH7fG+pxY6bdvEo4emPrmrfRXb9NiyqcnYAbzdV
Fz+ZuiKYLGClM6nrpwyqIx2yYhvWxY2NWn0r6KK4hgnqDrNU5qAiYAmJFhuuMbLjp1r6lkejQw+C
vMOeHx/BvaHz2d03Lr0Ovi2V70hhu2rKqWNjkRJAPRr8ZpkuzjxkSFH4pMalw5OX1lQvCN4xpYs8
m2ufnaOur6lJZbkm5+uimY92b3TPQxc2njAUQpNTu7+ZywIOPevjzdzIIYD3bQ9qFRtnGbILROX4
1IYTxVp1L2jWM53bvHUpFAxrVMQgQu5uzkx8euHgnF1HGYLaYVWdFE4SWOaYRgf9sdKUJEgqMP2U
F6sI55MgNaqfl0e5crhFd8xyMByAiTBAuUx8BEe2pwwKSDmHcpLaWhCN7Sk34s2g1+8RnXMHTZaF
19Zp6zF6vEMYbTJX25uVfdMn8bskjNCzlzpYlvKiQCdbGqOP1gzHItZvDSTlnlKU8Yayn6OBbAH4
Z7iLJoYq9knCt/rlI7HHdANARSK7dG+xBuziZFqg1kvdW6yq4E6qZeCg5oAeTSnS1KMvDGKoGWQS
ehkIukcPBQSuvZ/m+mG0hAgE9VWV01TBWAwNdaZdfIy1/lPRukOTTMT3DgsqDoP+BF53vq4VHdNE
KYBS+OnzkV5rXVTPgFQ5KWjmS9+WZ1LfXgrSJ/fM1jwZXfRoY+Ago2rIjssSIWpR5k8pnXs3El+l
Tad734CSKJne8hXDDxVo0unyQLSYh7Kh/qkXvMiGvQ+79jyjQJnqKfOECjI4VI+OSBPPssK7ohx+
KrXWbso2pl9DVE/VAlG0KM6bvrBK5d3EG1iMC9BpzlPh1kNAcGHmD612a0S2P7YRpFGU7jKD49ke
TAXIM7SZmusfJLQccuGwHOQmCQuU6nrDGDYHVsmPoVkOCEPvsh7ViRmf8By+5cxHXljSPzPMuc88
VHuOvXZdi+QYKZrOFD49FkIOW0Gfi1ZFeNenoQ7sdHikNuynZPWiAVukQd7N2Q5TI8tcKWAHOVoY
NrZRQ/h2qu3ViJDFkuJ3sEbcBlr5gHRk8OwEn2qkfJVOAU7ZVu+j0c7QG/ZznxgN1FpCO1ynZLsk
XFQva+GAB216Cy1jRgADG2OoeYNWTITUOxF3KOxT5+oxcB6oqZgOY9ohLEta1OiFcxkZy/nYFSb8
1PgSS9QExthfOgiQczxGlJksCv2VWt6yko3HfF6c/dzXd0XntH5fRKYHJKh6qDBCH4OeCsK0kkw2
AvuimFxP9k2/QWdq7yyRZYFTS9JwnHnx64nb1kjslyTRgJfV8rOIk0dNLxx+Hdc5GXbynnP/BH3Y
XfQB3JKy4h8IOTJvEAp/ISR+sGMZC+dY1ctGoYAYwgjqeYg0x+s1a/HdNHTe+mWirnMGr0tr6oet
UrsqsfvJDtafEgQKVZPfGnZ1mhr1dRYTW3qF8WCwULVANdd3WmeeCjlvVBHv3dg8GEtoBlE400WS
/WyJab0d0nijdnXtjQ2i8Z7y0IqoAXtCGVAX+tZZWrntnN7yzdRMj+5QPw7O/K3k2dGKw50yhnmQ
QzjnUWacBLjlcRyns2zcCocE4RmKkVwEKcs+wHm8XfrxKMd83EMIfmRyxc1kfDbs9hZGNOZEGXpP
0yWquU5JtsLoVc+t5ovhukc36e46Wd7GZXQfd6A7bpjsCLa9rVLrXWsqO3Anw9l1XXwSKzSYLeBE
xvJcpTzr47KhvO/bUqKdtspCutq+n1rT8atoftSqvNxaiXFbxo5KjI4e7UfLHrfzkNceTIO1jSuT
ZbhZOEiR5QSNHeXbdCFOIJqyF0td0POHfGYhz0ipVmfbKJ656binlOS7ZOom9lICtqq67Re6OGdh
QuVbl75o2vCNNBGyzirzbZJAuNYDmYOgrRdlGVtvjqyXzDYeHDdeZWqwDUVJliBxUPeF0V/nTDkm
suehN19bNTq7S77tM94ppSejFwKUXs9B/9FUzU3sMG87xs9Sq9+ZGCKICFaFoTF4/FPnhQa+cTPP
bRJEXX2jxbwQZeoQ88TN8YAa4ZEl5KWcpqtu0lNhRs270zRKoNbpE0Df3ijVh1SLUw478Qik98k4
eQUEvkE0GwVL6nAtO9mCLbwiR7/WH4AuFQbP/sPuxO3k5E9DPuq7TgoUDV17zxqQItWoyTfQKwTk
Wk6HpylcngZ8pD3qg8BICH6NrYgYJ5gU5EBJ+Aihb/iFY81b5CrJsY5Ef3KoDwx4IJC7JgvhGL2Y
tyKxJ9SLPeiYMypIDI1xh7MQHchwSsL2oHcx5HhcKOSvJjtDW3aJwagw1y6akbj/aU0YLju5bebm
PqMh8jyuqXcQ6cJzy/RJn513tR5OdhT9qLn6j7bNc9vL89LAoFsTcGDbfIdW+xCmee4ng5NspsZ9
6LsOV/U4n5ek/eTgnPx8zFWvMwVCNXqavDHizpkS9+cc8VcfuA129VR+aRpJDI28wKvto1z3s3RE
LTdMl2JaHkEHc8+CHfP63MpQYTXOaRyilzxaPpZEIg9CxJNG3aNauzeFO9x2VfYU1tFbV1hoIUvc
I04I42wNt0o47/PIboPSUZ+XqURHkl6nYb6ok/2R12rkNa1+X1nzWx13DcTVdB3a8hJOKbKlyk4f
Sy3KdrNJLzyyxiblHcvn0bzRY0W5Y5tpHmatZ2Sq3NDns/we2FTHvjtMTnopUiJJBrNhtF/ix7KA
VJOGftLT9FuqUvM5LDGd5uX06Gah2PznaMv/r6p6rKQOaMh/Dcls8v9zaavfk9gESv71X/oHJkPi
NZAHplwMnL8R1X+T1K+YjO5QTWfhtUQm70Ie/wOUYXhSuQ4tzBqrgh5bz99BGf0vVHbDYuMz0VFT
INf/T0CZ3zIa/4jJCOAiLlHIbJsfEmjo9x4aGCQXlwbe0m7jHKGm1lwP3ikg51vbt3fA5ILkKp9h
8N+WAv/i37HWnM0/fO9fzEtWQr1coo0hs8B06rP2zUkUzJG6joDPNvyozzLUyzNVqqbW3M8mlcwz
3KfSipeuDN9m0eKFDdWMqJECBDoVzBiROQUtUO9+sOO+RILb534cFpZvq7yrrT0WuxXe96U7IWa3
5KYZjM/WQD2UAk/87mn4m4Hh94aF9bP79bMFczN06geNtc/hj59tmNe21SYyDCYMu2ac0y26SsDs
f/NtVpXBn32bX1QI5n/DtvsvfxNUFSrPCD7+1Rny+6ck1LBt05YaBoplX+y6uM97sszc7N8YkP/o
cvzrA+E4GMt14mawpv5iHftvG51/DeP67cn7/TdavVK/c479PpnA9rbBzd/DCfpNvC+v/75d459/
MXX1riDLNnlhAWn/+P2otcKlMPGWmT11hPrjPGlX20BHkLDs//lDRybzPz0PAKxABzY1CRou9V8e
u6pT6LAdRBgMCv0BtO6J2uWCKNlwhgPipn25ZsSV11m91Kbcyf4hYg8z7M4HrPOH5iuN813oghyW
vPr9TVYQ/SFjT1U+pZv6S0WnwUXgPMlMqp9jMtNw9daj6rfWjyk/GuVtStuSY1B96dD8mQOIFlAK
mvaBef1Zl+jYJsM3RtVTzJ+m/aTKc2ug5/tWIoyYXcj7Cj86Z35M/pV5WgB3vXrqV3oGgx+7Udr5
5GNtyvLUaJYfx1tHfrjjy8ovtYaCviv0E/0Oy1Ig4p3d6UhFhd+O86bM7kNtZIQeAh5yr8psFBpV
/FPLNWBLfk4r2ZTokEtn47g7U9u2FoNeVWADOIts24dIEZSTjQGkYLQxljFgofXNkaCz5DvrHw1n
YFH6gSkmcxi08D9chXIzxy9JM5wXEwCJrZBGYuhT1ZP1JY8P/dCeWrsBo8N5o7s72wUoUb9m5bU0
abiIOQtLBSWwGRj9l52y7bTjBnVdMKjupkYUxAG6i/N6b+bYZFDMNoxNY/tj6bT7qkjupPvmsNIt
8bRHUcDwEPnMXWw+4qZrigAdTcC76GP4sFVyvX/Uo7UdLZ4X7WGV1laZ2BfWU8dCtVCO2pSvOg+P
OvdbWTYQ9lrgaFeLKa3oHpAp+3F3W7lPKOPz5g6hUQyoZkuW1RsrPg44GHpYe02Jt5R533TytrN/
KugTgGoqky32dRDNxnbfZfmz0OQmdowgcnALkW3ktlbA8LkpJGBowadYPbuNGehldDMtH7pu7Ni0
t2U/B6PJ2N8vvpWFIIC3Foy7O8gDbRu3CM0iz8iusgMRTnfwDtCyoxvE1VXODSaUdxMxF6sxtIN6
o4wPevvegoa0zo73VLG25vQgmmMC64XNHY3vdCvtr04JJpYFbbkLFVAR9Z21/EZt620HZTDissQ/
55FJ4mvDrs2fkEZ5xdgDCDSHrlI7z430GzaK47C4t4b8Wc4jxonyMhiv4NHKolMxYrKmpjeWMR47
+81ENp2V+zFKgow7bVFKX8I91y9DX2x6blCrpigQOWNnWkccEeOyN/T4qNUUCtr5zZBoOwLTt7R+
+A436J8fP7969Fx2it/+gzLOJi7+t4Cs3x2tslWMdmg0Lr06mf3Mtm7FlCNbj5rBW6LW8YjlKOhk
m87Iop7sgkqUrnr68x/il+tq/Rm4dE3S0h2B7fDXuOMk0/JZL0EKB0DkkgwG87mRP/5n3+OX4UVV
yegxRKIEtT7Uz9gWFRBBgwe5tj7//Dv9Oif99dexiJLBXSmQDP5ye6BJGe0u6YgqVCUanVWavZR7
tRhR3hZL44ksejTK5clI1PeIRYJlErdG02TxZmozdV821RZHUeTnGAdQ3JWHsUZLhwcJw/CpF/G3
o8eXAcSPPtt3q0s+DcsYNhFkjQ/2MUH5KikaCiF2f/6bkQb9x7vqr78a99Rq6iQhyPzlrkpnLTaM
Akp7BI5KmgofnRc310biVUGOoZddYIN5xvNrPuBIcO80gu5mw4R2zhBkKdvUuBMkNRVxzxkWTn6f
pVdRqVej1ruNLpuT08aVz/TC1lUR/EPFTqL9GNRyQ7uPNxi3loayMX3Uks+UwMdw9cPYxyWfgmm+
mgMunQ7zjflgIZobMx6jch8vkA30MBSiXIF/hH5gn2XvDxynPf9+wsketeIKm7dPJf8wBrxdX4+f
ZjwGEUy5oz/xsW6zcPFpSrFczBjYsUBvRcvA/TnF351qbDL9xZjvpvYxUt4iZXVJ3unObogeqiln
qb+43Vum3yRFFlTsscghQ/w2ZT8G9uKCusiDsh6TZbdzXRi07qdSaPsutr2mWc622TwWDj+2bL/a
Ir0pyn5b5NWdMbX7PB6lr9vdWwJnqJQfhlkcRGWe5i4+Z4i/UXCJUxVz1NgPWR1vc5nfiwxJJKL+
jiQtipo2hBU/xMuwWQkBvsxbRsuy7Q7HsOqZ7YdABYIy6K7WKme3dDReuuZR652ndlDfyjFHriNP
tt75I5OLHO/CGacUkdE5aj6teLFJUkoyZCnVu5SKpzkvlvYDYoCD7+AOpp+W6qbC9VR9mN0zjXCn
AdNODrdsudNOtjFXg4uojUTULrlrhR4syP5jbUYKrnndeF9gPJyMOuj67agSBbYcW3M7QilnVDiW
DCOVPIXgQGr0KocI2/G8y1VzW6iT16tEn7rKJs8ezYF3re4DTIqeAzOh4ELBU7pxpmFnzOdZyD0V
F5pzwbDiTQaiFS0FzLiI0PR6O/WK9uS4JQMY2f3JobK+p+hQLUwH/YstP1X+uKJ9Som3ltMxxWPg
qjfNtIuzZINb3CuLr3o81FUKEXQZFWDxDUegi0EFUZFvLx92Y92tmG4OxCfNCz+3AiBqkCCZefF4
UIwXmZ1d+YUOOINSIjqhSGM/NOBsUuJecJ496HXuYfDt8W/maetHiHWnot4MbeNXSYWrIvFpAF8n
wy7+KUNej4m/+CPl2Ofsq0h9vI/YfcvmaCGMVLty16k4tL4Tkkid+wWPsauh34WvgoRzaRHsTmiC
4+gAbSOyNjCTtyHdRAaGU+3cxhcGTjHfJzppNOWLVf+sjZ/SVC8J1FsfWpfeQB2qbGYDmR8JcyDt
A+NpLb5WhVPbZJ9GwrA3hxsW4tcErHFhdG5D4S3oZer3BDKmchFeif5xydOdnSZ+Hd+Njf4qFYDL
UyseaxWb7ojE9Rzbb7M8SiYvy/qwJwqlAF616UsjbtreNfKER3xwryXJZNUVgtmPmq3NV1+qfaYA
UHKMGPngDa3p4zl/kPrkN7njWeGuKF9tKPCcyjcyzrXlfqlo9HJy3wjfpIEmsnMwgyAJsGCu+tBX
KntTZxzh0q/Ct66R6AQSPJrbsntQviW280wP1GLNu/vE2uvPNfZg58Rbtz4sffKqzMd4vEQMgc1V
1rcpCwG6UaOHb5kPS/uSdcU+TJer4i7n1D7ledCyeA85PW18op50211hHLJ4++d3x7+8OchCR9Ki
kiXz6644yFLkaMOUQND+qIzKVy7yaxpF5yxpTotl/JveqbVW4F/cVYYAsFGx67Ba/RKgoYhe6+2W
pD5nxlDnQiXFaugga6rf8LGc2FyCGNJpMMXBhYQKqd88JLq5fohD7GcrV5XW5qFDd1m4Gbbi1Wif
rsyWphTprnXCPWTxvtK6DZ5GNpN8HIIpbIbAMFYgXWUHs1axAY71tyijYGt2mqfUzancWFm2HLrN
sqJrJwteJ4i4BUKuaujdnVaTeNKfVSi7lgzoFAqvmyodqD0PTHDoOok/7QGzWrfyfouT5AiIxRdj
3P2yUoMrR+isbCF4Bm5mCERrZRKHPKv38BQvHSRjCNkoVtZxCZvnORHDdl4ZyXlMX0Hub+M2OQ4u
cVGIH1DorCQmmPd8m4XhFCztAkFFcRAxxNF2MWA/K2tF7u29VjO/hTjaiaaCMh0Qng9d+hXbFSEB
89R55lwYQSlVAHpAVhSQy8IIoe2sXrnFrUmc90KS4th0B/qAy02lm1x5eUKaJZSuA7cbriQvMJ6N
GFS/JeXqaK5EcDY5/rg4F9z0wbxSxbNM3w2443zsdvac8N/6fUQk6WmrIwDzqHro14OiijcKW52c
IyxUKzkdZ84pLmPMrnPWb/WVwk5XMruH1ZbWtOlgudkKD8jWT2XdfhnGfClys96k0YI5so9ftRmR
N2EEiB3zfAxqzXDOcuXUjZVdV1aeHZ1lYZN8l8FDu5Ng71ZLP4aab1bpiLso3W3LOPWEl7YNRkax
W1cbIFVXq3QW54+hMLnaUxNROUPCVKvmeQ6rNz3k/gmlW12JZrCDKkO2M9sjbhfEBK06Qsmv+gJ3
hbaaCaRdr3vogKz01aRcLx/RsccjT8DDlnppsa65nTVsslXFwEZv7TGivhSrwkHPijcDSeZe7TIH
yyS8i4p8GhgD2aVTLOlVz9xoqyCcyFYFRY6UIl81Fehkdc9adRbdfMU2WOzHVYIR2/VbiCbDUDjr
paAFzGrcG5iGT3OhQQEX+LyNFxIEbIGYonBzc6vbzjOkFZREXiGD7tvNFK9Pl2juEQ4BL6Tiq7ZH
pOxSoWaMZsW9rq+stHB+VGr5olTJa0q8XCmH+0yUj40xvIZO85A5dqBE4d4QSu118bRGM8iP2CKw
v9XdPajbj7FVLngQ+EAtoeSvjVE+8Bw8SlV57tGYPxZhaLw1Ml0Qd0bsd5HNDivTaouYukWj6l4U
Hfl8GxnHCIXwmSgBFxKX3HexGNd4XFzmgkh7N8WAN26RPeHRKlEXEn9hK5f2VCTQcV05QJKas/6R
FtZXy6eLZKvpPIjafaS4XPJzbX2PgyYhFWs42fCW8wPT+4Ibaam20KF7FjxGc/6wQ35X6s1Zq0ev
LUWwij5Lg65xAlwiloqqR2oefeDj8k3mooWXs4AAi2W2M+psn8h4aw3VvZ5QSKuFN1Hm8urFiEkj
C0CDhcif8uUqy3fTiVkR6givEOzuMHAo6HP9aefGp2lNZ3cQ10rMe3XJ7hPHDbCX7ovJuK+b4jMi
7VBr9Z3StruhyEjxblYb5QBklN1XyhmNFfbJubhzFdeCwTaz21IZUwxF7bPSFwcn1J/QUe/Rz++y
FFtjkU3d7ZLoXtIpHI04pBKkbJHIt3POiR1a2U6d0N0/1DxT6gy95bynwydVg7f4+VuIGnuPWI0b
n4PJICIxl3RTCaI2E+/e6aFkzbOqYiYXeG8NbMDyRJ05bwzz4nhvKBisl3eTB0SYSCNqPN79vtDX
AImlus64DNSy8t2heuv68jbKPyar3/cyPc7cRbN6LdJUHosp3GEJgXu1N43CrZA18T6ZKRt1zR1Y
OSLkrPDFqkjjCZJu44tkjdwhA0CLDqSNbBpCE2HNTl0r7ksMDTUCx9Att537kY21x6ES5OCILVvL
OigQHcGXyLbT6KDdJMBsCn/Crn8lYieX4qaEytTAAzUKEj2a3TTAw3lDpqJvDtZOFw00wJDsx+5H
VFybXHuKWIomu90mpeGPjFO5Ml3UQk5rAfvZMdzz0j3muuo3OAba1Yachs9Zl+yT2PAnpUQUlN/0
JTyaye0hxCme0k1pTcxzOKkbRnCJdjGptq0SnUZxUWPJgYmLgcxT/hAxeRKW+603xBTMNDom3cYe
RSCNGvfCE8c0elEChyEsS5Ed66pAQHDVO/2RwMQgUr8rSE3LkTuj+GrMYUeo6Hvrvi6D2A49b4Dt
4wH36/B54ZPKCnVT5NpW43/33PSmfq3T6Fg0QFTtvOui+JLZhBDFSF4i4aMS9xvmk66K6TplVI/7
Y58wi0PnI4TqY17whL9zLW7EglEt3I+a6lW1wCYm8SY1nuIy1LOVkWeQIGRJebxU1ST5aN7SG+Pn
fPL1HB7KQhyd0L13hHMBggjMmQ+jlpuiNQ9ZdMhqgLhFZ4dsCzI5VhXQdEEdeYolPxn1f6a4oUHI
W0L3m7rAfanzSqOQSxVl1/fpXdpIP6teJ6c5zdrJGIpLJFBk6NpJYoNeAU2LQ8s1ewwLj1F9r3QJ
kZpE5iCYE6iMnAGzguYEjmTmAukYSb6MJD27EL459mJp+5JtWjoI6DHFpdgdCZvYoMg6j4Nzsvuf
6vxNyuS+mh7oHtwyYQQFtkMnjvZGOIPZknakpGfB3K4Bn0etemzJA9ISDilEHZ6KBizPGB3c+zaZ
/CLikNAaiylrmckQsZTD3DaHaUZc+x4SdVEZ40PH0yf67iHS1W3DP29pt5VeeSHgNerbl3j9cpV9
BSAO7MIM0gVnV6ReZldcCPXxEVP66Cs8h1VqdM0bnKocd+qeEw4QVyDjCwNdzWmRsYgLsLa1ku3D
nMyrovBdddqMg+6FmBgUTd3KqUaKNz20jnum14TJ68WOPuLV3zY8g/l5WDSXDLAaN1jLh6m1hDaI
8ZCBBNo8qs7MAj7xl5rCLRjUxs65IvhYUO/xZC1bkYVbXTILTyg24vtOa/zVWSpiiaPy1emabQhI
oYnveZaMjOpGRTQcsq/nY7HRUFovk8YJ0Psyld6S3GObg4G/dZWIH1Xu8mU6Tk0dWJAYpdXu++Is
ywTtUHeOqnHTGMRwmTntydmrFkIWamm3mRhNvLEDwSmmA6Z5X7HCD9OhS2ian/NV/ShQCFnmmquD
RYdqK5I644X9v8FgmClMtYWvRP+Xu/Najhy7sugXQQFvXhMmfTKZ9HxB0MJ7j6+fhZIUotg1xeiY
t9GLpJa60AlcXJx7zt5rm5+CKn60Ao1pTb4lJIn2aHRJTf9OCA1b0f2VIePGUKU7IcqfUqlzFo3x
NKlbUXgrY3RTcHMEESNdTRNBExOnMVVbUSP6rV25In7Xq0LZRpH+MmupE8fa9YwYuUN07UkNB2kz
RgZVNkA31fGCSASzNiK7PtkOVOzQQY4pjWEHr81tpHCXNDoEoHj8RHfjqN0lzA207miYfPVS0Ftr
1XzIOjQV/XObC6wPww37zYLyGsrPzryph1sED6uKT/LyjNt4LUfSIZUOAZ+kGvcpiAMfmb18Ts0K
rNs2iDtqkierQJ1Gaa1NbolMykLf0i9EJAnQEomnMv9U9G+q6J6/q+3pVzIsiGxLH+1eepJA+5Ss
PJw0q7CjLwOrNjsI1AZJ/GxAKalkmfKP8JEsOg4jBW18X/SV2+iocU3T8aEK1flmwghpWHaQ3oXm
tUF3L81yW63dCkqPRYELE4myNAJWMGz06lyq+gozdR/vRYpcNhrNXBMQgEpOcHX9gZiVRj+pPMT5
MgTtxed1rASmZU45vYWDN3VgHQLxbqjjy1y95UJsa8xydOG6TClfJ2rpJOXXzWuB98X0koxihre0
1DmBhoyCorOcvUx8TFNgxLANihReRIShAR6WOdkSE4B6P4ofUfbpc3MUMcScyBKlizyDDlKNbD8M
ACmkEVzFreaDgwsvlHOh/5H3T4Lszd3Iwjyx5eTzfaw4SeP12ZMEimNAjd7e6vU9KQt+dNGGi0i3
tLnggm7xZab1XVl4Fi60OKTJmSCEi+3ssyrWSudEJviQlm8as3q+uOVtFt7HaHKklAJkQk78Mjfs
BczzD3Qm4B259exQwFPQHEVZ9cb6bihQz/fMefIePXQ62gLbj8g3TS8R57LOmivUFDaCYv44FS/9
rZ7eCMFF9onRPaXNq5ZsguxOY/vqGfgZ3Z2ynM4xby54MQFjmIVqTl1LuMUCahEFaTknLEu/zWCk
qUKIJrZzRuFc+PUmoTSSJo7z/GnI9ei5sHFusuSR2YeTdgtQ44GaDkV9XDIW6k6YRBUa1w0nhvFZ
nd7o3PbKKWX9RXeI22yN1iwAt2y6LPleobCN/WOKq3k4JuyG4yabnWVnDrZa4c7WrRpekmivDC9T
QP/7olgPBS9kCXkDiZ1wSZNNKl6ZMerfeBtHW7F5LgKLZbaaU2eY6ZKPgdMs7S7rAOvZilNOODlN
AmEtNoqt8vEQg31bLi5YT9evqwLREx+1GYRdgzG1FuhNbyQNPNq0rbQ1VhgkxNzK5mQWJ5FDXyfx
nuKDvm/poce9hsetoUV+MYKPtnLqbl1yZpHii8q2xfTajtBItcKOwNQpllZDeyP1F9/cN1g5OVIP
yFyTfktAykpuN5YwcNp+8DtXy2EQvKnDsVL3c6I5cik7mWLngefHIs4UHDKl67cjokoqJRZe6zAN
pnuw6SINtJ26naaNJt9r0mEqb1K0pJbC8fU16bwp+4hbx4rus+Fc1if89G7R7ZSJipfyP3GS+dKZ
z6OynrEdg5/Kql2ucE4bdyCfeuvRmFDlMmVO+wtH3Kl77/pPYkc9YIGESrUrDBIUJsYm87OVxqqW
5fhGwWKjVM1dD79VD40DZqMHZVB2JV1MlkSRzY+1rl3lWe3Q6HmoFY1JiPyMHZi2SrKfTB4dYvO8
ljZjdBXrPm/RJeO56QROyMd6rLxSD4HrHNGK2oIg8PIfKiVwpojd/HEC02J21ITX+Kh4B8ZVjXd1
gIZEUZvx9hXJfgYiaOjXijWAPz2Pya1AJU3zfyX10SqEhTYCIViGVLyrYeWkkAgGWFtg0mXa1fNj
W772zLT9+KZoEwTQT2H/0ghb9ImuhrNVh0vQdFdz/ygsAFCJvgFyTIqzTh03+QjqyWgczr198Z5H
GGFnrKDhg5VWh9h/6OfVJJenYqH2adGpNs+tfGuUIpvR/SQdcj7TIZgCcr9Sntmk32f5doSH5Gfb
eLxtlUe9E64xtjL3RzCtPucz33neugT/Btz2lZBs82SnIA1VP/SBponqNEvdSC/dVw55+xIE3NwE
wlnfHMkmXinCsRs3wbBRmGuXkQf5Z3FrRvgVVPMqnFlFCDDy4jGQ+apEeBuWk5bANEyk76q1NxWQ
LbVj6mxeFW1G1T7tFWkXzSnf9bee8XeeYvwp16CK7MZHA/Bcx2uov4rlrwpcw6J2qULeB57EyCsc
JKehQEYp7CeMZSIlbQNS0LDulCmxC2XXJXCd8N9WFDgqrHi0K3Yhd4+NyU3HqRRzL4uCYY16rQgE
AaeNKxfTTk7KXQr33Ug/6qzchpV/SEesHPJJED5F5dRkrECOK1LhaeMVTHD+CuOwaUcbYj3kNL/Q
dIgT3HmZTX9ai/NDZWGdCdzaOI9txFHBM8dtqsh8wxHHJ26t3AXW49DgnCjZyvmlBPLZ8ggNQbdA
ugoHJYfnJLdPMZpjKWJTHAjwFEmPK6ldfIjZbKj1kNmpnjl6dFWa3b6nnJ/UcD0jrm7Vbj+V6Mop
1aguvbFAGVPetIGC0XqtMEOMa6aFjN4EZi0DzqwUUkiobLE+70dUmkhxXUGM2XKZpZXAwWLmRW2b
nOeQQX70IkmVG1k7rJl2iMnDEq4x+69QwB1HtBBld10mbyHgN3gOdqEhrh7tPOFPwc1TRhYGc80W
AIVV5K4M856ZsNOZ9XqpfrKEXZ6de2mvSgJnpOBWgQ2gaZ/UfgDzMfal6Y0fbjkDYXOMd1PFVi6H
Bzo5niIRUajormomjoqpRcM8Xs/dJh5huqbzqfFBxyUxdYzsNTW2nCpyq5jtuPMZ+TFhGQyHnBlJ
ig50gFcQXw5i+5jTNBDju0jaCvQBxpRthk5Mo70OpbBSG0KbkmNB2JGgbOeKWeIQedIME6dVnYE/
aTBQcVTFHrX2apjk96oargZjwKNG0RyN19lkVnC7ppVf8XhSwTWU0m6qzAuITGNpqYGwpUDaRXTp
2a42vmTuVP9Q8B+nYOtD4TAk3HlNCzFkupYH0Wtzy655cFXGsU0M4IT6OiYIn7LOepWT8WOOb/su
saDVprvcEtYJIa2WNB1zTsZCivJ9jPDjZPtEgS+jG89pCjFLHNip4n1oTM5Qia2dzMODpAfbLppe
J1Hb5JSbQFJcae6Am7f3QS96CskRuQlbvDcuhVKjA7bcFGcXfnh9a/G2c+A7V/COHTbfdVOIlypR
9lWLUqYjeHzB6MnROQ3h2obJVZdMNyMWFQPQz0JeCCfEBVAZFDByczWxtJRzHmpuKlXrseNRcUyN
/cYtR+tgLnKWWJQ93COebLWbeprsktYhWWMXg3FuWJlnQUCcJHPW6TLL0fWEEXN+VxQFn990hqSX
TZ5apbupUU+ioF5SSKB9EhxKUXlP/OZFiNJHH3peO+sIgkLOkzltOrpIo8gsLbrMpUU3wsqxEeVj
gac4vKFDkwAGiV8zbQJdAmxihSik3ZSwOzBXjU9xBoVQE9FTELlRrWdZ0Y963JluYwKknLLMqeg1
EPOargJFf4p06AbQx/a8YgUnd9rtk6GuzTkvuR3h0ayQ5ucpG3xdP3SG8ChjsfdQwzBnr8KWA1tx
ToURIl8tPWi1nLqtyssjaJpHWCxZVybH0zzhPKIL03MKfdJWM04FYW5eN4i8oYzgPVWLh3qZN4Sa
XZ/hu1EqB0NzpenFRRCbYzBV22zIPi2NTisgiIT1mTQ/KE6/xQ7ov2QbX0ZhvxQrX0Q+qdrIg6wZ
i2o4oBizU74CdnfE1QIM+GZeiHOeuS9ta1ts/jz2U36n7fl66W9S1GAMUPvGjFAYAWMqbsK3UdKA
xUF15RswbpqR76bRn8WoH2xNB301pl1hBwkCDj0tsW9F/nWumk4roW+rrfY+K6pbQGMgZvD+FiG9
WyAdshcEW8Wa9pEebEZ/9oGsTK9DQQFfx2DqlBmeP6RxyitA1KPPd1QNu32GLOXPP5h87L/MHWUF
vO/CMwPiKsrfxKrCAutI5lBw0ljbdv54NfTKQYe1LNyX1CFI7GLlWu4gGxWYihb8NZsZhtgZIKZF
nZ4eBRGpGN7mCvQIJuoGDR04RoGCsIgeBPlelLd+SUk02RZDzQgb3+wf8prP1KsowdqdXq3k06Q7
KeXZeoZywXmMQSguRn9VB5Y349rBWNkIuOG2ASAK5TDSyxojT8tP+FpMznIN/9732576I0cx1+ai
t/AymgUtpLwK7UllFtmiPjQY4tW8k1pzJUiGp0SvPlGSv7qpck4POAbPTH+mE3GvYxDl1AydOdcl
iIKejMainICTsDmnRWBX9LUKQD5DqHr8LmyN4xnRRZ++1iCFxBF+tr9rrADkzHkqaMmlAoPPa3M6
KMxe85lPHP+/lC1HpC8U6wzAyr1EQQDYvRyxr9CHGVQUeg3HS+qn1n8aoG7BZyFlCSASaO2tNK2r
Yqdo5OqQbTLfGOCcwnyTBU/snW5V3YBiakwDbNqnrs2rglWp+M9mVu4FdqwyVO9ilR2eVuQA1qBT
zN2YH2mgh8p8mlWa5eorJuFVzjk/L6y9GMfwu8GssjS61tXTozx4xXgtjDCsu3tzpEIE1J2LG336
zNjsDIlGhLHtq2ONycYsNW/BnEQhh9PZDlFg6ntB06FNsucojjkTmIsUc9F2Mvyeg3MOD6zo7nCf
wYhSURdMuxFFRQdKXoUfP3aaE1bPCUrD1DgVApi0TRc+q5zCDDb/yXxuWj6vorRtNOMS5pdymujA
5A5DgG3ZXJVlfcdT8bNHAfi4eT1YOJcsr+aumz0UFf3s0+6xINkYB+sjTdCpJjSTcAHH9aZkj8bz
ErBBGEhnuvECzgqlpMRRcFaT9dDSNU6wFSId0WkBr1TrEstMXKYri9TgZhRcU79rkweCLX0FhOu9
WVY7yOWEh4wVfePI7oqR74qQQLWTJv4qz1kP950o2W0TbHWmVPpAU1WpXJrwnyU1a6ZfUn2tyijN
alqtEpYLgZYh+AdjqyKoRR5sblpJsEX0d+kE8H/ktYmvgKmw5sg3vkE4JgafZuJpyN6UXoExe7Hm
p5lOjvQ+cS6p8EuK4jZvKBO1d0V917J5S0jfSlNhywwr6mOQ1wjfggI9kv9oNY2jKpEX1xi4aW92
2rFoOd/XbAXIo/R9w0cc7E0wIGkwNpHPJ63hmEzepWmOnhmsLQ4CIiya6aFvw1Uc89YgL8/fW42R
QkBF4AY+0E32jHi8Kgr6XucRYpKGCC1PMN8ia1jmxVl5O1Y3Wdrbo/zUZfhnO9Qwkn+1BNvmPqJs
VqxGz0yr2D44Hycvs3hW4fL6yqlTOrQ49J+9ZnhBXtUDTWOiRAWXTU5d6Dx5ekTNrUFABErmAleG
RDNUIEUpY2RJX9+/GppLPrPRoTlXFt8lIACr94bOcrNIdxIN/Ej5SqzvuhUJc6EHafmsq54p4AIQ
P8tWbiMrR8vVbkLmUlqN4D+i46GtBW0nZlcxcQoIwJh02Yr8ZORvdCQEdTuWDyRZg5PiXczKTa0s
SECOIZ7W7QO+YeQK01p5UcsGZfw+AKeh1oALRFrF4Z2CVEqQ7DBbq9I6aE8Th7UC9KIuvkzSq8Qh
1OqOSXSAhyph8s9zZ8Av2YH/EICjZtWTruKBndVtOI6PPtDvRDLuooX2I92OymgzgXFFwD4DH79m
olpWaV5xGJSD1DXlmqbQZyNzk/oKDr9XJictkXCDs3A1wOmiSSoDjTN2EvGk6Bwy6tswOTY9bNx0
nQ97WafJgwMSNylZNIEBMjdB9Ze6cfc+URQ3q4h3TqP1ZY/BvsKb2XrBaK7DfD0C4lNV3a7FbSZs
1eAkzHcljalIvajFk583FPszskllG3a0bCbRy4tDXQHOCg+THh5TmWZEJKMpCNZws+Mx3SD8auDo
GVvmk8F0GpiwQ2nYVdgYpep+pi2rq3clgs0QwjqA7QapSD4cZ5OEn3RjkPXGo9DLUzeTDiFhqwxZ
bD21f5e6MnQ4M37LyGKKQJCofgqFg0ZQ/C6G+yLIkNjBitYYoaHtlgZmDRQzbXzlS3zRme7JwVvf
t7uofoyJITEpWXT/Vl3aK+mbGcoblY5dGvIaSwzpZmzCND8TtHqGofLOXoJmM9azXehvflbaGhYU
jSJ+qL2xQXmGkCSf5KWvzqfIDjB0TgVfNiY+EsdealpHNLwqdaNiF3SXhmmTiMC1bD+q6i6kRK7C
DzmwNtiiqbOepOxBDW4F8XMoz4N+bpNH+rVD1wH3YDSJRo6mX7AMeEKnjeYdsjm7909huJVazQ6G
HZ85P3wfM7dvbozmdmrJp0uOEc9LFZVrYJprQ3mjAlxlkuywPvJ4F+m8I4jc0+ShVzrO8vomYgXo
dX03wXrJq4e+v1O437NibeOgZUa46YJP1cTZ+tm2hyx9CRlTzsyyO4mPXXwXoO5sBxX+0MpAkJwY
Bu26gYHCdchY1G8uHF9ux7Rk7KmtScddZ4LqFsISoPEiRfWifXNT/yz1PtjMhrHqqeGJyPifGRz7
DLPT9ICDGvUGnbRIWs2cn6E3blst3pRosAQxhUR8k8ZLMojkjtZ9B11Ctgy3HRUos9MmUSHMqfJO
LBAsifuGMghlrjpKuzBm9KzfWkQsGXRFlYmOI01QV8tGLAMPmdidJuBLCIVZEAPZCTsdw0kC6QHd
Pmbd+x6moB4zk5ouHXhWMzl05O3EoK3RHueJIyWvzF6bpued2s/TrW4A3G5PYhp7XdHu8Vlvp9Ck
lyTZuRRtq0R4BUrEXj28DEX/Lg8HqIcUGO81vRrkIwHKIjM419Ix4oMwTlu6C4gggb+ENWw3w3wd
ktJFtezOf1vK/98F9jdhn99n0USwBVLCurpi6nOJqBJqodj9UMn/uY7/fmgKqzRE4R8LjhxBlSw6
expIvKhffeEVxfoPx4ZvpkBOaMtvgnAsA/4iGfbbMWkG01SnjB2dQaOGIYOMM++ff460aPO/+A7/
eQkVAjPQUOKfFt7YVxNdoWnKKAQZtbxDOWPrtrQxt2/JVvdqm9J4+3+7nPE93hvMhwZxmSxmzFru
6OggS1eCzSCo9mY3cwSn+cGO+NMvNL7dRMUPugjPleAUcIy3hqc9AER/gwG8RLlzIP/ZKPjbx/af
e2os3r4vB2sxGgoZzKSAVK308AzbXfNDAutfz88sDB1YN75jCQPu8lS/XMFM8sEyWxZGZGWg/D5S
ehkVXe0/P61fjsa/LA6dlWcCl5NM6dvTCoWpg3bIYjdj4Vdv/j2v0Xpr7aeV5bsa6b6WdVs/jo6T
4h+1uXfbhDaQRPPLNymN4R3cNMV0oa1znYvjR1fBFZl9sTyaJT5AlKH3SWK8T2quroLC8owet5wu
72SzN5jp/MqbKRnIYbmEX8L8F2IF6SuHxpj2Fo3aobHceNT2Zd09mYhDV5oOYUNU+ewBOdXsatL2
Ugl9YarWHfRdWRp2lsmEbdSf5yB5EpnTroOh1DaGBK5LaaX6hwf1V7nx8qD+cwe/LT4NCzQRs6x3
Qak3TVPy5QSFqYQwVHLxhx3wp2t9W3bIs9rcz3haSBqJjljm3plbhj5H+PaHlSH9ytz909L4tgLF
BmXirxUojQjmpJ5bLgTKCrD/NsHjSO847rITcUGQYNv2o5nqvWIFhz7VXZ1y3e9V0r/w43WcQAyY
zHmvnlKNQZOc04vvYrFx+oERfB6onGIQOAfazsyAbaAdnEPCP96wORM90F2K9E3XM3fwtXVGGJdt
Jf2bPpNN0UZrLSjWetg4VlZ7g1jgVgPjjM8O/hrdldtYxGcpn2pcowNhvk1HeUtWRRS0Wwoqa6BD
xKfL0itPN28TrbIbarMehbBG2Qt2KK4fURe5zDXchCQdMaMhFUIjwhvZAETKLVBo8rGnxWUkD+Ly
lZf9TdhE3pg9GoiB1bGxE5atDswQElEM0MQosbTGbypsEOypjiTFe/hVK72eHGU8RxYdSnGCsMtn
3aKXTrqmjQ6LLnBHVA15XHSFmt5fm6rgRabgdv6Hwtl5REyeIb8Gr8ZsWKcoRIfjozZjtYzYVMr6
WQ1Hz0AkEvnjVpj3Gh5TmRYyvCESA/EoqMmx9Bl+G0x7RDqDBLh5GWk+k0bUgxWHvlcn5KP4FKuK
4gZ6YwNDeheRh8nGQcQfKs41tBoR7RGuZoiVyMARMCBJCHCeSoN+qqcWe0WbXefVyKs68YgSP9/l
IJV5nfvbGSNs9JL3SG05U1lqdmjE0CsIWPLrgZ9pnDPRvGnT9iVlplblkVMD9mLQF3YIZHjGQMZX
bdadxPbUDu3W0u80RLw91KIof5xjbEkdUs6MnBRulWLKXjxJDs1eDqicf8t6FUmXtN4ILMFE5TEh
idWW2ZeY/PR6/fYLAodJgg+hAPxcuolf9nc1C5SpbFM+/Db6qtxtIwf0zSayweuae1gnR3D1PxQb
0rI//OWVNg1tSVWQZa763xc1tbittP7XRSVPfmmOybq39ZV0rz/4bvfDT/ztZvXlYt/6oRWCSBne
uuBkmf8uIdIVAQ+2fraL0+mHku23N/PLpb6VONHQF8bEUMWxwH6PULHS9Mf98Lc/hxunwz+wuNa3
7bCg9weZCB0yMtGVbIv36FvxQZL/+Kw/WvczBq9VfDds6J38+Rv904WXH/91pUxakDBOEByo5YOr
tEx4fADhQG3ms46J5IfL/frk/2WRfPmh32ys06BpRdezbfSRcU3tGropmJyHpO7XZt2gKmobjj8Z
FKLeUB8jZJI/LNPflT4sToX3zzLY3r79A1ihH/lNWmLZxaPjtKomb7qcjlqsEHD09++tDFOFgl4F
uPv9hZiDclTliY93JT77NGn70HIWhVdRj49/vtLvpgOyoZNqYoCX0cxvP0rJEANGy1PMpmojRf19
LU7bRmr3xDa9Gfr8gw/qt5czYQEvpQmcjmUn+LJo4NXxrsfcwymc37Vg3M3K0gOX8Y2o6EDMsr76
8+/73SqVv1zw2+tREhFjktTAKzjfqMIHEk5cyp4FCfXP1/ndq/71Ot/fhiQkOLDmOguQBrLdCyvx
h3v3y/v+/Q34eo1vz8ryxWGaq18nJjwPzKPCHfBGhPzO6BZnpKSRoxWe4fzwy356Zsst/vLMENzO
tVnzzARa9ZhHBC+TLd8ZWxHRjQKZtV1itXCQVXqAzCitqYZDEhebvLRWtSVf/Kg861mF+yl90QaZ
s16PglAw59ZuDWiKo1yQY2ApywfcqFrUkfQYoihe4YfzHaNHhxlk81oem0MYNOiqo3YvhgGyoc4a
XYMTwKHVc5RCeLLJsw3XSt/QaUm8fpgZLAng6RIQZMVt50vXpRWDK57GbGcZkfzDePGn1fbtQwbh
2KgHifNXn/tkoqXZgz5ot/3SF4/DrvhhS/zd1RbstrnQtU3p+yG9l+spaTGKOKamH0r9He+ZE9OC
UnGK/HkN/G7r+3qlb6/trMllo2YtLY7BiVCWVOauYar254v87hX6epFvr2pl4Z9gIsE6g2ApRi+T
evfnC/x0v769o53BENcXl+mh2eB+OZFf6FYksw0MBf58pR9+ivGtxvAbrbGKiSslzI5n5MwlI9S/
fwnwXssHcfkoqd+WWlnNUiUvNRNWTtgjxnwxc+n21zX+FTp+/ufe8i3l/Nt//X8aev4v/D1thf+d
z3Z6Kf+Lzvafv+ffeDbjH/BBJEmlg8WwXtR5Lf6deG7+Q4XLokNskjXF+vU//QvPJv4DTD4JYvxL
VRXZ4v/E8vg3n036B+ZL3RJ5rSUJiJuu/S0+m7j8WV9ra0WjnLY0/VcjBb+z+q0GlWt1Dsa2meCh
wkoO4hCjZM1sQyQesSIBWg78K2yDREzE3TafSk5GnBM3pkap2iPbwfRkICOsboWF4hNWSrNZbAeq
wqEyl+WTHDW3CL8fyh5TBtIYr5JCWIIJ01D8Vqchm+/TAv9NwPgAHuF9VTQnvxcMLyvip7IFYKkr
Te0YafjS9zD3IyDDq87Uh5tcCT9GwhaxopC/k+dYAeqdwE1nF+qmTSiqgyfGM+452jNMnFETL4kS
zAMg6hLysalrhcRvbKeDRVAWQ4t7rRWMFa/OJ8DYgxbScp774JT7w+hFuNSrrtkWSf8gz7RY+y6/
131myuTO5EWz0cJpgyk3PNYGJsconCyHtPQ7PBbE2wJZdZWUP4akt3KdxwxB2+kp0Oko+PiwUSQw
MMBdAQGCOJCVjhnZLsCoeyGoDLLUUEtmYlSsozIqT1WvImUIqFTqvLmyDGwPfiOsedlJPBl3cqU+
RCh6vHLOPwu1BOxCXi9T/+DVCuMtSeLIZ4PLbEnvhs4pvcK/jVK6dsUELzTf1jz37/wE3cmsp4dm
VtZ1a52I/3qXCIfKkZs36vw+StK9pqEgzP14E2GyWlDHTjSUO3Xsd7oQHQypd0gUemoK+XM2UXCW
ox46oVxBsjbXUVZdgU5dmxFjKsQyr1IWnMux990pFt5MyBe2NgJtKIL0faKdhlpUZJ5VxM9NtwgN
x/GlsUhFbfTooYpLFptGDnCleh1JvlzKfI0UIsnG8hJJ7qzWB6GVboqQrLVogT21fv449s1Hn1q4
4mbUPVUlrafYT708bmokd2jJAzOgK6s3MG9NfycKGu17QN6dmO2tofK6TEvvSlW5ahVpWybT5Oai
/FK1OBiNRb2QTvG1xpwunTXgnsKhKxEKJ5pyV5QFTC8CHVZU0k+JEV/1MgeFMgh2fVB8ZnUNBHya
DiFFstOODAUtEXtZiSs8qaITLjaF4Tjevbg6WANUT2a7qlVexIYe5z/XA2lcNdArxoJXy2nB7vXs
nm7WDqoD0/7p3BrC2c+7q5EJMLYiXoGZKU6BTWKGBjIPp1Gtz1GtPdQxCJTc2mtGaCNeuxZaeTuE
7SUImerBFRGws+s3ZF5d5hkIF2B+PRlIUZ4+MrI/0PqXKs4WMTmZc6iuwhqtx8L1UrvS48jhAj0l
mymsXTysTj7oLiG3m9ovnBLZBl0wsBvDY2GZ63ZMd2nD7HROhXMWhP5DXGfSTpibbpNYWPANglxJ
CF1aTAu7OS6sEqzVojPx49yJq+wxHsqnek4//Ex573C00K5roacXH+SNOmNjfER6cgWQ/kzAAVIS
EfAsMBN/ubhs3akJNvBAMJVnvcJLLIrQdxURZbYouMpg3QVlGm9JS5OOo2Ap6F2tE1xhJH1EGTnG
JEr4MWkrhp2GoL4YRkDlKLaVTsPrZpHtTK54puqntprvO62+HvNp2yXyVp0Y3hBrOoPe6AR88TTH
yoRDkR+H+ruOAJUwgtSpgh4kCLqIRE03jUS6NPDpoUFukGVnSayfZaEm8SGtT3IvGZBqJ8jL0Ys4
J0e5jO40NYCJBrJJDaJ1a2GEmsb+oqbTTa3MBwALW1kmEzXHmWrV/rWWL0O8MTn2YYy6PoreSnT5
Q6Sj0aWhRzIHtOFkfs1N/UkS0jP67etajT/mocIv0sK4Gw7hJO0FU76PA5lVnd7w1bjBH46wOs3t
risOudBeRcKcgfLX75O8vi74hy3badOIcuXmYfMYNM1HGxp4WIMPuQhfRr295K1yAYwyr0YFSxcp
MpfKTPad3uKFF80HXzW3g9XdhBKD11jU77APfFhpSeiWci8G+n0rac9TIe5kX3mG04S3zSf4DIse
34P6ITAXIo6e4kjpu7d2rD0hB7aXmBAS5OKpNqd216vz6EBTL+xW4nwiyIGjaYAGTYNg5hZPsixT
Gyd+MZ0KzmvAYYS7wfCftLC6V31jqyTdJY7k60BQExj7zA1kM96gQe5WQi/rXtNhbUSw9aQX8M0t
Iz6YhNVArkJQDdO5HMutZOKtCEnIsOVEQxo1Fou8vIEHI1pR61oRYhta/Xhe/Hx24l6C5hbRoeSV
sqGkyq6qDITDiPOHmjGT1wxpS46E5nLWeKtzYOxGUwxsFdm9aIqJzYFCvrICtjpziFkHhkb+p270
q2YYXL8R21e2rRxLVbCwnCPRQRfpE2WSDjD0TbqpeZy5UmbGp67KQkfLsa8KQiW6QET4lMqdeEID
nm/ieW5X0xTuR9yunizih8rg1tPDhgltCtLg6IKKL6ll9O53wp0hdTsisLPrOqze09RyQyHzslFa
F0J9VgyCskktkIHAqwYR45jbQ45RzjRLuGgz4DoZAYo2oR/iPjXjFqZf5MqRpMCMxOlh8RZ6QsTs
Lpzz+yQgNziYEXqIYnw1df6xzOQQ+HpIhZRP6vLANgBlyFnUdD6ownn0J9Kg0wHjs9JDvJlkxGuT
9hD6sDSzSDygl7svcqtbpj/EbCbJnWhR6TCK2NVmgfCI27SWrP5KjYZNGCRXiRq/wjmKwH6Bu0bX
rqzjOuqPJRFwrp4N3EQ584Ag8kpB7k6z+VTTlRPiENFfgoxdmMWnSMjf5yy90S3+jHCOCTtBS18t
x+lUHV8qcPuGj8pyKgTsg9w5R0AZn5o1B/3i2PUCTz0CxzDkhA1l49U8AslTAu0k+shjygJJDprH
RuPsz2a5DxPaVv7/sHcey5Uj2bL9lWs9R1ogoAd3wqMFD7WcwJJkJjQCMiC+/i2U6FtVr4X1vEdd
bVmZzCJxELF9uy+3xT7Ours2ao55QitJopqtFvVXH5SbuSivzTS8zftm2/fVSROlLAWfCjSw2ySL
Ngl3DOW214gfvIv6+skpqz303pUXO8FKdHO6Kwp3O0K6YTd0noUHRIWERGbZ5K0wOOuZBsJAYNka
uTFilnMwxK60L7q9IVR6CKMs2sU6f9JFfcFegTG7TXO8pcQXGzy/WFHpBN9GXQeCY0BqFCb3QbAh
xSUIrZpLEYT0Ln6JbetnqbIvJa19aJX2MeTbtp9pw8ksdV/nrb/PE3M3uM3F8omzOrBCyDmOgOTm
gMgra3zM4flJ8ARAELqXpbiYyRyugtkst0beANTscVUOSf2dDdgtWuT7KMzXsMAjzkEPwCK1jjr0
apxOpC3xD7G1LLSJOWJJ17qaHRV5rmWn2dOuGD0uNikn0P3eMGmbCzJz4Qws/iirfWa5+sFi50en
xHfWlTe0+/AyrPiY00BVVd0TfwWGhXEkaaHKEqxQv3Uqolsp7BTHolG28vJtPZGRcb35aWjDjy7M
X+zae/PH9iPtSoFJxjA2BNawGRc8n3KwboaE8xBTgs/Kpe72brH81xRJSrOTLndRafFfM3LxkHow
yFJFmOf9umXycJfLoCQCg9skEbjZ1HInbaV4K2AertoseMqq+bOzcJd2eTNumlSxsiXSaidCrkOL
sI+Myv4ke3uvsUSsHW/4Ab6Fb/F1GhBOotgSD2hlrZluwBxZPSvluf6pvemLcf9shHDv05rsTjTP
t7PhhCRQp5sGP/w2j3g/zn57p3KgWjRTADade8A1ML8mGvLIp8Mx4how0Cvj+qsxL83LHJrQkkqq
fIrwGMG/c1NibUlPnIfGCyJwPWiG0bxPl8tjUkm1zsf4dZ4gH8nGIuUSL1d8Ki7sIb4ZMMMOncZg
3/H+sSyaU52uuOnNinpS4DxX1RK7jp0p5q7BSysvjfcoSTuwihpmkiTNnAUgKsIhCw4AQe/6arqz
B0KoqQMd0YzKelNYPRwyL753R0E9MCZyXYmGHaBTbGXu2RdZGjdFgvE4c860Q6uNpP+Q0D8MnCHD
8SuCIeS9590Ta6FuxjbvGkPHGxWZECotZkbJoVNHjdxMEfSksjd3ZC/ihXjQ7BICQYBQF28j55BB
JcoqcZIGWgH/WhY0Dg8rdDPPnx67QC+xwMBfuz0fikSk/c2gMmtjFUBRRl8cRv7KgRLRzugpH61z
g9yTm/O6oSdn15MDYTGIi1vGBFRFAY7NphdlP4RuekuiU3w0PTl8p6ZGZSrnkVXw0mMY91iy23K+
9UeMq0ZhYO8e4aAEIH02dJZw16Nu9GSo7lH6RbzjDmuDre39leRlg5O0Dt64PjmkGePohmSIfbL0
nK3GIb9N+Aiy7qVnajXr6rlqMHRPhvMJw8Mj8Y5hH5NsvElzovGx6j6qjlRkvsCIyMwTnad8OFM9
UafAyt7FkL3aQ2+RxEPA6lT6kHQcmo0Vf7azvlUOzmUjKd79Jl179ZcbPBZFED/5tSWv4wKHXRsC
hIFdwwuiL0Jy2EXy3Beus4JGuiCEyRvwgOXH3vHsdeaZDPipsqlv4bUorPq7UvG4cqKCbr2Kus0i
i1zaqMHzxab5bhfpuKs9+S6s/CUw0jcFpGrrUT26TitVbsK4oIHBdI/CQo8njrTvJCH+keXjnsy6
w9U1vtVS5rSUVFB/QZ3uvc75GSxzVwubi0+qnjY4BbsVT7NHO4yJlX8I1LUpiAjYGiZoHabnsnCS
9cR4F8bmO6scQQh9NDkJc0mBICUcLflJ5oDxhF2VLQ4Nslueg59eDUlhVlbCRNYd7NjUW6+u+dQ3
BDiZB3+2gE0xurL3LwpS227AwFia6bCtYo+GMAp8dDbclXH22vcSkmFygyr7MIy5s8jyPCP6M7Is
lHXsp8Kp6cYAkBUI+9f95n/1wb/9pvWhIP9zffBaNar8/j8P38su+R79I6mQ3/67VOh+Y8eG3AI8
RiLq/VkqBFwrXYD1qHPun5oczG+27VtmgBb4i4a3WMh+Vwqtb47P8oqdL2U8rhX8Z0qh/EUI/MN2
yXJMBEv6uLHi8ddAn/zzmse1qqZSfuqt/WjOxNWE5sedwTRg/jSxPWAv9QGagXGluMRhTrkf4dmA
MRjK8GYqPfpWqBc2zkPGx7DMmFB906/uOjvgc220C9WoaAmapLNHdXUyljY9xmV2NksSl9BNXDhe
fRP7D5EaabisKOICMynEV51bjTjZToVrTwLCioI4vwtl21x6IlMfreMUZ5tL/KGivOTaM7Kapnm4
Wn0+TlSLe4wOgxU7a3ZVibV2K1/Fd8YgW7p2kQW7gxfXM+kzabdVds14C8RfdPopjTsgDUo54zmx
Hf1UVDEfqgqmUZmQ3w0yKPBVOI4PYmb1dxVmMr64iT3cjDrhmBid6toNwL23JrjAdVb35BkYUa6k
k9EI1tTlo1Ok+styTepoYtPo4Tkl0BOdlhakpcscYMQ05rs0rXith85EYXDZ6I4QRlMnOZxPJ3ue
qzkxrjqH1vi1pBG1pBG3HqpNSb0gaQ7bmbdmUtUvleOCXGl8G3aRqwiVhIn23usmUNAeEvGzj2d7
382Fe5BDlX94fps+ttQDHrOQiY+MtQPTzNIABik/Nh6kE3b7uZPitQw8bMuZtOh4Kud7R+XJsUGc
OxW14CVZhQ6N0SztvxgBO7iBITTg1iiU3qEtcuctOzW+G/FYS7oMlKBxPV/gU6hH9YMgdHpOuyI9
xl4tHqdhRitQo1vcjIYY9jQhw7Kye/GauNXwMmRADQd6KNeFmSTrMSRv0dBgKAjSNLiOQzf5AuwR
HyS7EkKqgC8Rktr0OmhmjtpMTj7+cSP9YSuGvJgEBwzJMj7PVsiXLaN2PmdVGD5kTcqXoIhOreRs
9y/SreKXtB/wdQlaUDnH5mHviCL9sn3WpvzkivImNrhex1OjPkoFM4p013hWbcjtouj8+yzO5lsy
N+XGr+Fn8bIeukelFTOcGC2ScHpyOAS70POPZUMezbB7+HEDUlSddOnRiDpgaPVsPadUJjxjaGMk
C7sMxhcAWmI83Oh1ZwG8IYTz7uoKEjDZ1fIQ6hQYfdWY8jIxcaI51ZF7ieIiu28sV31Y7shD7ffp
res0VBLEnvN97LT3onsBZEHVQfqVcpj6V/WYmsFqoP9oIisZS7miBotPfFn7H3T1tT/N2e9fGi/v
r2ty+t5BTHMG9lZFF5xyE+pjEh25YM2nZoi4cYBG44ELR/nCTQlIKN1GnxXdOZD1lI6WohY4Srsp
6CNoWaILPqYwiDjiKdG+FakYzl2RhXexNSYI8ZY+aRPTAW2i2qVgWqcjWpxV18fareynOrBDukml
vCHf3/0ocKKf0Xjtta4T7khClt6dGHLfXgf58Fnlpvvc0KJU/+og+O9h+tthKtlQ/vPD9FB8fP/o
m+9/rEP69RBeft/vp6j3DSuw5bvQVPHF+jZ7198XbsE3STs17zELFLzHAvvv6zYOSE5VtuT0WgsJ
Mu7vZ6j4RjA2MFm28YdaPos68z/ZtuFX+9OyzXF8k40sWxIXdzT+HXf59T9YJYaZNuzIl3o92y28
ar/tN3PPh0EE0MoNAwXTpLGvp0QNqtB8SV0uyEUH8Q1bHPzwELwQvD0JwFK4VwU85UsyIJ118/Ru
h217pHzaOjQt2CAOiCd7cHdL3qNU6X3BRm/lJma0buruXVRc/ijSJHGTiosBxn3lcVRZE/8CuaGK
apJyZnUMnBagW4+lr4GoF4rkIsYKKTOOvDXMrx7crWRPKCvzypph3xcLftHrxM+M4ZpcS0QsPVYX
k9fDGZFe4YUiihTM4XRNi597cAffubHA7NWRkR6cPk9WnRPKVdgTK5pz/0xdISRRggDbpAIUN1vy
AarWXZk45yLQpymsgyvq3h/tAOJx2voHVGQCRrbGL+SZV0K79Kq4dMQ4RWNdqA/1N7Hy3tNQXtsN
KkEi2mavhYt7JBsfS9uhp7R4G5r81aJMM16gW10i53uj4MUwZbVY+VBE6GZ1r8bO/RozDxyFHX9h
5JfPSeRP69bC9Fq1EEx1rwparZ1iVWshd0FX3FeCJCyEyzU1zgSg4uSrjspzQlyHv8itVZl71RGB
9AlyuYYJOI2pbdXHpK79pvwK7fB5MAJATqDE7TS8+C6+1EyywUxGV8KhJNyJdSVfyyzgwJfguupG
vHfzfOcaZBB5+u/M3MtO2dyTQ3OM/VCxrBoUjnRYmz8JW+7BxOcwkkIITi4M8kJ7jIFdpLbAsFEC
ymZnDfYbTeWkeSJj1+aJXonaewIZeOi7mEid9cJwBTPb++GbI7vHYZdNCmKFbcqtowGFNFq+A7mu
0Ar4eTQaXPkcJatQjuShof/N2RPrvXQtEkk1Tb6PK/4IyYYRqW0305RTVYsXjKiermDSWjXbP8cK
77qFA1jG0896LA9dBTjWhQGP+PFjcptjJeD1lOV7VvgH1/SOYWpeGwlkuIxses2uwDDC60YjjiaT
9WBSSIve1J6kXe5YxG8FSAee6PmmNsmJW3ZL9lANt4lNuebotqAnE71zM0n7EOJPpIs9YfljPfpH
b6i+emM6Uf649OcM5yJRt5X09+xLnnUQn+lW3eJgvhVOtKMfaLxKPQsclnk0pwAQc6+izcwFgZSB
esiKeCBy6uPkSt86JtJNn6HpGfmpQKTARDq8UkJWIFmMrz6Nw5REI9enUfZcOd7FSJMA8XJZ9IdZ
uwFmIM+OojGhseNqi07oX7UCBpcDpHnfufxhvNKe2fpjQ++IQwOgPEkjY43g6q8yE80N3/vy0Waz
sqb8hhmgDyu+6xldBdZEJNamqnxnYBZg0QfuY1QKnztfjAs1d6urWsztkzkED8LysHclowgO0qbp
M+9xgGVhTE6RB/d5BoS3pm3gQ1P6u+licuNu3gYkgzPsORRYI72XOWG+EQW4G17Lacgfpzi1Vzyo
zgLKD7H1TY86R1Y3Y0qC+CZsUtW2h7ymmd6v4JHZyv/Bx4g/y2LVomIAxyp05qfcbazdVHjZzkoI
SZclUUmrp5KnH8foKQtUutayZqHeZeU2MEFqFVNvXbq8d9cSyPWLKcYQWiiVqW3QexcrGPMI6kkM
/kq2ME8auyUbrPpHDEfLGp2luOaFHg0AuIsJzSl/Hmz93Bk+O6F27RvNJ9y5Tex1eyuLd3Xbftpt
Q14ojZ+dqDp5U3cJzOSB1e06KQFtp1109g34Y7RwM+EgbXXG+2DDDkvbw6RpelL9S5cFRzX5Z3NC
2WpjoGLWtoxQOV3rIor2S7vVdWhE+3CEm4cAwWXU3Xc1gNioPfoy09ThDLzDmARbbd8LPUVrS84k
AchZ+3QoZL19P4fyiMkTkrgLJMiZrCtdeNC1y4z1tyDVXiwtsZUJ9MxIQAxwFUS1Jsuz7Trjp7lo
m32gDl7ffNR+xzIk8NN1ZdbirSvb7GTGzGQsB3bDhGruLCQiyoYpPNJ+fNMm2lo51JBQqfjVyvbD
M7qjSuCxWb1/bzgSCKzPS8zPCIs2yHhJZy3IPgEgLikvXpk0Wzuer0k8YDgstVgxC9UYR5MzdmZo
P5nxyWCJry9qHgoveEkz6zmY8Cn6RtfwJo4+kKAImqb2nmKX5GAkpCv6AXEr9mAB2eUrxJ+dVS+3
89yHkYb6tqcy+ruazWlxPLx0rvvYE6eMK0WoCcN/wtZ4yKk9CvpBsQlJzG06QnYpiVusJwfwYuzq
t45VyTqJCHfaCueKHRU/sQ/HkPUEhSGgcObBjFalld1XFkNBOX25FhzQrnL53nAphmHh/oxqiV8h
Mx8AcT/LFLmP4vqMB4z3bFqIN4YnHw7+ZJ+Rvr76Qby4ywQXltnXYA7v40xIdo7aW6cfHqfUpeQm
9nMKa2DZA20DSube8pWPfhlsRlK+a3/gta6aHu4uNDab23vVoaDZPU98XG4YjNe6NcjFtO5uUC0C
J3Nr1HCuRpYkukPp7zZU2bPPOvuKRTR0teWlYkOlnm21HAP4iMb6MU2yAZyEU+GLqKizaUH955nx
ZuOLWdWxDTVPd/lO2ey03aXguDD5J5zIJMOqHAyNGZaYf/hkjMUiUQbZnSyzj3zZEY7LInqqw2s1
EVyIIYkYY+KhprImLkOU96TpQLlalMTbTkklQ82KuO7fI7P2Tq1lEFWRfv/AGsOOqWkZ3qZCfCQu
uQ+4F8AphqUEzn2yIrBRssKnMrgwJcsO4jc0ThHkL00TbjkK140cIUtGPnxL6mfCGdICGWW9I8+k
r73azriaZfQbjbTDu9avWbP/ji6/jy7/UgdcfW8+4+QfDC5/kP+8b/gAHeHQ/xFwRV3Crr8PLv43
sgQ4SXwurO6vv/Tb6GJ+I/2GshfQ/MpY4S+Jg9/UP/HNclzXZ3BxPJ99gvUfDi78SX9wCf4yuCBP
oj3SGkupqvmXtGCr3TLAig/6ORRyxVsX4IYfLedTj3HLZIB2IwBdJuADBBiAG3OuDmXjv6sk/MT3
Fl+xgwhYh9cXTziXMHIkwFl5PUU1DqOgOAxhIHcpr8BsmIu1Z7di11Musi57FK0yAlVrwGS56jnF
blEE4l0yB8EJNnCydxI6CTjKn5MKko6dgtWErB5zjZs8NEU1whPtk6PRgKLl5jBuxiaIb2uoz1d2
28md04Lqc8bhzUjzZNtEA4U3LLw2ne+elOT0SMPy0HTtVxgb/Ubi+tpQUw0MaSL0aWuVMX8547GO
q6NHvJaLrvzsJf6JPkEkoi/Gv6rsYsnlOQdXEi0z9fxWz96umoBV+vyIufClN00MKGXMt5kPTsQN
itvG1QeGPyhSRoFThtLt6K3u93Y2EJePrVeVKkjf2ovYfFfphtuSt/HLvllVtHv3wz5x4I+p/DVW
xj51xGdo8zqOUgaF0Y/eYLI8ZoguJ2WN9spKQhat4/gGlxEiE39S1fqUA4VkZfvYwUVUHto5wozW
v8m2eOIOsDY9IG7wjreG0DcxXQNGjYWiqpvvHt/9luCvQ2wwNIYTlrwjNSln26ZMMJnllrTtqckk
QEn3zSjNW0TYAwS3YV0CIjygu1aXUc9fzahZ6yRMvVRwvJtB9oOvm8LcD+8LL/5wzRYNlGbDomvQ
hvONiMfrgOPR9gBxAYQD20jxFavfn2lu8pNtxZWvrX3g0SxkZdRoje2FcFT66TQWhR/LFSbry3Uc
2eZ6yBPQmAt8TTf85nkyFxsWPkFzjPVGSSFu85HGblFAVyiX/VOe29dtMJygyYcbw5leaL3XcE3h
tagOWKmEwHiVhPpkxeQ3sYyeqHZgVzvVdFUh5HEnMlgJzwVHmf3qofXtiTQijnNerwO799Zac8Tl
/C3oO9Rs+er+dazT+MEGSMjfIc+3RSG3YWM9OKAUaw+u/gAcRpeXClbPlYjwwU5DsCi/I1I227wC
w4+r/K1Xcn+0uQcBTO4fG1uufMc7thP74CIDF2TkGcHpcVOEdr8Pw+zdCsrDggmkNmqb+tjRRIpt
y/SMV95Ld3YtzybQb9dk/+7W8rEyAzrXh3ETygven7vCQG6bJh+bVtK8FTFGqnIW7G6zaLhKYDgL
oChdhwSZR1sb1k8x5HQfOud0cY814ikmDbk8/NdeTH+7HG8Eq1ZAeGAx5pL5Bpfr9zSlH0HE1MzW
jDvcRFL8Dd1wrNEXG7fbwsH7YRjuMVgsFqWOaAB0liHPDPZ92HPGR9ONMdoXPtkHGqGRApxmVzrZ
XZBZ94F2zkxabHMpQ6EhljZULDWW3gcdtj6vzgreG9aJ6XLXU67JShOvRc6lBZn2WFVLVLd/M9PG
Wie8OIK6Pk+YRwPca02a3yFLXBdZh/g6UymfljHgptC7xkiO28PENpWKE2aEc7K0NPot/NzJdNIN
yqW7ivyCftxq+IoVm4Yqslkv2Jiv2bXjOKmaVc5bWFrBgwtRrR3LN9/gRazNp2oEE6iJoa/GzL4u
cZ9fddJ6pMIa3FJQYzJMjFOc25+Zb7/mgbiTZOxdxTNs9pStJEaTHto8pM5bmi90GoF1b64jod4h
n19mV18XE+iyahTvkSHhvjg9iTWVUI7Hm2WenQdHeBdmvgDz5LTT3WSvlGdSmKqQPpJ1C7wQZcW9
Hl3xc+zFrsavuXFl+u7OAd8NQ1wNM/frIkAMD7Phh65sg6jwxAcnmrlGzlu2/NDpmw5jBeTFtjpE
rufsMys8pNIvl5Il1kvY/Wh+os6v56JVjPoxMZtbpt+PPvDvdYONIY+JFbIZ6AO22XF/1RZ4ERUO
sbYgG0zR2h1UelBLEzQ5xtFLWbs/jcB7SYYC6b+66SZ+Ap1v3012cen7hWNu+S/UQ1m7zuEdkE4U
rVX+JuvpzUxoNx6dlMq1GuRsARQl8H0ssLHy97UH8NcMcOFP2DTtGUJijl4FGWY45mF426MsNIpw
O0oDAFrsRSgPKBB4dRhfQT25aBMJH4EQrSJyIZQu4sU0YHhb5IxpETZiFI4ApSNVA/S7Rfxg9gWU
zCdFoIuY6COge09iEUxilBM9ddCv0VKwSgfkl6stLosL1IVrB9VFMJ92HjZeI4z3I7IMaWpvK0aK
N1ouoUUNjttGy/EmGGL9Iu+AE9ypRfAx7HxrQmRNFymIu88hn13I2otSRG/YU410VJigRBctSfP5
CBZ1yVt0phrByV6Up3LRoNJFjXJzvcsEKDhkKljGmxHZqkO+ivPi2A7GXbPoWikCFxsTNjlIXrVR
7YJFA8sWNQwsKi+IRSFTi1aWLaqZh3zWIqPpRU/Ti7LWILFBvMcCsqhuM/IbUwpcYE0HoU3PZuH0
AdxNxDpvke26EqigmcBfy1D11t4i71nofGgyBqdecM8mAhc32LNFEswXcdBZZEJsi8uqrDlgzNmr
wLumeeKUVuF9zPBgGz7M6Uwl6x7AWRxwGAAb3stFmPQ0hfVqESuzgJ0uo0EILwkpE4nma1jEzQGV
M17kzoWePFmsy2i7h8SziKLRIo/yufvkhHzFtfhWoJ+a6KheNtcHJ0/LvV9XtDpD2Yqju9aMLxHi
K91xPpYl9Nh2UWYp3eLc6g3QQsi2+chE+8ui4L/Tx9943bOTYF/xz/cmj30ZsTaJ+z9tTv7+G39f
nPjfKDU2SR3RSyh+3Y/83/zB/w98vpQJbMVeRpPf5g9DfONVA+XllzGDYL7t8Iu/+w9MRhrLZDrh
rmFaNCnK/2R3YoklsPYn/4GwXI8pyHYW+oD719ZlaIW9DPtYrG0/phamsIyt6/Y/KlE7XMxKuU+F
A6gOdWklvTE9qiA9O6bbrWrFrXrulLdLg9GHBanmdaZZFVbp8OmNA/JLUn63yB1vRrpZQO75Aodu
+cJggQE7iGGFp7J+NmYZruqG6Pws5wNPLTdR9LoKMLJbk0QJiA6AzO46iq9UuHF1QHGJSaRCsx2E
tpjT+sM8sSug1u9Dl1t3bYJNmgZOEEFtMohpTjmrdc0dq61+G3H7XlPYF956v/h7FqdPt3h+nGiC
u2Fa303FLcNfnEF212vq5BuqdHEN+Yt/yMNI1OQ02nWLt0hgMuoWt1Fk4TsSKc08GGvNi724ksJh
ep8ZQdTiV2owLoG8gYW6eJkak0ZOv87mpWAOGh4se0A4VC0hZWIH9GFp+Vij1OKRUlqXXAapG7WS
lGp4OCLT4qmKJd0c8MTVXljRRoeBezSwYJV0bW1KBjTa6oB0jD1tHxi2GoxbWB8ovc0UVSi/XK1r
Sqt2ggISU5KoANbMUGbZ1d4fjbdmnL+MJeKSAQvDJzqAoFvImaqZXsnmfWfefC+rOjua/kgAxemq
ddWHH/mkfkw9P2AWgC36UPKZsbpZ2SQ5kKpucLU+xLq8ieawJxBRiL0djDthoslCbj+g/7/Sxngt
OwocCkowGIrgoSHaWWVyS6/ERXVzuBuaSa47a672fQpLkdDyKmx6IGT+2ePFfQUZoV5nFR6JMpJP
9UhIARYNaNgg47bJcga1ORTr2nTuawF3VgZnTHIv7Vx+AUBieDR1w3ySlbskx5Ec9PVN76SPlhyC
jY6WZJsX1atKK6jJU8nV0esPdUoHlpMFz6aD68WxmVih38JVMa0XvDVcYrLUu+mp2MOWs1ABmyrE
TlZoSqaNCowezgatYu8UTHjC8aGMJ0txDpIDVNRMB++ZiL+7qOTrWln7IR89nlrYFrRAJis/43ZX
JcODFrPLkWYzAxYFN1BnuTWOzcqxqI/N8+yjqauOLjvslrU7oID6gipo+Th0zqOKGVbqbq42CLBn
22OkTjIiFbOGmkNPn7+KlMMhSAQA4pP/ltvT45D5N7KBFxxzo0e2SDiCwuGj1di1abzeRyF1GLIW
L2ESnGxpNZt+ZInhV96t7xWPBWFdQE4D7ay4U364/vg8e+Bq3BRvawYzmmuHT7FqtkA5o/lMNQ60
1rYYVkMgIY6iM7oLK1+5sbgGBo3YKEtbXhmjr9dWY2FWtwr33LY0zvIuqRjRKYZx8cHuK2MI1viR
sT/3fDF/jAmRFb5iE2x26y6z5U7Whn2cCmxGVSSxf3hVvRZEsDZtPr9B3nA2OpsQKSugx9MIVVmb
ISMGxSwxqGAvcj5KAxreGIv2h5c182uf0CZmZGBeQ0Xkoib6stL58OUYXJ0og3g2UDBPWayfLDYI
hbLcVSym7+WsbueWouT/HuDddPj6Xw5wD6Pdv0wZ7/rv0/f2j+rh33/T74d38I3czZIHlo7tQ+RD
nPvt8PbFN9YzcHqEj7UQKZBf+r/D27dcrHyBY+Mg5AiXuBF+P7ytb4LfgB9COIEjkP68/+Tw5t/+
89lNkJkNHvYLjm94fsFf+ABWDwV1igpv3cTti9Ua7lXbTqS+rLc2SY9+pR4QBK8JkT7QD7IKQ2c9
SzoR7ehYFfM9mLJ7iy6IMDevvEV+bKih0nBM2do+RpCqPKChFmDhKhKwJSLCslOaXXehPCXgqMI6
vaaZlJgLQD18/0kXGlfekGKTyrdqPrmNeq2kXLsj6NGyP7dpu88UR9Y040IPuPYa03McSRYIU7kz
hHlrRQUNS9NaedG5Y/mSNcEddoJVMA4Qn7rlLXhrBnBSGm+n++YcRlSCMsalifVcpV8Ee9eDYZBJ
BHrazDs9NYfBcSk1UP0eAsF1YZZ8cwBkmvSQe3h+/3AD/C21/z9lX9yqBKjN//7tFxTkH69Sf/1x
/IWkQNzNN9yx8dajdtZ17xyrVlE/Cn24TqqtF8DhjYN9kkMlcq3ys29onU8irID5mqzUw+xNuzYd
bgozO9gpeJ10uk1DGgNy3mjSEDs/bFddQdRa0H9Bls7prS0NoCiq2KxNw6/3//o/iLvqP3rAfOny
mC3snb9C7O24VEMCz33NCnVXy2BfxsXX1MrT3Jfu2oGHxZzylUpxIsZ2ZQbxrqNEB6AE5cPlJpfv
kU2SAUeaB5fb0RSxwYYd9L3RQVJV8TbRj13/oqxwO7hUzWp57ODput1nGpzI6KZDjygu1io+h+OZ
TBImxW0Fz7WpT7597XoMrPqdveEWX9jJ4PmVNsaFBPkCWnL1HI70clMeWLUHTeeSQ1mp7oOtGLyf
KYHumc5RIgtLhY7hUvSUhI7aeRO8UuEXP6bB/MyWktAR6U478Wek6ktP/Fypt7ih5YN9beNS6cW4
mNYsevz+JmO6Niv73Aw5lSoG7YgsyXIgg2Uqj3Yb7uYxPM8g6724R5ZXGzGMx4ifXtGMLHOHc80l
lr479wvaJKspsGvj8NJTbz+kY0FzfbkvI8UcirIWYxwskvA26eRdLfIfdMXsCQHt/s0z8FeQwS8P
9R8eAUaRP3qr/CSxDYXYup7xKiK0G+wIxdBxv6NfheGZW7wRPwQJCo3ZyR9lUr67PklwqvBGFhPW
Y6sg6A9tVB2k4d07DfxbdJR/hxeT//BRhaeEo4zX7v/X826z2x6zuaSuZgxfSw+ZnBcO17n+AHcb
f2uz9cALW6O/azvSim0MVQCKn9Krwk+uWSJcCcL++CP33Vg9tLp5Hh19/tffTDZRf5q1+F4GLJ38
5ej4Bz41L2zaxDQqb90p/1761b2doHwPPjpj7YzOv3kfMSj+g6/HUWQzYlpMtMtJ9Mef3aiwami2
X2s/x8XszryQsoOInQe4FYQikUKolc9YJXV5vOfN+0wPfZBrAAps6JFALnysWGtb23DUe4w/X2yA
wf/Q6Vkq73bouzvt+PdVoiPIn3in7GmPwd29snhBV1n90ZakTFp1PQL0jIjMG7YHuNvetFVyDiL8
0sbSBlmsAIx+Iteu8qjfxU2xxsW1Msr5JmETorn6WQYBadB5K7I7j/FAPHDgfxvC3gZrrIgddtPe
d2p6GvRr1xvtVRG6H2VWr4amPsxuso80T+QozXE1j8lnzFnCd+KqVjGccnLdo/3MaMWLByd6fhtr
vZNzuyFZfFtW3U3RXUbzRxNhy/bTA8/fvtXDoW9NVlK8bmg733pudZjT3EWwsg91f9FyfKB38qVt
qe+ag10KxMCLWWN3c3/y3HQDTvOL8S9eaQ6yVR7Mu/9H2Xkstw1tWfSLUAXgIk5JgJkUqSxNUEpG
zhlf3wvurn6W7JLqjeyJDSLcdM7eazOETymU/jL2qJfnFMgIw9C1lUcPuq4+PDVxElLcVKpeXY63
0z5H1KjVlmANWeJIcU9BlrMl1MBsFZf3QWm+etO4EknsGEG+GOEWpt6mUKRnTYk2+RDdIsB3PQY2
ByL06/ahqh699tXU/KeK1Uf2j7l0TAyikhqElbGBejBxDc6WA2oII45vqLFZUKODX0lq7FOqg2jg
1n3wJlvIrVgqMvMQ4mgtQqLp8ocpit/CpNoSkZdL5Z7J1UNYhYt5o2bhRVKA9ZidW9nbhnfd1h8j
iqd+5vhbTLPmnaIMm6mzN7VgLVQ44/iPaYvPP2OFKO78BiE6/lEcnIZBLpUEr6E1n1pzhNGPt4dY
HqgpxWMjt2giW0SDFO9TXFfS4/cj/PeQ+rIHmI0c/z/k5o7vH1JUarxTpAcDK2ZUk6QjSeR7lKSA
tDUIcwt3ojtW3ZawI2Rwo8a4CeC1jqp5blpigGzlZSxJYqgt4xWv3LOcs9wjf7/up0Y5pp18jYLl
WaFcyg6Ckq5nt/8duE3MUxTID4wxpkFnWv4y3Stxhw3DZIri9OEi8Ub4AoMCrIwEPIDYx+8f11dW
8/9dzqREZqIwhrr3+XElpiBgvYksIm+ZRHpDR5M3heYxsVLSWHJc66RTycu0hLjKTFDnjBXDWPZz
LoiQW1gMRtHcf/+j/p6lNXbtFGjo/JsaGSaff9M0FNAgbB5BZmL9FTQEFuD211bhn4qcoMHvryb+
eTnN4pyAroAC3JdN/BiHOTQTxqGcikPS5RmInlqsw1w81B0YVbXTvKWH1Q4jorIphXK2MlNb1mlw
spA3LjVJ3k+psvLK9CR58mkg4qQPsA6WYPeDeVnJOERv2oTCEq6hchE03jNsvlUdUHvIo8DVdW8V
Rv6rDPFiZap17ep1NWwbEnyWYOUQQrekxX9/279v6/NA4Sn/cdtfNsu535e62bBeq1UDFia8ajXC
KSZqZUt2Fg6tudrJbWJrKf0TeWB9gJq4sWiGfv87/j5CUSoTfOiCcir1vy/fO/FzmRdroeW0DQsN
ywQ0ZVDlWBIil5Iu35uv/wQU/Gurgh6FETazQw1VALH6/IHFZmpkkcStx4LKg2zN2gI5f5skc22a
OetHt+R1XxsmwdntCBj4+1tWP6tOAJZ+uf6XL25ILKvrKI85+DuujLZ6Tmoa3ZIZvtoZbF+RIimz
pfKaqcByZJhBi7DG5NOVpxQf/kLXAegGmtItk1B/qUjSXI8hHQcBbqBM2FDnyVwR1Hr6VU34rE/e
oy8Vlx9u4q8X9/smbLCgAieB9pXVOSY4nYaK7n1vKfsmGo6CavIcC9K6ia3fTrpGT19Oz16Ekz0s
Ap80ZpscsZk9IoKAxXUgzdduDGvVpfbrYBo0HsklH6wazUFtk0phUi2UhkrbxzLy5SGKro2AqJTs
d0ZlSkD097f0z9eCBxCynFB0/etuTWrbQS4Fp/kkN/dTx0JH6/ddlMPt99dR/5pxdJJ86TzgybDx
93091RkSGbSdQhmzMsHhpyq0nRLnL7yFuEpdfoJybJDNwN2WJREhkjZQcEcROAWfsIDO2xIehedL
O9qp+MV5GjyN7RNSOng+irtSDq9VQ3oM5B4BikIJoRR4JMzKJ/SIpE7aAP0Ph5S/n5xisGLB97QJ
RVG/yqhCjJ9aFDOgIj99Eol2m2gNzoP0h29OMedJ6Y9Ji1qQrAvTkOcDsQ5Ndf4o/1jd89bMLb4z
21EmjQAN2W0oY3BELGrZRV3uGClm/obQde0uJmAKDaO9SPyXtr6boIWCns/W03Rjik08Xiw2adZR
QlDdXfRyZ+nKAqXPshHsDj7Y3ILICU9d8iuUC1eQQp9PK6z6tb6y+uemG1a2+m5lLm+PWJGKbXPn
hhqBfiOZqZlxoQ/In2g+acaXL3F5V9PNVgT6TJkNs+1mXX9iDGH9zugFwPu/NOWH7zmdcZfkB0s/
BuPtXIjuq+fWe1b9DTJefbzRa+53k5OSHTRn22hdqATNgG6qXI3juCjHd1RqDbTKYh0UG4Vai55T
8yUNKM9XmZEQWxvRK6EZXRnLbFxBperGo5pWrtevGnQ0FpHDeo66s9O2NR9L8e5Xq8pY0Sp2I5Qv
PAHJcsYYJVEBwYfCELlStgbGCREBUUYW7V8kv05Opm5QUqXS3pVk3alrNtpLBToW1THX4EckPSlY
zVtv3Jepvq4DUm3EtZmRfpq4tvaQ5a07jCc7rZeB1LmFdu2T5jk19DToE/fllQ+Lqi/XBWC+1GqX
FqJ01bUt6D42gS6Uw17hSbBpTfqj3Eb7dEY9PVk6CPpbvXhPA3tVcuakReDWWeba8T2KmO/H+ZcZ
8vfHyiTJt8r0OHuwPn+sdtKOogsrChZqBQQsHOmx9D3VPWsj95NToMv7YS/z9xVVDbElIwNbF8av
L+dNlPVSHackpovEQIJk1DeVQc2qiNP92A0zDT9/+m/v8fMV55nhjwEZkIIclqTM8AGH7KNB4S67
vqoWqqf29EdSmeIZnbjvL0pl+F/zAHt8ztTIdWh1fb5sIoVKraWZ7ZhKtrXNuF102kuohG4nzKs+
u6ECqyBlFBZp56cp3MfGY0nMQHIazTk3CJmacLv+IymfyvhhJm1pNxbBHrG8Y2VaVNAZ024kzdVY
+OpVaZJCR7dQvyGzAglDtwuxa8U0KaLHoVYXcW2tk5IM+CjDgXC2waEYZL92tDZqi/FSb1Wkbbn+
S5qepXvsQEtFSdxqiGmOwKTAA1beVQpB2GZCklsLExguTIcojSM9NlJiw/V73aOIQOT9sMAlRVJn
tuwQwedhhItMx0FHIZKkDZRNpW4thulgouInAq4cEPOrjpki04d/uEjadUjKsQpfoycM2Yto0GTE
XXv7iPv2Q5NVNlty1qyHaRliHiLSoeC22rFn+9+5Hi4QZXoVwzmitwOLWW7OWfo8Ux3NI5KgRdxp
+0R5bbVuaeaDU5rSIp+gx2yrHrc1Qo5LHL/RCqsxwBLZKDUjDhw3bVYtQBSzXUOs00gB62/l+zSi
Jem2ee5inEkzBJX7RjqMyN766UEgITEAfemX8rnPHgy4y1mJBYO57V4i2V7gKzLTt9H41etrVd8Z
w71UnLzW8aOTePTE1aA6UrgyxmIBeSgVO2wGMilrxuBCKuzanUR6crbN+zsREC4e7VumX0zBsDQp
CJN0AMJpWUUUreYsXNSFEhXCPSftsie36aEiFWIO2hvtewhrpe602KpiJ0pWUehofb5AhBqPTiut
Gu1KT/dklSjNMUlXVPsJsxPRKtGuxvLQNGioKldVV1lyyc0tdsBNyhNACZdqaxp1PUanAn/kUq8P
bb+TuxtZEJoRLFTZJpENR8WKEkwwncbyV2GzT8R7Yp38EC7acza+pcnS49sU49UkXygzW/G1GC5y
fl2VbCWXNZ1/v2cPfGM028oim1Oa8VYPUbYllzmZtnPkDklsuHVgTbPb3IbRUwq8kgILa5fXAtla
jsZ1y4etv5vJxhZr37srxFq3BEK0c6D8Gm5ta9UkB6NYN9Oprzc+3f6KePRD66/T+iZIybmLGRSy
I0J5qaSrnKjLjursZK2Bj7X6tuqwS7sFIar9Qwp01HSCcGcqGz+99eNNv6dA20q0WLdddOqbPQua
TzGHURZ4W5IQw2NFXguzFL5RPkZSt9LOtTQ8qMvYQ/u1nKR7a7oOSWTX6nOjuc3v+ofLFxsiuVB2
GQUWdUk8mgwMVOysh9SjeIW5aRXD5xrOVX2XUc7y7n0yb0EMjQfLfLPs20H6sPqDvWOq9Outp7/0
1S0DrDHfCn8Okp3EnRg6p4wg4uzH8ODRZsnXnXYRZJiLJQabtqd4hf7A28GVJBgToewqbNctWrvm
2S/XKmpFXIVMJ/iVEDDE49qvHIPvA5yhpHGuJ793BOVpXfJ5whY7D5breCelx4mED2yf+JSsmiw8
/ykl/2dsyDFdjPUmSxxZZ2VtJqcmp2PMscexZwl3xXTtKe/MdIqHjSlyC/2jba4F28H6pBYx2hCs
IAPa0QoL7a1W7CTUy2O+bWoKQ65OfU97HsxlE28Q07XVOj4MKUQSlJrpNqgrPFjHlqBBX17b0GsM
BtJLbD/ZyKebvITv4MYYQpXhkMIHUhkpGFV05a4x+7NKoGjZ9dCBIPpkkLEQsCe54SjtdPC9aTf2
Z/kSih3b7Z0SXmd+z15adQOFwjo8GTXa+SOzjH0dDFfZ/Lf0Y1BQVYtL5ulbDbo+JwYbP197NSTn
Dq+9H7vZCN2GR5hfFFQJibHz4fjZ2llFAD1a1gGWneXnMMqQOua5QxTgr4F2So/CHEX7Cu4tcER8
jEF8W4/SHuTaSiNM2F9371DU1pNQLqU9bAijDT+qJyX39yCk0CRsrICdD0/NeJQV+ild4MhZu81t
dmfiRt4BfmLnhKa43Y7SWTYL0iL91ZjtR2auwj4YJYlSCtqBrHPLutuCYqQ2sKhnKKTEXvQQjk8F
eZoV86LALzEsDCIiWWdSdOvFYfIMxwBMejWm67mqYhNCY95q6avWg3JYD82rnz6q3YU6ii/YlUFc
6TdGkO78h6LBIMqE2aGwTm7V3DW7TZCcPPT9MbNXUhxoAUnJSq5IuJzWVXybna3gCU2f14tliSUj
x5YI1nMZ1teGvKnkFdpbV4vuY1gVMyFS7e+JGVxamSN66wi4Hu7yYaR0qmHdO1jjpVSuItJPsQWX
V2IgDYnBsMT0nFcPABo2qrprky1i9rNXZU/MopxaK1amJnDDeQVWzjrl/nx8gDY4XWUmUfAt0xHo
qLyC00awnE/2bXk2j6y5HsWHsSHOHTxUNA+tRdVfAuiKXrYvZqimhS7pKp3cokAk69CqZHYeW3Jl
mbF2aN4FIcia6Ja4nKbRTaLrST9no7eMFbbSW0/etPJ27I/zll7czSVbjWsEDIt5UrzpxTpBbzSf
Qt1x2mdSseiJKbUAQt562ZukvlMfXVrWgy3uooz1HbFLCjUt1c+K5yjVGl6YcZKME2qQGDCy0X9Y
DF8gw0Fyq5Unjcy+9dA6KHjU+fLwHg8sXjg4RIqaf2UEPtV1ApcNwivxZudoh4ZlFpNfWDspbrnA
TTsWO+PeytuL2p2KFH79laz9EsW9kvzKrbsh3oQKKL8UfbByikPrOk11trp7rf3wIPCybVL8luYo
NuwnLzxHI2ac2JX5h7nTouepcAx6r4a/iqTbtKUCMdFjSXq+Jcice3Jgu3RHThruSAWYWgwkTbuP
kmvCQnJ1ZVn3mnacHuvqxeMGRmkzgNZSSe2tyLLlhGEa2VVW9CzI8B2jdz5jdVpLmVOTgqpNuDf4
WPWGiNlNkcLTCf01JIDjwOJi870G063mrSXlKIpz11hOar1lrC/jB6NiMu+7nPRXyaF+WFhbRAqL
Uj3GKu0SGrqI2OdHl3RoXPLxvgpvUrvO3bTXbwbLWEZAcujPllLgIkxYklpCNgCEPPU1YusgDb90
IgI0llk4MQsTVXAPVrArXzIkOiZ2WoM4p4Zj16MevgSFv0wuGm3nrgjAvV33WbqUiaTJU3Mtle95
0DqGfCoA1AjOdZgFnTACHTAnaRLB+f3p4EsxYtaLzBIPxaSCo1q69uVs0MDLSOy4BZVYg+z1MeDi
5Cyt4oeYw9+l8c+1iM/Xmas8fxx9vK7qrLDAWoIN9rpJ2TOUA48pjrPU8fBNFyH4mc7ft15z72eI
M40K8I0evsmJ6tgxflo6D3OMmMYSMqY6KicYU11jb0a9ffH0CuJFvmYSfoKtg24eIG3iV1exrG6l
UWyyqToZBj0aMtsS6DktoWUqK85osLvuWxRtjaHiFQ6aGXZADjC1e11SKTBI8rJU273IanvNGWtF
8nbrmLlSr/7bF0GxxjIo7lLHJ1bzS5m17OFuxArCOGV4kIjbbahf6j/E/f0uLX1+C7JO8VG1NYJ8
LE18KWOPqRFZXlwSMT+biFIRbU0xsXiasymMxrNek4GsT/2hgIS7VMp+GybB/fc3+rX3/fuk/+eP
+HLubqOBpAHy0BwtrEqabnl3NsHwOqmOgi7TC8Mxm/GMXSx241ECSaiTGW8O2lsQmJxZ25hEGz/2
TrrSncoQzWDrI/4jCOA2DpD8BnOP8vufrPzzCP3nb/4yTKIpJX/Mr20kSdJy8jCrk4Jdgk3SPfQB
1I8NtO5G/yrBXcwtfet5I7Yc6zL505U/+I9KG67isN3ZTbsqM3pmUoQSD3Z6evEt6xas00pjV1UW
7ZM+3CgZx2+OZ4q+qlUS9DRrVeSdq9UxRHMORixPyrRsOlSwlIZRVcHTZDCgIIUDsVaUiZMZgaL2
brC7TY97CwZMnd/Ylboymxuc98s4p4mvFq7eU/czztXkTPicuuQWNLvbyZ2jJeLCvlYoe6qzO9nb
1HUGI5feq301gOfoUgftE61Xx472dZWc22yvUGL09acaziRSwSEv3IHql1G0W8GRWaAjxG4u7NqV
Udzm8nVowh5gPSq7YlmRVxiCNpfqZK1MAcjKky2U9dDTROaQHVbVDV3cuwroia1LN53oDjmKiO/f
s/5FPvK/n+ZvOb2AxIAL9/MspSH9Hruw5DXnYeD0g/aSZfYT9uk7fKTHnL654Ul3DVR1/DKOCY/c
6ZLpGf+t002TY+oD+3TvAdfhVuJFFUO9IPGJHfZr2pWOriCa5eWERcfeNV5pauDk4Lm1Ah7C+Jb3
KG6UbDlg+qkhI1jSeJFBAYuhcEbDczJCaHNRsXtqVuNvvoxYpSb20NhH3j1uVM1/L+y8IAo8Yq8o
PXspQXxqmrpRg9cU4AUGHyc2xqsm8be6iXfn+8f3j+wppheMmZqqohfkrj8/PlnpikhPadWE5IR5
emes4W1AHI0DcUgxOGFAJPQjPArU4lhVTIDX1fDg18zmGblPaKOF9NNv+nuB+/ybvvRs9aAVUAWY
V/slWeeb6DF0qfit9Z2/1Pbpynd+0vZ87RL/70f0x1P40qQL7LEvTZ0rtksqztfUMZ38Qz9xIttb
D+3+p1CxH27QmPt3f6ysFrA9vRIxQSPtdVQ8dMZKhD9M2f8cFv+5o68ZUipBK6MNG9mx+3KvSDgS
lUk+TiJ5aRrkx77OTjSKppfvP6ffnZ2/Vqs/Lqt+vrMxlkCR4Bh3ylq5aIN6l7cT+vYAKLYk7axS
u5XpD6SmtJUyGmYgvjVJWyl9RlEgv5t6sPpDWBI2MlzSIbgjNGGntD6RXt1JjrQnokoQMhVbeypX
IPBcLCGIvuMfar4/PbsvS65fNs0QhDy7mdZqE+NrkwoqF3cU2AIYXGX3Q9tnxpv91fXRLDQdbOpU
Sulf5jDdj1RbMpnDJC+82Hl8Jcbm0QjpomshOvrGeLbr6hZiJHTb5gYv73MA/islQDC1g5MyNWhe
49kpa9LbmfK9pfsXeCwbWa9dW5I5+1nuxG63K9KjJAQpM+EljHWU9FXulCK6kzBfJ1J8iLBIGJV8
X47BTjE9ByfsaaiHmGTV6qPNunXnq7dmpJMooe4mGOA/7Kj+PRBt1bLolRvqXyK7DAdEk8x726HW
W+abfJPI4b2YyO+h2mSX9wb9L9MrntuifgGRiXPFSTrlpy32P1/If37GbyHuHwN0nOC8KA0vpGpv
AM90P+7h/30BeoqqguMc+9bncWL4iRxUWsF9do/6bMAEXv79UPznHGMjqkVhThcBiuynOWZQ4yIb
AzoIA2MFuQB+UAsAXOF8f5nf9q2/Rvwf1zE+XyekZUqyQ0reDU4jN2hcyhgbZTNs3hAlhfY6fDc2
xVo5f3/Z+X/97qpfnl8Fby+WPK4aoa8EuoqDPVw1xKjM0NnvL/XvV/WfB/llNZJp/yhGzoNMZXPh
cWjJxA+v6l8382cf7evwH4y+zURuO/5Y7Cp1RoLmxUfeaEeAmz8oROeV7PODmw91AhIIIraZafj5
dTVqNgV63diOvAs38a7Z6Gt6n5t68/1D+7t/9fky80P9YwD5NoaTRucyYfOi2a4CdU3VdkOvu0rx
+v2l/n56ny/15UOvaEPhPGTKAEbsqHAEdB0irdzB345+aHj+Y7f0+Vrzb/njtmrN6PShmZ/emmLh
cKDK4GDhZ/o9T0uxbC7Vh/HTNec38t0b+/KpD0MQyErKOca/J0irp7+xLlbdg025aj24CeGgwQ9n
zn9+IybQTD4PixDCL1fEV8SSYnOXivkyxSb9hHI9KMHOiuxjoottO2kHda6dfv8i//5mNEJ4iY/V
EViY+u+T8B8PF6piGisCnRp15hxAYdHSWrTeA7K4AR956wCYwvdX1NS/ni2X5HjNyjtPk19LKZlP
dlJL9QCu42wy5FOiuqNF1WHsvf7Ws6gTR6GCMnh4QU61hTX7xqmic6fOl12BixO+tAzaLFbblelp
28aotzZJEotesa+EPrpdh9VdS00ACIXdUy7J7W1XWtd4GqVV7PnG0izyX9boG+tm9KIrGQ7fNq71
9E5t4tHRMP8/20BUlp0Gw8bUIiTxSkKjp5J+tTbYRL3TrF2BH8T94dHwpv/xcCCQW6AUhCn+Ohpk
URkqfmdYTl9SeQgThX6lbYtNrkwHkgKot5rKyIyfPMGeKI9IYEuXVB8dwbIYHFxo72RGs7GjL8FR
Vqcom2i7sJ7sTToB4QLTAzG50QsaPv19mslvSdDnuzACrpN0rFR0fclr0qkt+2ZINw1sxC7ue3lb
mXQ5aq+9qm3tPYk8c0nNr17gzi+3ObJuuj2SQooMVBsQQKtS5FSFmlZZloh6205QDI7GvSk6Cqq8
/L1SVulBHwS/1aNCZWXTfd/RQkJI9GyMwRnTPFahh6R3a//o2fKipXiBaetALB08z47SDHsVpSIS
wl77+PoHH0hcQB4pSvGIRPsufAtBaauEYERxtBQc1FWigQatNo6SznGRvg/mh0XR/6rpnmd4B1Jd
zGhXZwDgMljNSbdp/dKdEuh1iflx23qk6YWjsDC2StDSJ7XomksI0VqYmzp21XCDCcKth4PVX+HY
3cN5WRi954J0WcyS/cGEalmfgHXu4d6uK/pJskpwCgJ8GUhcm1hAH+LtaD0mAghJddHtel3R/DTi
ytWF7lSNvLT5ORa2LClRt2UK+5VygY78PPUSbBvtFbYvnDr9oS5bWo/WLtdvJGrfslYs2Z84QzjQ
+3zLqWpVAfs7TtZpd62lJJ5g4gyAFWm+coB74GDFWgD9XdjUM4Ya5Z3dLCEwPcWmvtJCJA05e+Ty
2PjmImA7WHkhHYhfarZBOp6XHu3Aj0S2rnM6FKpMIYaUxIYKmpUrGHL6rV4EK4VUgHgqHrRRuFMc
7uS2X0W5DvS+X8gAUCRJWpTTiySIfiVhEiD9KtXNfZdAwSZZEgpJ8ji3jHpLLRx98g8G/fYiuau7
+I4AjLOmFddFamMXg8UjGtgVmXrDTPuYaEq9I93HpXRCk8NH5JYYJE2C3vchaY7kulh8Ft3IMYqa
1g1hdi28pgk/g+djl4Vt55ueqxAUpAaFSw7M2S8mG6FdR5Oe6ozIx/w+7WXpJIP3UiflGoSGvekA
0Vh12tzEJo2ndvJesya194z01mXIc/WOMDSijcTaBhuDZCr51XfKR9Q3z0013YmmUsE64jzqsvA+
aNTyLuuUWxEW9Z0o/I9BBt1hZBijqiyxlkVGDaVG69Ba2doLPJqQw02Udntb77YKZZCFBkkqjZIb
NdCuQ1mBHErj2QiOxAqAvlfmgKZwPZoeIixzDReG0dBcNEQsduC7aCiR3M/e/uS2M1s3JD534nig
Y8TIPdjjo7ftcZpHBdyoPF4YlKkXhJ/dW7q9MzK6z7p9nwPKyAjc62i0ag3MgkJ784EB3hLZu4sq
7CV2mHoI1eJ90CNsNrE99mSZUdaOXEKPturYr0KldG1/9g3UVII8CCnBKggFjcxkbac5gvfAicEd
aAMhWLYObeQdnDNUTEAN/Fh8w9NrWiNjyXX9boBFuAxN6nR4ZvIlwZzyWaswVoYKnsNh7vBo83Ml
SQRtc72sChAxTZzcZNFwHXQxQV6AqlFW7n0zvRnC4qHM29e+0m47NIVWa91XdolNwzsUaXGdF96L
kkg6rTbplzr5GyNurxBV7qYxORAntC8zLDM5C9QSU2WDwm4urvZVtBlKn4OnnBucV7OKZD31JeKt
mDmNvAoHzVryhtndbEQ7YjftLVLYB6UYJhR4k3FrUpVYTGJuEIHO2ldpuW/DvN7pZNK5oaGUlE4n
sVMizPN5gCg9JgeGyDvClRgD7T7rYqasovAw2ynyWgvM3lWIBrwtgobyXFjJaEPHm6jQ+3UQdXwR
mSdBsiN9LZNsgPbjWO7JW4uuWAzyK8BMqMoiqyNJJ94nnD9XcQvBJmuzmyAW1cqqtW3uoYuQjQYy
bm2NEdIoQ1kaIzFnadFoFwL2mp3oi8YtMnp9cgzW36iL6ThNfEbCKDeqr30YSUs5w26frLSjpWxZ
GJiM/qgJHC9YKUA/pqFbaXXpdFpBrVZwklMDZJz5NBUOkeTGclIais1D1S2baRjWgIrEahJ0rKXG
O8u12i1wxKP8CBXGYEnvIFHEL8mXXgOlKNdhjeQlDo2G9Lbyl816t1Y6fEAwQ7K12tOIHeS7Maav
ToTZRS+qByyvLZNsfRspYN74OCDxhdd62kLTVNAFeG5Yo7Xs4htgMWdfTMeQmDTCeF8Vg1QlNR02
fG6Or9bXpt7c2IN25mNYmZW2In/qXq70HemFN6nub6UkvLTJ6ISGti+sCciov7JGZdcRqGEg4pdj
ZV+XsVv2UCz8dlXYzZWdkcYxGQSLlcQ/WNMZOdxusnBfko1A+x5BE1ahg6UUSAWy5oohwZKCCEMh
CpOZmO0Ae80UT1dc7PSk3poW4OSqRSYVNDFY58BfGOSerLuMNy9KmvGFJ1cHKx4fqjh25EK7UN9f
y7UJLbnLrxOhLk2rPouQArWwxl2OwENKlHVm9CsPUpNABtLU1DbKGM9+Px2Utt8qlb2XAXyZmXYA
EYeiCoQeWg4zOmqh/lxU0Vs6wHqQY79a5HHyaNgREcAT+co1zYeMgCMnAebNCRn4MZ6NXeCXHZID
63VApqHX0bY36+u0ii4UXOBat1cFmZGOaUvPcNuZhhT7QStgbISqeWP2ng44MTzHmX7dV/1bMNLF
wSJyKXX1VRF0cjUmYxIMTSQVGk3JrqIEHnU3towNMFHkfZCKAVWPrpDmp0WrlHnMMoJz07NXS3WL
ET4OB2Rv+GH5RA62pLHT7KEnBKT4Ca8Bd2LX92ma30+UzVe4H04GsNabpoo8NsWqQS26hrrYTbXi
2DNUIQh0ErYEKqtCubPzgO+IALul2hCTKmn8ftMjqzIVzZ0SYE8XfXXxWpnwUcFGrW3NmyRSnnUD
w3pDJQVtYgfOTvsQknptoutfiHRaK8J4yVQ72WKBKdzcwwlnt95+kttrOmESE6R5JSfSCdT2qUqr
F9VCDjSVKe1m2DRs3zR2r5KyT4vcLUZv1dJL8yvlboCGqXE1gHj5U0SGia0RRU1oBrdlR7dMTee6
KXallr9WVnTANrmTE4EWJTi2VsJBmCQYQNyIGK1BbEHj3LcRYhQxgGmGah8uDXJi8frsZPJATIvn
5ivNvVVnwK+QKphW8kbS9ej45vgQpxNcZG1pJ3QGej18z4Z+L7T8MUGqr5TpVhXFpgWPjTSkO4RJ
cUmCqVr4qf7GfsJbMrc+DPDmlnipTiApnvq243lNa4bSaiytcwqBGTflHvjfa2QQHakRUp4a420l
KRv0U9cTsDKjUI+5aq0bpdymVXCnzLAWSX0oqvolMo2NXEh7IQJ4cfYhioOrycSKWkUYx+W1IEnY
C0P4XKUFFFlxo6rd9GVxGFSyt3Va1Z5B8ld8ygGtZMChKca6bWn+UvLqQjoKpS39NEzAID390rWA
P9lICKQzqU8wJlanUglIM3b0IT9MhcGms0UEE+5VYd0AY1mTp8rmexhvSawk/0w230VRXpFQtM6C
3OHcorICy3uRppcKujAHD9hgHp5y+1RCgqwkoNsyjr5oBMlVdWuRRLRPMwUTV+fEAz4sr0tYSY3t
7OAeJYrCFnpzAljEqK+losOCouzNVt7lfbW36STKhbEKvO49sj2nHGm1BB4QdRqGdS6OalRCW0s3
RVPftbpY902z0uXobPIaAg/JpyWOQSO5Wdy9+qj37B7Radpt9WzaSgjOeU2rTAGvlvqkDPVRcrQ9
tjOBSYHQ0DeQbFazMglP8boSCJrGMHsn/+Guj/AXDBX5vc1y8Pixsb20FP86i/OHUJg7TWD1tYSM
wrAlxVE70mtedchjpc7DspDvUrM4knP55sXSMZzIV+pBJc55O00VrpTIPhBJvM963Liq/lSaERmu
abChvL/pEWIlBRL+ZJAuga6eNC8/suW8tWYclFCJ0SuCyPWB2qVGeJhrEc1obQh63BlJOKfCbcsE
VRDVjdtu0o691R8tc0DvrK3jSHmEu4lEa9zHsDKmDqUpm5i3KumWLMvnrv0fjs5ruVVsi6JfRBU5
vAoEysGSg/xC+TgQNjnD1/dQv9yqTvfYEuy9wpxjDq96BS417WRfLMlGN8KTko2PMJoDjRhPPZ59
UoM3hbAu4J0ODu5aLY3OMJD2pBQeCKhdl6N5FEm6BfcNe6LyxGh23NnhIZqnexerfqUWfIrKeUoJ
L6wMt5meUIG8O1u6tp/H4bus7b+uACYo1YGYFu9//m/fL7gSGoi/oBgRcIdT/0XP7Q2O8k+gjuFt
quhMNWx/jfojpearE03vWS4og8v1tOBM6Yn7IyNj18r2fq6fMB3o8mkX/o0sv8QivCg0+HbwO6cp
mm1VvtkdC8mOOBSdA9qOW3Rg+osRoruPjAqOlLZvCjvQNKbO4XCepvBJLnhNibII5+p9VFuETeWZ
kugHeQGB2dJLWM8EpzydhohCq2eVLbTLrJXXzOxfQyt9WPXkKxz1DrKhrpp3s1L/MdvwM7brMzv1
iSGC2bEjrcJTzlFZl9A/Q8kfLEIuJsgTTqu/tJkeYANOYEfViOgIPXALXfA/S8iNUqhv8Yh0NXOa
n7k0/GgUkptKS7QuZWKS0HijR1d7NNfsB1ynkLiraufHpiH0ncps4ErKNWWNvIcKnniONJAiSeBp
raYnU23fpxEJTaSOEz0B4Zl1hLTXtpGaFyPtzmz8ZYhX7RIwQW2cyoUCODFwsSiakrvt2ESXiPV5
kOlMpSA1+3M22hsk86o35Qh/83g4GTkIGIZdRO1qyYs1AFYTUxnisp6+4/ppqJTQ84aCo4oTjwD5
JMJktlBvpymua4lAM7LD6nPdN+e84Sugo1PodHVMJEanXKfZRl/Y4gEsc33HyA7SbasWfMiI7CPN
OTE4Sr3amZnJpRjV2yq2vSGRvvIKYFo26N+khSw+zG2u4bl4kFQ53ge7ab0CUjHYuTRgU6L5LJdI
tbJngwKtX87PuiHQp27fyZg8ClP5yIvkj3nyrjI5rvWnVBkxtpUSjhV14p7X1akpk02LNWiYe3/K
e1JHSYNMhmNkL0hp7Qmxv1irxDAbRf+Ox/jcR7B1lfidM+usxMNLW9ofwHD/Bi0i8sI8l3Z2FqYS
0hUtvyIa/iUjpv25RS3SkUhbtEm9jibNPgwl0/ROjB8OhBNvYgLkKmH7GOXxS+c1AY72FAoSYj1C
3XP1WVpTsOtrEacjGjftT+mqa6FSGZjtvNGbhl5V+cxkGki9QyeuJbMIQls5psSIqAVfQVsPF6F0
0spIcEBosr4BKQ0AuU53s8VmWeT9dSh5JWTijKeOqQNkzqf7qkRBGcuMdxhcg/G8gKyp6W+0bDlA
CA3PicC+Ni/xLZoMeT0ZzW3oyfzVJLN8cvcgSxbVvrKyBuKzU7lWq97lRHykUF7xtWeLF0sGpNYq
LA7TNL3q8sjw0bBeAcKYaxS9HO+DPXpSQTRtRszApnOaqXDlAr1DVI+70eFprTKuxrlDHWMSCc8k
qCETtJ7mnyzrfiiToz2YZk5Sds1XqMmJFy7mtRq0OzRXP1umQyiZ/qKjNbGjjGQCat84m1tXqjQN
rUhnbqfMgmgtd+skx97Vg1YNqC2+LQXAiqNnEq9/o7qK0zHec4pzr8lnomKZ4Vl1eQdoNHmtXRvr
uqexM1S045Jku6Sm/tmZPT6ysAxQrtyyBZUtYfZpEFogsPsYCkymg0oFnfLPmbWHk8OjTmQ0pE0y
JCeYpRIgDFKbBmYPT9DgOxw2m77sKXkuk+OQEd6iZA5JwCrTxiGqOm+p2mKfq7zQLS33Sm6yzEvC
4pipg4QgiAsQ2SBYxCp7FOP0LxXgfyXrIxOIlgA5fcoCx3MqGRWSGH2mJOLXAacDpqjbkmDkqzmd
XSSwjkZq9iYG4zrODNJKqiZJxwqVg65h1kKCoUb40xkX6YdRi3uZPt0NtvYrV2qwDHW3U6OB1EKi
dqvp1Z5ZQ1bhXWgOo9Z5cBVhvkeZ9gKDnVlTr7kJZykpjHrvDmb7RnkOZMopiCyOpGveVUHU/Z/o
K60xgMEbGpBzS7Q8dZSdcIXWXq2H34RTdAiFce3qoXTGBvnoq/m0tDV5hEMtLmVcPhp+as+S6rdJ
rZ9vmtGtcB6dLYKB0xLjxyQfI5OSSY9mKLoM9TOlDuSCbBJHjDo+DXBXIBPitSYTqx3DbPL7NokP
RFinkDsK8qbqeKKeMhkQxNCyUoJXKqjNW7p5j8SMfG3IKohCWf9n0g+vWlXGhqPjozHrbBVJJDAr
jom42V5wMvJjYGRS0R4PzIjyOrTPXZ+cq8j5ARX7b+zN6yDnG7To3hgyFhtGeRMt8h55i99OyZ3n
l1OGzAt/SJBGI5p/nXl5CfrmmDKNb/JtGk8Z0MaNKlgtUuaRi6uHqrZe+bJLV2ljctvjIgDLLbka
gYf0tS35oaa0ybqG7y1HETVXMAomMsuX1npac8zHAkHJMhb1XJrRL9/vXZj/w1Q0GHu0m6teU0JI
KWa2KdthuY06P6Gt8ZJbzRL5od2GPBELAgfpt3CqAw7xrSgwM0aWtpck8WUUNsMW+yLaNhiEsVvi
YYs4nAaJc0mP/8KI3ygO923bvBpiPOkJ05N+OtqImKOUkFF1BhpfHNvG3PBAbpMu42gfYO9Tl5gz
f1CSg2teMORYtr7pp/zXMBVrZQG0nyoyz0IeULWL64OkGE/riWjOcTgub1qu9j+NVjF1j0l5I+Z9
a/bWkcSSxjdV2YsGaxN2uoco55XoGD+flv2oXpX+GnY95678MuLGI052rQ3SWSK1gDnRbZmAPJpn
Umc2XY+SFsTMBNSAORLjaewb2TPsTip8Y9SNG8tKZU3CGMh2FkKrCXKiN5oKFl4esCVOblKG4cnA
QQ4DMfLGWfqia3ZeW9u+kG3zUjstwdn65PdK+KFmvW9OoMRj7IxqtrJEtZLH/txJ5WeP/Yxwry1Q
SbeYPlVMZ4syuo2Jur1PEfPlV714fQ6ex7Q8RQNwnBiJ1xaG6sbRCakfEnFuqhpTG6K2Cbk36CbY
Ldcij9w5G7yRKUQiS7tmUgkiaphEhytGOG6fNmdysImzKo4dgxmedFqpJ2IL+naz6zv1pY+r/ZSz
qnCqcJ9QqMht58tEjUICWmXytDEHgjFs49GHeN2qg8EkoWCol6c6kkPGuYAE0mRhIKx6cxX5I0e8
+Snb4qO0S581T5lQ5MmTa4nXUbQnXHV18dqVBGuUOxALforvfk5nknU3hYEuGmW9Mn7Z8gPobbK8
Z82jU+/s8jCNhhkSVxrAGXcZfIN600sp+kbYYqZwSWl1Wx3xWO7aabumPy8LsjqeKSCFl+TTWZSv
AwOo3PnVTSMQy1PV/5zP/z9qTzi2U+7+1PkcyCaUESxpztm2TpZ+YOaFjl5B613sY2bKY3YgX5bd
7z4czw6Oirj5qO1Hs1wHUKjdoHEIVes5puFgw0GaXcXIiT7Krn9U5lrdfC1xPGCVl5/VY8oMsWx2
MEMhNyHIn2/OcrdRljVpsuKuEd20MxqkCXdjZLKTso4U1A4s0trcgTPUUi659dPB8UpGC2hh4qL8
PrsRrmD2x3ra2syp2vqCwsKLELxmmm9xImf5//cU9g9r1WAbMnVerBulDkkS5MjKgEbpToDUjn6m
7Z4o9gbId5x+0LB6lBtZ9QxW13hUjhVNZc6hy4qlxGA1E1Y0L1+OfJHlOeCuNrMtchGS3XbmeNb0
PxbLDgjudviz2qDDG1/goVf4VARhD+qa500wzqaQ96jM11X3PdmnNGKW32DOj7aCXEmYtjoC4lQ9
U4at+HLL8aecys1sP2Ii3Mz6AuQQM+Qhz/aRLq3UgoCw+h4Nt4k/K7OZUUdsNcbE7YkpLEbFS+AG
W3nvZSiIQaS43dMqhhQ7r49lDQGYV9aRvGrMKQKO/Ior/RmgbpBMXWSHp7x/EJ/qYO+SQtB6UwcB
1locfL/apjFPifGmSUwTUB5158WBJYCJzHzTBMXetsJRMwdkFysq5iOqvl7nowNxByVRZzrV9slf
LYtVx1vfxdtRED73b+EsYQ3oGjUjo13vBKWJyszc4cbgNdgoY+/h8on1fc96uIvlldRfhOT40kjE
jYNMLk7daT7HmvhKm8Bp1pWZvxn1cVZpcPGKM8hdY1V0yZanBfchF3MSsIbFjBt3/5Sa32xR3aXV
MAQ1fpYdw1kQbPZmO9plIhZLvo1onVJT3znGo4rudNXXJ1iziODYqqd2GNYK9sBS/QbsRMZ9AVw7
DVg1acwaNWXx1KFCldxNR8NkkxLPnK0FHLEVCOijTMvaLQOlQLZWy3ar1fKrnoVHYRF4F4/Y7ZZp
NXF01EgMB4IH9LEYGcXVNxXmrcGJU+MXkvWGT+ZTlWjANByNJS3otFJFoFJ4qdZ3OtaQ3pgl9xuZ
bBMRsrUbu3PCQmHtpOy62Akl1AOl75gk+2bP+M7mktflLuMcHYs+qFg59fG85lVG1UhXPOCm5aqM
7X8lxarSvtsc5g20K2sb2fJmLL8Uvdqhk1A5yQAi40e6ZAmjN8vv5C9r+kR/etMsTNjGM0C1BO4Z
BbSOvhLONA/lRskfDg+nTOgK8QJe7EA4tpHSYwu2+HAbhxkuE0suVaN9r1iPt8ynKo4GPqCzUELC
h1KaaBV2Q+y2VY+qG9vf2KzGcHbD1nFDTEoMsy/9/K9phfc0+MVtu1ESxlt0kd3FJPEmrs5lGTTj
pbOuRvaw9Xxd1K2X2a+2dStnTAcctTDpJONNIU8xX/haRxqyufUiyomSfqoqUOvz//czjW/yyPBk
IwyyCU8TRj1JR3gi+7muuc7XgE1P+2ohLOrV6wzMjO0xc+PvlopAPMzlwC6vLW68ntVE2Ia4ji2+
RGLaFJubyOvFW2dWvk15MPUXvIYNvRfzwJDBAAZyy/k3SP+c5yGAkbh8lwrbN6TeW9LrOGHvN16t
aa3jRxvgv03yybJ+2/pTUXNXydeCkUXeBQnTZiBWAoJOv+u0eC0zsWqtFx0rXF34cQPmCCRA5g8q
Vlh1A4ZHY8ynvNdZc0o5n0POEGRbyJHZeEDsdEflHks/XcJ26dgAdWuTwFqumT0zWDA3BUMmWUXK
P3jEH7ggX3dPe0Vp70KOQSa6rKsaUnr7OmAlBEhg3aieNgZ4oToj9bU6aNjPG84pTny5fqkTAIjT
N36KtHkX+lkpMWl/D1iVJdKgmp9J+zUsQkAYzYrs8sSFM0ayuB7AKYTWelJeKjaL060C6qDcpf5V
HlYy+yWLs3TCIT+/atC/k18JNY0lnmHgDEETIC+mvRr64jIn2lqtdbdBCKH3j1rGwCYZu0LeKxPd
jQGJCJD72lH/ChqKlCK/fRfiGipIoCPf6P7Z8vucHhzMh+HiXErMm/2vOeCSyaOQ+fe4y3FUlnL7
QdjghUAZRDEhCTZgM2dM+UnJjAKvP+uTm5HGv1nVesLyHchYfSleijj157QCKykF4zzSXUie0FzN
hju/aYqTrb3FLSoP0oeGy5DscpjsZv1ol1dLe8mMt8Zw4+f89cKtrcdH5Xned59TNp0i8Z1aeHbL
h1mj9xm99NlSaRDB+91EbTCKQ9kFQ3g0KmU1Tq9jkaxqcuSJVbRCPvOzs7BxEviCT1Wt4ily7lqE
9ojE1rmDtcC2WY+2yXCdjctgkf1yYW6X8L3RaWGGqzc5C/90OIn0UurfC6B8VumGRvLa8xI0zm36
G8k0aNqumLgvssBIGwCxzOAobSp0QhgxACwEAGoZCRTy29BdWhagljuwqJe+c3gAiHZysPcITZrz
0u0oEEl52srDJ3PpsnrB6j8uGz2jzSQmSkpJ2sKPn+OQZBJveJM0unmItkTl2KR2oyFQl1NO70+S
VtpdTSJ46xs7kYXdCpNwuaHKHS6mLjOmgF8wn6hllPQAq9FWwDrUpEweK7GbaBbVBWqH8CzaVkEO
7cX8rOUnHaACsEFiwls+f2ZS76vqFSoGlllKrH3RpF4PT6cIf6T6KBDhMpdrQ+lWNfsSRGRoqNi8
QQYJ36YaT6pfGvLWyDaaHruEcLYqJYXevmB6Wpg74NY2cOLozpnVgzuwiI7ReU8gKtu05GDeh0ke
gPywVWndYjsumKIrVPetg+YTqnBpyTwzqR8uyVo17yIiHicgIgUUxoJ4BYdyJPAserMsvBxqEUk/
O7bJdDwXOyUC6adFWKMxW0AjFxfQsLB0NZ+Y96hofhx18ie9WQ/QPhl2D/WtJoa0jwXhUQIFHJ/n
U+NM5KSdvujam279OFnET31W7VNCjcM+vw4/bC2oyI6A+xp0bJXm98SJtmmCUjrcW1CNimoX6cfe
ZHCvnwvc3dyW9FHUzvWuodo2iuPkbIHq9BZyWs5JXGyWuJO9ZDe7mCZ3qU4aQqOcRM9qgyvUU7Sr
vbyb9ovOukn6ZtAUpjFoDZ6d7tSWAGNQfEgM1T25PYcZQXKHhJDxNPeiBf1P6/XqK5G0YvmktWjw
XOmM1tZcCTx+W3P66WN/cKJNTLhYj05TuVkWmlAsoHCC5Xm1RCAp0H+wLedtWeaVBO2EcgePQ24f
VWHQ+QKgU8ERRgyySNOowdHW8GngTLX5JrMDo+MP0244IVyVEikGikDMZ/XRI2jMw/BsNuqHKI/L
c4egaH617NIJc6qRMRU1fVldd82nVHNHjMbeoeSVxbsuAeI2QmP0CAliDh4XBw3dpNsVbO+ahkFa
FfpgCDexREGV9V9pPu1rQiKCQi5ZGoCZznXoWykq7ZaPIat2maZtZXv8qUN2N3MaBmgmrxlA6HEx
EdB0oQOHKcXlrJcPBvBwgEYCDdnpF+vUMUaq3/bVCJHkaE68rZsZbi5iIuqopP625eeOd1qwl7MD
L+O/VFdOk1mU12khinAp7ENoZS8mWhk/h7o0sX6ZGM7LJtDERs5flkI6zmC7WYi+ECWtbZPF3Dgm
HB0l2yS8S3GZe+g/37AmHYrsl/wzgC0RzjmeZ5QYUmwHycADbkytN4Iji6Z8J6WGq82SK5cj1kJg
smGxK55aqRwSBITsGiu4VZAi0cXOr9W0Qevkfph1xwb4adPWp6TMNiLVSILL10mpvxu2+WIgrZvb
/OIoFKNOc2xMaz0b0SkE7BLXFXm0E173cMFaa2sI1gzrnjNTReFGw8AGDILEr9aWu06GhlMtn0zj
X5CfIn3IGHPZ/5YwcTsDw00M5KtjVYf/vPJiJCTGEOTFX0OWmHgY+afgoE35KkI4MgnlvwAxiEJ1
ZRCEzgZmAtpB7QUOY4xNTy91EmDytcK2rzMxPj1xD5RlnP24MCltG8JsdKBHK/RYZHJ6oPS8afIz
1c9kN+WfQtvhu50q7P8qt8md8BguOZn4vsYt4fdI3R8XdJeepOlSqvrKabhrGFTanymIqPqd+b83
M5k2LLeqLo14NcsAzFOY7mmApA4fi7JWB3yqnPHlDp1w1H4Ssy3PpwY+i83gzI2jv7be5eNb0nE6
n1rjyO6sjI/jsi0tfpB7VX9Vc+AAdCGMLciiW0XeeNOfs+4jRIZFSFmpAQXgLeIooil5KTAwRC/9
gBwOXoBX5mdwgvJPjiVzvo6qn6C1MDeJTUrHPpb3IynWbepGtsch1BpX25FdfjR7RsbNechhryNj
PTiYf3J/MXdMVEJMh9kVawFeOgDX8/Aij//q+vTMM6t8OmHnOyOym6wzk0TFZPmpiDKIxMugXXlq
GQ6quKZgBQGEErycHRwUxI2f/C20kT0gEsYN6ec0vhbaTo4DrL+Ctt+scczzncXcZne4xeryqfWe
RonesPC+af2Xln/34L9QBTKxJ6Z9SfHaK94ME+quOK/LEDDj5A3xi54FBHB1kIuO86eirCk3hXZj
LpHndI54Uo11xyUTPVoVAsVvA/UrfhRsvgeZKD79k9TrIvzqgWqkP619yPTbfA2zcC0nud+PF0mi
ffF150sjAMEmL5oTXAZMo8Ft4sRNWFWQq9IWNb5a1wHolcg8VdqLTj+v1Oq2jtBrV2tV4+pfp9Qf
OsGCMx7i4lsnf8HIjoqxU9pDmHrtW9hwSvlp8VUOvs5CBeka4yK1PM3pZpHIL+O/pamcuBaRW4+s
C/YO4u858p0eVJYvSJom+6H4oW8cZUR0zSaTfMJB5fp96ancbzHDkpFuFGlG5criE/e1053Gp4w8
/0wJW1TSqx1tFPlYQwypfmKcaAYZcvYPv5aaXiWyzTMSFrdO/am1p14+ya1nZPxRKWjyCyKFhABs
1fxkNGV3H211LGEFPtNejw2Xcf3WTOTycBQU6DmLPQG8w2LDGTvAG2Iaha7aLK7cGVWxx1j8BKTU
zjGkP0DjbMHaOmtQtG2usEV2fKW+16jaK0oUe9nq+a5H9lCrnwxf2OYt1kaftwt3cVxd0WYpZEeC
xjJBqVOihCgqCMxlOms+NIYlSPPQrI69n8gv4OfsBvQTO3kaqvGg5h8Rp99s7+wYVA0SqM8FTGp3
TrugZRIpNtQLJAQ9oaMAs4+Zc8uQcjTUh/w1g6EUtEfK9InojIrn0o36DQmfLlmFmbkBVD5LWzk7
wJGjVrLCQ445s0wPIeMopO+KF09BEf6hvKTLZVXfIsX4HmzEVswlwkcJqKeJGoTfLq0Gokov7T7K
6pEOBXsJQk//SSOh7vNBPLX9wyNXkIP4Frz251HjoOv8YzXAxJcdy6j9pLRNkC9L+LVsJzXbX8DJ
sDxl6MvO/irPt3jm0UawWzLtVsUvr/3UrLLmR6cXiJv7BDWne8ZhxXsxnIvkkSAmZCbSZp+1tSYw
ExaNpK+Ng1wwpXwr7Wqj6ziwGWahRtQEihNwGDZyWZCUdRWY03nUNnq4UfFkF+sGWDkTsib5qIaz
9VmOx7R76cPzkzjbVPvEDCq8A1weZXMTGuBL5DQrKyfBxC+xObSkR/mKduitU9UeB0XzCDakD9p0
UO54aurjQN8slta1WyKH5++5ZZfI4ZujVGqi2UXhrnYUJ8cWqEoGKbP91DMD+S+ULspMdP0I9Tqu
hHeHxLenjeWQsw/EBmPoF5p5feaRD+xnsMP4BgGtxKZfKMcYYyHTYyYDlvEeUyLN1cZA25XB8x+7
i5j/hXC/2pCIix7DweQEoqbMzslgkJCXS+WlZR8Mj/Pa2OP7wlSwSolHtZ11M8QwEBnYM/lYyIrl
X8ZJ4Ghrm+La7GICwCiE7azeWSRGjlPPwiZDfVHsZofBX1zL31Y97jOjAlqLB6Lfy/1xrH5SQRdn
amjH11XykJHisN/YtGw+dPJhMLWiIN1kprQVDrr2fsnXbd77cRTeW3SmKmq9J2xUKRwGKc0mr+0A
mR8SCUpYFFwVwDh9gn/TI4hozDdVM35DOEHpfIDip3bJ2llGtiEKUsYYWR1pxzM6KjNl9pNxP7L6
TMGzsdSoDCYokeljHmAr9I4iEIJN6QlOb5vUAssad9VY+U/NGQHEL3P6COUPiNpnEpqBItKUpBUl
C+C0WD6aTOqVbKuN487QWDiUL3JIf2//2Ug1q3AE5jfRTn/IYRAtOwka3qhO7FZOkTl7BV1+1LI6
MnU7dBftl8ZStDm2BJo33nPTyLxI/pTzn0W21wYT1bnQggn+HTaQpF+C3F72DW9Tz9YdWEUgoyQd
zfRfnItAr/aR/L1QP2Ie4b6RCTULL2bOqlQ2VogxfanZjWwHGZhuVet3SKtX7KX+vJhbCh9GZ1D6
xofaKGvisBtp9CaWGjLkVjacrg4SblHLTaU3R0tmo5ZpCeON8VvKq82iU13LzFqfibySSkYfRvNX
swHmGxsvlW6/2FP13trtDiHEquhlcpUWOIDkzRSHsW1cWdcO9ZjgkgkWMQZGFG2qnB+NEdBUG35d
FdxgxanViNtmf5Z21KejHJAT7krKi1FlfhIe6vqaVC+5Ai8KRd5IUl4MHEdk8W4xv4gddZfkU2/N
gwAgJ4h0SDBvofnfIKTeEoC4dnrhDg6gTPEsWuWNVi2uTT4pwpStEOQmoy80hmxP5tNBqOTIyhHi
COQIurEua9Ojr1gj5/clBgpygg+Ezn9ZwhP7RgR4SvpPSqCmGHnAv3AWxlsbG5u+rTZxN2LKYckP
0A9VOlapO0+XVf32kY99Fo5WwRsgfJjUJ6d/sdVvpQwJjqVLd6AgzjEvEABk5BMUeJG7GCzzIgCZ
uoYP69mNl1j0st6VqZ5BdU9urKj/4kjb1nW5EQ3RDwWbPeayBYZjSbl0zh3fWWTdC77zcBmDvgBN
FxdXk2mLTStd1DHiCfQ5lENs/A9ZHdjoPXLL8Wd4TVKY4d+qDpLpBBm/XwRWmGWTDgfR2EDIQ0Rd
b3B2+AWDPcI08FWzZhIsekaJxojF2FgRASFvZPm9EEyMKvtDr8NLnAOhrEbirpk4K52v96y+zOEU
OkxBSTpyHDa+5jOIXH4zStPNesYMw5dUv5TZm9U3vhqWu1RBWNbypFegOY16XdOgxbr2IHHjRiwP
yzpOtcj6MlHYNCWVfYQRghH/yFEsyPWKB0KY6igQchJkUoybgX1QSucs6vitknWAkpS32VFT79rC
iJ2rQlfZGoYDISOPZCGTmgG2zkCLPEiu+mJMt6ghkAFYDHfDboOLlIQjYp6NZAS2zIBSVN5A0YrL
L1jUVzvhn5mGcRcVxT/b9zEUgBeVzZCR1Dsyry8jFfqddhlL7UPWGVBUoDunbthkMScJMCfJst2m
/mQlvas4BC0qBnYVVKykuxNmOhXGPYpKTyvIkk4T305ajxUG4sRx048OFTBe2ZLVDHllhQN5h0hJ
/tnM8gbIdK8wLRw2Tw18P7OiJHHC0jqypmboh93OSOIHxttbEVk3rHobU+LMtrCWmQNmjilyh6l3
SUkhJae6jkYIOVfyFeb8cSjoweKHnskf0Ri+WjgBkybZOkp0IW0GBUkdvUd6e0YAd8jY0dhsAKM6
Z95tHhSOmxYjWGHAu+FbnePoKDE4HJk1meFyVLTuRuK3azo2KrqEVyUO1Fg592UYtMTE6K26RTPm
1rCAhor1bkwN0SaPzOaVyr/DjgVdbPPLNsekaE6h1bhise8yWgopxcEIUJVodQf+ptnEGwOolmlH
fsV+csotQF86krpLCoK2zOfjnDYkscSv5DIfGrNFKjIGjOTYwGWYmljKSqqbieWQc4PiTGk6Lsfk
RZvrICT/p88YMszBwi57bni/oKLaC53zOAcWJEnus4tRhIHedQdDI5CmeERL7HVaTiGTb2XkG6oT
4ykl55OlFMFGwH7DQ6eLu2Krp16zVqVDrBq9mhJP63ZBGwUD3aminVWcGjQ5sRn6BZLYZGnpHrFO
MP9lN9Kh39WF9U+KuuM4Uk+WQ3fXFbDBtfSi4+dj4NR+qAZ5nnNRMFQkmzJQkba5jMUQZFRsRRA4
fVddPXiSDquu1Iq/XgzCXzJY6Wzg/dy2K7+0QvylhZ78auVQ7fJeVXbkvko3WczKtbWeFxsmIMNK
uPs1Nu0lFAfVOmqSxFhuYL4lJeRGasptplGvtO9Wxv2RycZbJrJz8mRXdk5EhSqxTR17mr5yqU+Z
VBNsX2iS1/fNwzbtZ9wZanZ2FLZTfTvlbK3UwYnX2SL/WSEcNy3OCFqb2eJJE1MBKRbWrmMrlpWg
6ouBCa+5jNwIEoV4lw7wA43wnzHV3wTcbLRUumRUTE3c7+bGgXXd2u9pKk7M81zsiuiZk0eEESdG
DdCa0t0OmRWHliLW3Zi+zBVKFEkaPKvNDnAkrfCt66p1WPxoNUIGLF2QPLUoQr/feJLs8Nzh1WX7
ZdSUE3N6JEQGj0j8+Xx854ngNsxxKjls9RiBoRZb6BzrPP0dQDVj5dk4812t6osi+mtbf8XWXSgT
3UW17iOxsszktvDfkwmLL3kHz39OGbmYWE838gCbNUY0/pkT9zGU/V3VcHEZ91ZhNFqs4+kveSLj
5nCNlk1NB97VKa7dvqUeXJaSAX4bXUTSbBD1rad2Zo5qzX8CWmLcfo12ciOwQdd3uUwyKZUbSja8
eh0REmzFs3Sd2Po1d26O8y8UyTqyC5pAayUV73WTuE3ziocCE/Rcf0ixvjEQhS7ZPsNq3OHorGCI
zdi6MWXp8kBULIuAyXDb8sfJv7TqphrfJNWhU4EzztpsUOIzKT9HUjXwCiF5nvYZjajRZQGKMT/h
95eMM45YWGZMcOUHRHN+o4Y9LdoOZMrr0DHgEHHZPocZjTgaqen20/ssJ0yqivWIyqgnaDdl4Txa
jD4xvlEA0nzw3YGRXKabSUFVjAwhUjaxAf7O1vyYzQqUC4/5/GnhaSH3z/yy670Bg1w00kpmNBRm
bwswziXd4lyhrsXPFJZe3FlvDvdfNSSHmSlmj3/KiHX+PufaEx5gNzjul1sEUJ+pDPBNVjdheO//
o+y8dhxHsi36RQRogu5VEuWllNJnvhDpit6bIPn1d7Ffbld2IQuDQQODrpmSRBNx4py9185QVLBY
ZymuFzfz6hxEZhCsVZkfJ4zyEabgmtkxOZBwT5WbjNOC5iDrOiiUxqF+lyrPvnjq4z3g7WjS6f7S
9oiWKSbuHrNDpwL8ZrXWIJmRPE1T4G2U+XON9IO4cUbhL0kRvtC8PgRN67VtVGwKVFu8A9bdYEqP
RKxHfxzfWmSqg9sea1xInJg8/pKLrynhOhtremSl/zT21nvCRo8qr/0lOarZqcp2mBsgTGts15Yh
n0Kde3puOzKPBUHaA1ovFa01lBFgnNnNDBuua2VfOoREK4gikbIsFDIhhEiXcVAtgpxzRXackuzU
FuJu1m4OLiZGWsWyr05tXpyzvjni1V921PGj8qJgR64SRoYXqX6lLM19/4WcbplNj4KuPqI6k9F5
awarRlcYCdD1XEBr4vyUnBrSuLUmpIH0oaOfkpJyzgrTgRDy7B4DIKnVsAL6YaeaHDibYEWNtbap
XHqq/I6mTkzvciyGvc15xA10dlfET8Uyo/dpRReQdTd5W9/lhgE5C2Cxw3nX0rmALdp4zTzWBW1z
KqSR3kIFhLXu9siv9kHvIiGDh9AixOAFjQC6E6nzTJzpc8Awvg/cf/zjtmUfKifaSLP37LB8RwK9
8alkq8K6YmY6kujEW7OVnGeKTN0EmbpT6SYUOt2+MpHXVgQ0cZX7qBXPg0UHU5+Yl5mZYG0xp+fC
jp8Kt7r6NT+psrrHymYLYaoQMspz7ns6miUIy/1kdP7aR2S+aTiYzufKM7yoalG5yccwZc+dr1OZ
TfeDmyybyZKrrkmA2CadcdJEr55lVt9arfM4KcZZ2lWw7Qq8Ek0iX0I1nzVHayfPv4K8odc80WBU
mNxWqKGrTEwUKfHJ7IrbSOeWxgrnHl8g12SrUX0g5Abk+ia/6FnjEx8/twsNPdwpsrS+fsZw/IGJ
opumobsuuY5kz3xDsaixq9aqCquwMlDkGS1LsmwxXGCpeNCn3l4gC/4L/ex7cJarAQMEZ+py4oVJ
BgPmd8hN5Fuha7m4NqVUzW00Ahm1nTbxfGiaS4Wk2U1i2mRt9BTmvu4DlYNEk4pK38RTc/vz7zec
/8LYgNzqwhaag7PrP/lZsa3iUe/p1tPvmIVjWrOKNCCNVimP06zAVBL0s+rKiZSNb5TPRdN8SN++
8434gYB1xQsV/6YwFCCfpiQ+GGwNNvGrzsvEGUXVFvo8iFWsjZaL+7B3PDARM14ju06EJE4pJzsD
3Eic6rc68J1GnbbqpN5yhOjZWsbqvmQTRS6PqvCk0c4hh2JCwoOyiocI6x6cihi/aeYcSsC1Gtol
W1Q7GzuuYWx8k9kLDedSa2/j6otsj5SFMI5x3jGldZFHpZfaXtOHxbDILnedrCeRaNDjy7totJ6L
7JdvBzvksUffqYm6jbajyRqnKSd0BusgiUhutxFNsPz1ZG6xMPGULfK4mJMuKSqQDyFVgjR8sXJA
k1OwD3QTrT8A0QTjlzr455RVhcPJOXIbEmrlCeT+RiX5IJ2iJyUYsYgE+Lnlumjy9YSbLina26iv
d2OAhib0/Q/+Ir67xpyyS28F4zOmN5zkJQYy2ZrHJg2PHWZx7A9wNoS4ZQvxpqFCmjE7NnNT+stA
BHfKmDxa0wEKa+smytLPJ/xZymtifuIgCrOnWS7WZOOx6IzV1B4xErNT8XvaOQSHcyo1c6TXWwsf
o5lUr0CG1pPrM/Yb97rfHGt/VwyPIrwxuZbGA/PIcx4n3UpGCEFG5VH34Ts8xpl5lrrtGb71VPoz
A6qbI/yG9nmiVx/XFZ1MDAolh37Sd25NZk1xam5r8i4HEW81woEbv9lGmbYkPSSzNlaurAPRPdbo
KOnvjMGAxjW9j5ivgmdoTXSNynlU0bNo5FKz82Ly3A5pg6IeVkL6luQOsS90+v290l3D+jTZv/T0
3tcwNAlSK2S2Qu6A+gnmI7OpAOs5pdtOROIso+o5RxJfsbJY1tl28fRMMRFJU/DLjBqvVfnSyoPZ
wRVHsSfSdJ6VsmcbaM5c2N8M4hXU4gyz57Kt9oNdUSPtwXKpTU+E92z85jPOnrlmKBzlWtNec/pU
egWhvtRvzSq/dqN2IiZtFZYuGwT32WFKZt2bNIgG/VHRtUWBbw9D0yZwb7HtrQbUCbDzDrFmQqql
nYsAztX8o4mVTMBdHzS8ayGltWldqOgXk3LqXbSZ9otifUYz0dfpiXT0Guku0Jfip1eBTRoA7FGp
BwzI07T5KqaXjFZQF9zX46lhrWHfQQ7X07FGv2KaL/CccNWcTVNZU9JRk7N1CYSJnHAdK7ib9Qyy
GlG9TmcrIe+uG+DSvWUWI83UWorUXgR4Uofhc9KSpwD3aRSYLB7WSs+Ss4EFzQml5488SIPhdXW9
Rc1x66toDahgcCPSj5hsc1PRAbP87Fkxx7Of1awbitdjH3TGaDWMNBErhZaASJkZkX2p6OWXICJd
xJKb1BeeHInZS4HgdI2Dnb47x6H1lU/9kfptGY8ns2+2ZhvSwi0fYo1OaVZvSknrZLA4BjMhGhMC
hnzkGQEtLPgwUrJBgKN+lSWcKkwax5x7G2toghlyDnZ359Nyo78w3I9RuB5q6PrCfuwrZINMo4iL
PzQTbbNcMh1LrDpbpNiwf95QZhrc7zQ1thNbdwQOA3qB6rcNdZC6MSJ3J6yX8MH5ZWIOhAyu1DCB
//xJf9q4XIKRQXdrpor6/fdtdJB1VtQTWVUSaJRKpzErV0zeGtwqcTqu29r/Cz/tv6BCobMxE02N
KYTW9bcPtOKwccspheyU1Mc2qI65Uux//k1/unr//ohv/LuQNlFp5zlhlqHt7CuNBB/LKF8EI/if
P+i/UD9hqCQ5U4W4qqq73wi5qUANq06wxxCtpEuR4QtuhZF6TdQ82cH4F9S9/i0wcy554Lcblq1Z
KoyV7/cqU3whggI+tOF31rbq848+pk2kVsynR0SJrADBqy0oQMK4Qp0RdK+DK97DCE0V4CLCWILt
GHenIA8uTaNfOIWRAJ0XHGEGS/3Lg/UHCuHv3/bbXahkXYfmyF2oFRUVNV4hT9PwuIX+LHUnp5CV
AFUpAzWCfu30U+pVtLI1Ga0UGLQo17JLpirT//74/XYNv71Z0sryqhN8q1L41Esjcz4NxNf//lyQ
hwbtHa6prRvfatPJxyNdlAVEEeAJDPXsfdzgKMcdTfCfcffzh/3hDeYX/f+HfYNYarLsMJFgiVQU
xJuBqz8k0rmxHeMDyNvHIK1zPGR/ubl/evA1Ma9RgoJftb/9wKbplKSwCuw6JaQsy1b2EwFoVGaD
tdAkqPqff+IfXmiDpc10TcPWBJGcvy9SRPN0ltNwPZEIAJRry6Pdgk9JeCe9nz/pT8eK3z5qvtr/
wjt2ydi3oitZD013ODfpLLUIxCUX7V0JMV+R0eS1U5bsahopCzcB+GLkyey0jf+yuPztR8/8y399
E9PSLQsYFaP7lAZREm1RRHj1ADfr55/8x+fHEnPYtct/nG9cVyXB2t9kvBG5KJtDE3bT2iqVTdpO
B3tAK19lKudIgzPtz5/7z3L1bZMzGA2rqgX41/pPZkRfTuzZJGJj7+3nixr9irJf5YDZOgszfJzU
EejKG6f7CkjPcBBZ6AyUs5zTS4/MOAUuoCEgsA2JVbayFk2K+7rp8LWl8hjY/Smkq9Rg+6sGbW00
zyl0zgnfO3PwTb/GtHdjRSVeEkznfdlxiKmI3FQ2tNtou2smCgWZ0NIGBoUn5aqWI14il0So0bdO
dQsPiOkVUzVRkmeIVW9ljyoDcqdinhvJZo1lN9sNLdHVkPO2RfKqlQGjH5SHEwkMjcPksWIiGOCf
HcrbpEFK4UAU+fkia3+6u7qLOszSGaNY35cind3Wr2ftcBrj0a9IVWtbI1/pBjQWJ/Cpx32Q1XLI
iMOoqG+1KTjhNuXaD3ConJLkIEpnrJNGl3FcFJexai+mynHl5y+q/+lx5+1WcYjqBoL6b49haY9t
jSHMXnWB3VL80pFxXVwbNE7lA/YjUmxMfWPadL0JREBmW+1zfRyXLXzOum1hgWjQb8pIxDtXNmcc
v8/MI8tnJXGnhZ2P2tKMM3pBoevfVKoNYb52gE+mdIZ//iXzYvT9sYbUqjrkPGpzLPPv7+2kFBPj
ONLvunFAk0NgVN1rTB+HwtkaoJ0WLbf5L7xk7U9XT4CznOMRTF1zvy0Wcds3HWkmNoF98GQmxi+q
Q9KDUWhvba/TXbPRSUa0TZdWXQoOsNoltronStBFjdtVNip0dfH185X4nun+T8EiLFu3HDYJ0/q+
budAtbJeQEnxZbup0+qkk7/izN7mXmSXsJ8irDG5jvVD3AJde40GzJxpMt4YQQ+t2OXfKsNVhzOm
qwN23Qq5lLCuVUA/PSHfqoYpSIeAUenoZSlwFyYDwU66XUt4dLLhOPA8lsMTupjMs63iJtRicJLl
dWC+v7SIadv+/IP/tC3++/d+2zwUterAMHIXAjM0lgpI82zEp5HUiAFVhanXzx9n63961Gh96eqs
eqb99PujlvX9VNkqqTsu7iHVKRc2blxB0G+NZqWSL2b42BThIh8fSwLfiP0LgwfZZjstIsvOX9Of
PNj1e6BXi358ECh5IPM8Nuolx7kB0wqa2baJxDVREzRW/q4EIjtWGCQjWe/raG+O4V1DirNS9Fcn
o6sfYgWMUVPo9+RYrWq7Jt4Ri+x0teW7A7MrtjhEx+M2YHZr93iPzIlmA+IvbPMCE1YOLgpjINlh
kZbsUtXdOf6nq2rQzOFvKukh7pqdjkusEfU6QVpgc0gGDPCi+mI7w3wqZ7j+fI3/S5lGW0GqEU+v
A51N/fZiZbk/2UXf8Qi3KjnM0s3QGARvjj0hDsHarDk+P9ZE24dL8uePFnMV9Z+VxHU0V7dN3mvn
W5UVVk6QQLexVnXNfL4sS5vuAeKIoryMmUOQtnlfaqAfSqQITpUf/AoraW3vlVDNcArb+W7kXbdK
46oW8SlxzK2uahpZguipJ0tBIBrYBP/4AeQ9zX5wp+Qm6yAc9D1xP9YWcjOdGSxx2fQRsfAuYo0E
Odf2SPtaA/a4UfLkML+cSRMuC0Ro0i73hlFsKsIh/vKo//fNsuiszlliHFQt85+j0b+KIZy+nF+F
7azUMLE2Pm5BOszae0w++S4K+4+fr/wfzi5wBjh82yymZDyIb2t41wt3CANwP2IOeRSPeAUr4mcX
R/AKSCh62My08/9yv/+7hvOhrmGxZZguONdvtxsbU0e54FLwkaZOhrkSJJhg3b9sFf89f8+fYmsz
Nn3GmH/7aXofFk1bNWQSOLdp+iunM/TzxRP/dCd+em6/nUi6thpkkjb2ykxQqjrmjT3d9fG9GR5i
l5Z4ZexYuHehY92E+ngMkouYlnPzeSRJFLoAWT6qhVqM2Mz0Kg1n2WcTDWEQR/oJzDkcZ+wJlaRd
uTdQC0iyWnssAH1Az73G2gOuhixPTcGBNNdZ15B6rsc0p54b+9mivd1ijuwHxLeHUTBJbx8cKz6q
yCFauswY9pzqqxwupp5QBH1iykC3g1aSltLk2Q1juftSgY6MLhJIjOEFdBdnk1foxdlaMS6Z0y1g
rRE4VEw3vunFRTd7+XOysVR08v4WHKFjbbJ216J3nUbPovGyI9xQhzCJwNitlnVw6nqG8b98t11V
MT16RCpBR/JhM+1c9LBQsGEBbnJkCxPfLzCRe6A8mUGaWNJyrEO5AMKDjQ/RsvZQBugA75T8rfQ5
iOPlDJY2/mIbuTcIvfrapHy5FgXDWbqfqcOwYaE4oDzJpx1Iqj6UaG8hfHfJCoPo2J20APdtzZV4
1vtTDVnTva+GT5TkkXkTcWFSuSMwegXzbWmikykPteEZ+KiMHcoOO7v61VLlqvoL+zNMV75666iE
UDEXp5/2SP9RoIPTuR+AytHVg8RQVHZ/bH07+Fm0NOlpaDdMuUZn7Udbv3+r0miVQiAdvwyxM0qS
tbFc3kDzwYrTMEYLVyMExKhEyvs60fpODdzdd6HYlT1oE4/1U8e4knGtl7MsuPf0R6neBvzvk4X2
GKNocb8K/T3LAMyh1luj+1L7lOu9jrDU8HeWHqmnwGybalmlV9+9VtDYydiN7UffXNNZRd0VQaeB
WaeMpwGPmePRWtPKI26uxHnOyxcLx1pDPZNc62GDTdJAfx/eDJglK2YiNeS8t7K7U0exh2Szm6AA
5aSEzT1MJJVOBCTyPjPunXErzXWJPtAst43CmVw7dt2LHC+Vsle1i6GT/LoU9obmXkkmmD7dlNMl
lr9wRqgWrgMyFA6BSfcousynBljeWb1mkrOIkscJZPpbNXaeRQAn43ZiTcCwaCvzCEYKesiNFj8F
3aksDyri3IZe+iYwkcAT+Ef1LZZCPU8EKbsPWbut8faMjVc0J3StEEBeSvW1au6Myeui27FB5kqt
CsX1RSDjASeQRRvm4U5Md1rOvQ5PvEdcmBw8UB3D64wXMxVbbzysw467F9iHhvjJ9CEdIGEfMHB/
QRXAfo9PK95N4zKI1JtOfAr93HIuAFMuww9JAmiyK/Wdo5zyMfG6sofeA4ppdp7j/gmV9Ti+S1zS
NNsipDXE8C6Cl6LARUqkrWtfwBk16R6/RvGcRbeJ2a0N5K8cUF/jEpcA22vRK8xJwTtwAotw0Ym2
xqNtztqovzV3tXkx/74ScyaghUz3xKaO+L1A7IvaH6uYlVgo6W1XQZinfTgujJF0WZR4B0smH+oY
bZJMJ/ggUB+m4W+72h/CtoSBfprylH1UM75va7ZTkhs1UhRnJakZqqYOq7LymTj1iVh3pnUvep/3
w1Iyzi28u1WVrqcRyIcxvUDNggno5kiLFaJYhTVWS13DxGDSwewJsBcj060o6a+R457MCoSxKu9U
DUDgwCzy0uf+cIpi6y8N5v9WI/wkul8W5yR0Pda3y2q0TgOePsNQWseYYqIz+YXnpEQDO4G1/ct+
av7t076dKgaOfZHdxzCSU56raCLltWsasWZiRdvE9C/YLaFaYYjWqcAgnmMZHeKAKMPqZITtE+xS
z8ycs+4SD9ko/jURw0Mg1aseBZjo1Wbd6boBMMmI1n7bf3UIPBALMwsbafoUlnaVo3agkcEeGBMG
xxJom4q90zIDVdyM6u5ilfIIK3IfxNAg1WKPeuOJOuPNb8MXi6g8hCwJc5mQiSrmV3s9Nmzruf3i
1Ha5k0M/rfyiqFbxMJ17N3Jw2au7Kil2jf7XUpKy8A9vhY1uT5srPMNx50LsX8XkEHNr3WSyqQBQ
4/QulRaJyIwnW5i7CPgkQ3PIcwqnoylkG82+4j57NJDk9bSxGVwxA3edbdowgW+nT0WrXmLNeSi7
6KWpq5sQEWbUhpsgDo4QycpFh7S0tQHuhRWs3YjxFHor/5XCp+z0JVD2jesj4G/suxIAGLP41y6D
p2En4Gqq28lngzh14BUw3eTUE8HE9hxACAbob7c4WzNoTeAH+niECIVvC4BO9i4J0TAHfM8CklfM
dl/Y9aFtB1AygucHr4dyNyY4xsv2K+JjIby+9G1zUpm/4eYex4++6pdDA7bAnEsZIj1JpbadkMoK
DBQHzbRkfKAhVqzxPrideg0Vogg0whAwF/eCgb11qJQJTknCz3WOUwB11QZOjSgXMBR+a9xjaGHs
OyvgShK20acUbQkZpEhlK7/BKXVmBeDvJkW8vHZdsYsZRE9oxOSr4ne/GttZB327L5NsOyI56/xp
l2KI4iyxnPTqtuVnVzj8RKjOA+UbYXxWMvb60vRAr2+MxFq1anHRME8ZDL3y7nZqFbh0DTjnJGHc
Wp7zUYVGYXitEx70AAAVRi8DheHPNfMf284OnW0OsxjhaM7//kj2PotzFs08Wa0syGrovvQyvTI+
uDoVPTfVJVfFzG77dpw8tAEBo9l0n1RC+8vk4h/ZzPcdw3FoGBo2LSEawr9/ESWZLLPNrHmxMUGK
aDNAqyUwt+oiwDBtBVkzJwluVNLTFI53VZD9ijrnrIzDpZeB+MvaNy9t//k2rmVbps3R1Po+8eKc
0lYmf06LmGI0j+pDMAYXP2y/yri8mi3g+XC4+fle6P9db3k+LBWchjsvDta3S4D0JHdAezkrX3Pf
s4Teu4Y+o1wPpIRJkLa8bPnFFM7jCKWmmcXXqnan2xUoYXGwne4GgcpX7Xc7ipXNCGR6RK0I1A12
puKVLhSaYkKFnPXPoKV2P3/5f1Kvfr9iv315+9tI0lb8uGpUoi37db0Ty/YOkr+iAbwk0ndJ6sWO
gPuNQmuofJNP9v/+9Pz26d8fY9/B5KS1fLq4lkd1qSw69PWLZJPssou8C72/feAfb5Uj1Lk1YLKe
z3/+r5XcVMIWT4Xirma6Nd1RtJLSywblFJfp5ucrqxt/iBrn1/3r075t+wzaxiyjaQ41QW6yaFpP
4UMKizIWyprTqpL8Grnr6ZTfd1aXLS0bPbswX2iPHmrZ7SN5BFsABHThECMSWcaN75NyXH4R9Fsx
SSBOfGWqCKEFZmbyjizGuvA0QnaPUdxp3ME0YYtNWNMwBvQlAubgBnMQMipJhniW69CY0aRCIafB
U1floVCFR34VNCkbd8wcJ5CyTT+HIQQmFL6u9SuBYzAGqIft+CakrsIvySh74aYIcfxbGTmXiRwi
HfRpEO1IVEB3TsJygcIuWVWNtfA5GDD8PgbZQ1W0HpJZnLAHqK7MMh66ivSxDmElddrwmZXPGeZc
rbw1xH3OKY+6AIXHrufpVEOiuzrkqPAXI8pAXBp32IDa6iV3cD3ZtylMltZ6k0RPBMET0JdKnlKL
YjA2MOXI2ZRkwemqLK6xduvKj1jsHBMii1dP7rpHzBMwAAquczFvZ7N7gWYk1ftw7098i+q+LT8j
Dk2lka1FgjLsedDyRSU+x/JVH8BK41SAmlcE7FP8RJuQseKjaL70QNJPC9duf0jtY9WGSxJiPVFs
1Xhv9xwyZt1VLryQqRV6ekvfqO17i++57tDUBczF8zPxzCthXuX0rhVvRvuqiHMF6SGSKLLbL5/I
ersCZQXZmUCK2mCGZNwmqKY6C7uhLnbCISwhvE5SnicI2Oqcuc3DMfP2yTVftKqzlfMvF8AkUs5G
mQe3ewbKmROdBO6Ybz9z3tJnDrfaLwP/vQIkG4NC7UI27u5t0n4NVXJywQCNKJtCJ+PkDbCkxYo8
b/PCIsUmORhTCHSk97rKWScogBgRe1Gd3mtDxpm02ZvmsYC6QJTDgmGp2je8IZic9ceGHpQNMFVv
T530HPkG48HwlyIPlu0cBDUDmqj9gdYF+xGnLtTvxOXPmcXx1TDwrCbX5h+IDnOa2WbK3u3+ScMX
2FPYjEioGSsY8pcxHAPzIxpgT141f9nGOweHmBlOXqxvwG6ZAvcZ3ZYCtnJiQ00D7RNkR7X3N5F9
IzJokdFSWNNiIEbJJQyifdZ4kzEyhygke3Dtcf9LHQxYixCQcLKTKZ7qEILe3WJbGxcF/aWDynpK
UEMTVjcq1I6bTn8XFvM/Snn6sOZ11NbTtLXKx3hYGwbmGY0YHsYWB2VeY6r7QX2yqVn74GxSqaJg
v/GDT2DmC4McXQlLW/Gbi8HTq9Cs6TEDqAkC+Q6yjQHnBuqDD6VLqrtgug3E26igeoyeU58LAVJL
NaB/aQbM+fGBSAdbfR0DDBrNU2m1F3tqFqU+7YOYWWZJiMM+lSusbXZfkluh/tJt+z1N5ewsnPWr
gu6wn5z6AjepKqYvntyUcbli4s0o6lWmn/QxXU3CuHXs567FW0Wl6x+TllmQzS3bacWxjXAvb93u
nv5NkIDIypdJA2lZLgPtlMtDGZAPz85KOdq2rC/LPvYkWmkc5uIdhGybqpu6kFgJjkOysbFY0f+z
AU1iKeZJasW72n645dXGHR0BVwtCGHlo1Pi/JP3bFHM1cV6lAndUxJq3VrVDOdyJnGgm5Q6M9Soq
P9KIcUW5soKT3Z0SjaC7S1sw9e3BWjnLjqAhU1/NROiQroMLarr+rCXuuABY2MlJPsZk72rnIj1r
Bgh+k2bmpqILqbOetTy4Gp+iOCe336dsoO61wDntynPHULbHjK75J30O0fsahn1t72A6iuItGU82
UnmdpHiKffE08cARwQS7dYbeh6PYGGa3bM1nJLddftumtK6iyPRM+HgGnas21pcifJ+tYzJ+CAOx
sRJrr9p0NZ8lssIQaIXGL0oQeY8CUEvutThOS7xUhePvx/xXH7qeGCt4PhDx0EapxCkGq1jxV/gt
cLcm1xhvsdGzC6GoMNODawS0ztACDeQFkMrhGeOuJWIvir2CbkDcdwtbuQjnQ3YOdMr5UT5PgxdK
zOKMlixo8S5s4vQlgFKg/FIgcMXZ0+je5NXFZBmtHyKelfl15QyqNRuaTrYB5RZXz0fv7hr3bEx3
hcQ0YxerHPuDgy9NHY5x9KsGna3tiuqIHIPXdTdyrEDMmGG8ikZjoY+e0mzGOITatfNjHwYwV6Yz
30JAAgnetY6QghXWLJ+gPwpvfPnKIh+CrTF+tSSeRZ2RwNyQjxpPncaxO0uIWKgrqLcpuUtBvcWe
h2FuwrrxOZVbK5HIltujDqhFjTEeBJyX22yd6QmUd3gwt4UTLZvws0sfMkS24SdpENzeSzScZGw+
Erp+yCu45VO6cuE/lH3gGaDGCR4jGq++C9trkryOpJvqwYTQnALO9NeVXE8+azSS8pLWV13DxFZf
s3HatCzfmAO8bsaz6PxdxVuZ4WdLVY/4nK1LryzU6OeBt/GbnuYszkJXjZ6rkeYim1Q9W4Z1fVGP
yRI3A7JuZOqhPMK3PRBspfZb3JOGe/UlaLWJyClwLRx1VVxLAYLaxhnWTdrcJGRrZOntALgUDS63
7iOl5xG9tSHPWHcPrxWszVuvvjVhua66ZIuIfWVY4a3P+t736Mrp1woiwpxXSVdaUbnVq0i/1Yhf
IAVVv8Ql1vlVoXzBCcIxjTqCDidOHncDlrA2DxpC32SNC4JRQS3fkhIXDXz9tWusysSz9RJK3a6E
2cNDbgLuQNmPs/k9rB4b+xN2VCRuMnOZ6AfebmiXlc86swpgacctGuxj1N7k1kGBYVtOWwmesmmX
iFSM/lm1jrrzUPtvSI7zBG3UGvUmoXp8wafO2rMwTvYtvDeRn2n8LWK03PKhbEBy9A+FtnNHcj3z
uzS5MTGDJ1QJ60Z5xCrFlmx28DIvuri3NLzce14L6r9IX/vJpiRQeNJhsB6daiucnaqe84yoX/ES
8n6o91qBa4nfzy7vFeYqst9rtOFB4QXuRs/WI+EJxr5V6MMCIAzXqCPaAshAuLDxnadPcNhS8zlF
rFzb1xEXlL7x250Egziddf1RYxEpCAwpYQHK5tGoV1W0K7HA2fpZ+k9Gt/Grc288GPKStGtlupBu
2GSY6FQImmSafenGS5ruHGAoFEDmF4+3AT5jRmGykLU4swiosawnwwLg2N8NeFqh9xBzP50UANw5
aqkb/LTFPR8J1KRkIWYgUfU75goqUW0jufXIr8mazWHqYrg6OUA13CXvYKwtsUMl1AHtGZ+3T7GA
dpMirp62sFql2BriqdO3YOjykFu1a4dfYeRRiM2BHbVGD859sSxCHruX1t8H2cFsrvD7W7GNaGp0
0HkXDS4E4GI0g068TWN5RPxDn1nR+YRV2FAEHZJmD3jLUOCk7lielacYJkChfPrSM6ezX7+q4wu4
ApIEOuOomAdruANVEMOSbwEeb2nvp8m+iVc6oNhg3ai4qt+xKVE1DK9yutMMIjZJNeLROpTpKyOW
NN34Xx0PFRwt4L2FTm1+1foXgBijs3OIMuyvTbx35skdGCYB74eRz9p312n4nNB9iHcjZY0BULKB
mOJpnyO5jMnTbDFojgXaKVc9zBKxPn2E1sVuCei/q5ejiWvjXDJyGI/T7GHwKNidAoTvAuiVwi2T
AMxWbPAhjj3DAkP87EKP8o8CHpug2eTPpy9ORTn4/maofjVAmENTPsdSO0xBeJvb40WrUhLY3Cde
folFJCHJ0lpaHegQKkAWr2w9kLNEKGd4JLnFhtHrroARxM59UN050ZpfoWrbcjxICVEQptRe1a9g
fxp7gYtyMeobqKOChi/9xAchiDzzxgjvRUKwAUUCclrZrmvrmkng5oWH22sOzXAATLLipIxvhmVC
kdiX53TcmfPA8eCPa41gHbqGcjnW9NYYj5GQBUKEYex0U2Mm5fKikopIlBmGO3XahADZ+Brlwq8c
8McL1O+EXTXXsoIc41/bOY5pZZH5mLZXPd9E5hULbBB4mbLPGRhxVRrBoJDb/qZgHmrd99Z4jOdY
ogP1cuG+DMWVrK6FnuI5Ab3OLQSnFCxEf/wnqSsCyoCp/NGOH0iSjHhLixubt5K8HRXSRQWMdziw
0oOCnEtgVbnKcOVYp7J6KPKTwXk5PfshAafJZ4bVqAKrW56yiHyKS5XspXpjVFcQ/w6f6N8Ln0RZ
8OPbmLdMuc8hg1uEGxKS1gXH2GEmihdePjkMrEG0sBsE7RJ6YtevrW5GM0zQ1szs6E/8l8p86gmY
GD0INoYD2JJVAr4dmanYp0CfyAOeAw78Wb3LeMm5y/Bm1eouJGsse4RzBMnZgXzQXi0IyAnmXY83
hApEErNn8Q/PSdXunW4VwMjttgysAIt3I/BMjm1Fv60o3kCAlxt8NibsGhQt2bbyn8yAB8sj65OO
CSQbRT0GRD3rGNmwgG1chsGwtj9q41xAsATmABKVaDyOw4u2ubicyew142aZHgZyxuITMX+LBITU
XjbeUD/m6acrcY96critmnXo7tn1yWIhOG1jjVeBmQ3EwPisgLN3YEk+g6Aho8GV/8fYeS3HbqTZ
+lU6dH3Qg4THRKsvWN4XWUV7g6CFTXiTwNPPVxrNjKQ5cfqErnbsTZGsQmX+Zq1vrXVzE/uPihxR
Y28P7zZClkKAPceinN7eN042mR4Gnye72DrG1fHpEc4TRhAGvNqbsPZ2/GgVFy4ZUjITfiGumZoy
+sNkfg5NRnXrUjs18cmu7pmVMIGAGKmIi6Sqq2eIA9nWzaLuEiPl8ojVtdhVzqR7cOtt6R48NuuG
u8vli50uWU3p2DcF5fGq9dYeYoNOP7HGpYSz0ptOCssSEqdlBFWVdbbyz5bz2SYc8WcPQJjn3YC0
g3V1rYVivRLLjxr+pL0jfVBKUoiXgfXSqwvxk4a6HyFL92uvuJ0UhVgKnpo6f2Pa0QxbXG+8/1Z1
RPZ4B9KH6CWwMaP6yOQ+G18FEoD4Kx7fKNgreSxuz/BeT7c1mF1mzkg8S2uNGkE0sNs4q+zlWG+t
6nkY5zrr75LOKFs2zVMcb3HLFc4m8XZgdQCpGMF6Elu4MaSsLU0xM6mBkOv1PkXOWxC+urT004st
LkGwIMOpHdYxzF24f5H4CIxVT3cykMU9t9W21zaKdE9vA0KGn8gvXxpn1zsPrvY6Rp9NuidohsY4
QlIojq6xHHh5MALqwGjpyrdYZMzuOJlzQ63oWOqPOtoT7GthibPm9WWcThhrgQ10aplHESTUS2s/
SHfpZDR0aE5AuhfvfbdJ/M0oj779hhiBQql1j7V4KZyDQRr5xMCDvWN45VEnPcLgxCH5mazDB2kv
dUbExg35GpdArNdF9WQyWWp4FkT4xgQmio6DDXWnmLeStRurygZdoxRzTVgbn+cfv2NOJERR07re
0OYrJMoFlizQ9E7w6linQd8OfBN32mY++EsS+NBFq8fUX1r9U2jvcvej0x9NtXOL96Eluc4fWLXM
JmfVq5MVEJ0ePxbOD+cBRb7ZL12Y5cV46ejvXf1EzPpgvYBr2NoKgxd0hpzqmoAS9Whoe4N1mdHO
tOdwoHTZhOKxaT9keInoE0BbVvKSSizQTy07dYWg+tT7LPpNqNespWyTgRIPZnPkJvDCOVAwNl9N
952MMG3XabkIrTXCc2iwUE3umuGBoCJ/2FkwiaeXCfh0wc7YAEwAU7V0Vpq/bm0KjozBDc/SyOGD
/szoMf089MYrKVMTLK4wOU7WMqAhzhlaziqac4N3pLI3JBFoTJzQr03wFj3kKDFe613jxQu8kF37
nSXEOoIFgeODcf0QTJ8DtlcHPeoqyTZBuyPQa0rPKnnKRoQYyTEsP61pLVk6ddFHp37EJGZ6hXOL
vKBrBPMR8SIJWERQTVwHNlJMIin2ZryTztzHY2+spGJ/tcDp7oP9LQOa8BPQL+7IwT6SvdUHd1W5
H7J7q4cyPL9Bn+AZ6tTJRv3gyTmjtaHYgaZV6YmVOqnRuF61OIUFf4IaHxHsDaMKraeWLBTPFR1N
s4oJJYbrFq1zcOwOmAYdJNZjKLdudwxNLqFVQMh2vMJsGDSPJC041VfdvCT2Vyy5Pgh5mYt+54nX
JrwfmJuMcmExCyAXp6juJZFRWgaI8IepPE38KoSwOVTbSW2L5JUOg3Z5ck5ttGuKs9edw3BbhCuf
bbptgeubo1ow86cCeS9TpLlLpiZ0EcuC8MVBnj5XPPjusnJ2tYeFFqjkKukXpbueGusuTLfEHGL3
dCWajFXuLSB0oXMCxblykuQOyYmNZ38r66vPcwgk6/ZKteNW+eqOyIoWzUf3TNrQBQDJRi8WJpNi
iqHshvV9Mox3m/mieW2dLddlhnYmXRJb6eDhRW1dLb1yFcWrqQQ3Pwv1zQgWoGXesmvHXW2c0YYw
wwkzEhjBc+50kgiY+iYbAB0FyFbtDLYhIDWTjhkhoFlwgzE/bNd+TwXEB+XD1VoeinsN07VVfQz9
3rUPbbrEU1dVtBikC6xZ/rbmJo84TXgkQeO5aAC8+miRCmDB7maz7MFZwWuRZ49Gv0wxkTfOT1wU
lKs0GGtN21tWNcuNreEdarG2mTwOSz0/Mcm5kWc6ziayz7p4I5uXVNb3SYjSLnwRwYPF65DHj7Lb
y2IdmnhqJ/IqTnF4H/XnFkHyb8BBcLXdj04JFU4rPv86R7JfnrwG8NNShXMhGH2IWU/PVZ4DCtJ+
nnTbjAsY3EzibivnaKmbAu7SpUQll1v4XWXy28BmSC5ZiASM2WzpHXRJS//dd/y7Vw84at4+5uCM
Cwt/iL6TAacGdw1ZqCHa0pwxd40Y0I9+dPEYTEcAFOnAup3088yL4DZ58yKOFiLsNoN+6eKL6Mis
wo5UJ99dhY00LI5Z1x8j5hm3EFDIaFMK2gWYK9x3QxxMUgqqHwouNidR+0ogA8JIhHWzKf8yspKg
kiXzf6Fv3PZTGgnMSc62jlQtErRmGhdW8Bw2Z914UPaLadx3bYgMbLrL6Q61hmMSWVe7BIGax2/h
LfpS2wmzfwxi8zDEL21FbOK5bi8Ek1fxT+s+tCBDmRAaw7tyvslx/u16gwdvIW70URJE+ANB3y/0
4hrWh6z5qvx3DoaRmAhAdRi/rKUXkmh4Nie+Wb4s4QKaV9AD4PfjkW3thyb2SR2DNqTlwRsBZtNW
jI5OMY18abK1+aa8WKTF3DV+yL4a6HY0EwexhhvorWedECVnQSgPrpq1sr+LPnivGtgO3IjFuNGd
6JgW1qokSMBgFptxe+hhA4OSGiYM+pdRkSkUmtVLqJXvOi5xKKrRMXaPccKUKWKQEk3DK5qPM65m
bnLhnKVB32DU6B6GmTUk3szuYwZFdg+EuoFA2Kyxq1BdWDumVZeu/dIae6Pp0UfoutfIqzZmpehk
wHuFKriE8TtKsDvseZb5E5XgdQ6CJKkAiCqZm7vAJeHXIFZwVPmTbHD6x89W++Y1w50UayHLVYu3
Py5S8hd8Zg7CWVUcEarnNu/hJmPlXEKpVAZCDy0/DtEjUnjHBdJePxjkP6FaPCRJxhei2gxCUIXe
mWIaICQrOcEkLajXVXcfcvPqFRzq+Oz006Yfw5veCujNXgEXT3JiG9xV6txPzPThat710b4cFco8
j604jaQIt7EBuEXTeB6jtlqiebFmSoPxF1jcG/2ovYjQ2reJvTOgTM8mQdBMdhsLap7BXskvydiG
0l8f+lTcOyUjnwGFnoNutEelY5qon2TPcVGDZgTItJElUkDKeVhtNu8zoptVr3vPScaEWPMIP+gX
uWZzn9Zz8gzWsqQqbyICLhvOUPIxtFyxRSq5K7iGbPTFtQU1Cfd+xRzgBnVQeP16slUtrb1R+sIv
z44gONbFVcOFyPYxgYoMIw8sOZ2IypN6nXZoRBNEKkZqclh2LNb8CfrDRKpZTWfnF0xKe8K/+mcd
tWDbwvrOCIC3kunbiDMYzS762ypyT0EXXNwhh1wSueO6rsEH05lESFS1i2EMu7b0FVRJhuApjG+j
MsQsZS86L3njUp4F0Xc7vwZ+1dF125cGYU2U0tK6Mz3/5hmdyRaUuwDog9HQ1Ch1AtSIot9qJpKg
oXo2wx8P/cfs/yROwC/jIhwXyKojeKD2or+fmvfOv8LU+G3Z/m+f6t/D7+L8n4KF5p//4M+fRTnW
MQ6+v/zxn4f4E3BS8dP+4/Zl//3P/vxF/zyV3zlRJt/f7eG9/Ou//NMX8v///fvP39v3P/1hkRMZ
O9533/X48N10WfvbN+Envf3L/9+//Nv3b/+X61h+//rL+5eMUcY0JHZ/tr/8/lebr19/wSzLiBx5
z7/98Xv8/g+O75KvhZ37Xb9nX+/N//ULv9+b9tdfADv+3cI2icvMInTcx/P1y9+G79/+ytP/LnSc
YDqWfhtIjoUAPy9wz/36i/j7zSWm+zgu8Tbc/vvlb03R3f5K0/+um75zg/j4qFcI0HTRav7XT/mn
9+x/3sO/5Z08F3HeNr/+wnf5g3gHaZ1t8mPpeIR1B4OSfvv7P4gzjL7tAWYZoCvKV59S4ZY5+4fX
5ffv+Mfv8Be10u/fAr+bbrNkRj/1F6lOPVlZKQRZJ2zNqEBvYxix8xcUv4sa5nB+Fy//leTkf/9W
fBuMz1g9HdvlJf7zb6VGw2AjxzfK9ZbokBJ9/b/wgfzlt3J4v3QbOy70B2He3oS/6ExwvoeTpycC
RXq56ZJxhIrvJ5TNzhoaRjBLOmtTBfKdX/0tVLW+KDTjobHbnaVn1fxfvMT/25UC3cLhhzFN4aEh
/su7KEKhF1XVw1z3AdSNdYKXgK6TKG5WxSkkuwoiiE0LdUgKWPiBVOuaIlarE6ZPFHT5KJOnVvPd
w//7BzP+8wH6H62TZ1keTxXOZfPmXbbdv1pZwHThSrD9kYXLEKx0SDeMJMMbHibdx2p4ViB62qB4
tNDbY4jBV+BRJbTWUsbhWpvkdSTmZAi8jWlDi9KiSxeR2IrewJH9Vqbluqh18jaLLaCEt5ZYy8A3
DqFGzHMEDp6gIQoXWLAFALp2Kt5q4d64Bs9JDKe/VOvCYchOg10ZwdZB40G6ytqM6nvPil8CzXjK
LQyCijohzKD0W8G9cl1afS/5bGl8ppix55iBfHIKdARWQecalHQRDVAttwbaqCouejAt5iopGpoE
Be2dnZmxKXWQe0HGtw8ZVs7b0C8QHw3qzusmAFkR7oWsddlBuuI7M2zmTXHZLZvKeQqLm2SNhI51
4MDCrnTzld+EhBqNnV2Y1S9OjpQLFued1KyvtLb28Rido1B9G864m4LwIBr9IMfQZtYRXi3fwRIi
lqVdHb0biSeqonc3JWI6JEQ30pDGVdxakc76K15TG1yU3Z2HaoQBnd4Loskco9sUkia2VNZ2iLvX
rGZOGqdp85hqI2jRGNxMElAXNry5KzLrTyWcW3gWD25j7C1ZUW+bLPq532aeNV7dgF14J7uza6Q9
Titij1pj4VLypDoWaIudZNIDc3bKgzmM35FWHf3GJPUXcCaJTsYIi68M9k3qbzOdR4wBV6BXm94y
Nq0Wvdsl1CUiIFPgUYxm23APqGxfJdo8ctKLM7ZHR493vSeezAavjxNXH05cr7A8r1sCk6uoGeYF
clr17QzlsyGzp7CcFmY4RDOP/HM2ymRq3brDAH4mrz8Sfo9VU08aLP5zou0wwNvg8KvUOZYThHCh
guJZGRPUnsg2j8pk/z+2ab40RF/hhrDbZ3uS3jnMSvC/xc3zlBELAww0XZFdbqLBtafHPIJENKQ4
mwaH8s6KtG+37Hwc7Pg83S6Il42ZZxvNkTW+MrHXBv0aW1RPTdz5W6/GAjIFXnZ1nfFlaHj+rJow
YWtK+5knKkWwNiote5AM6LK2Wwg3+8jdOp7bUnefdA+qcVSWmNB5z+ej5vkb3b8F5+iDfyn1qXkk
tTFhoCGbWQsihS5Z4iFPDC1b2F5eImXL7aVL2A9iLSuu0PCEQLZraKw1K8Mr4aP1STj9FwWQf+dH
xGd1iC+KEVMLKvKnzgmHFweYzLpFiLvQZOcRqVeUy7KvKaQEsuEi/yRWwkQeXOFAKfkRkgjVp68j
Kyjlk0Uvceep21hJVy+EaBM5XLMPyfUEYTIbsj41CfIci0VrZq+lwHgjmeBnkvm1prOESzp2KI5L
z0chN/CAqdp+DN3sYvgxi0Piuw5RShisTuZ4kKbdAjQ1WV30ZLDlK1ZgQCHx3bNmdG8oJZv0W3lD
u0Wpxl4iYTQp8mMUOPe2pyqe0fIUE8sZBu5zUTk/nOzHEqfnnWdpSKWD7r4FjHk3TJIVDn2/gGdI
JrZ/UEzUdT26DCzZZKQ92Eyynak956q/OhozFbtBeDVYk2JWFl5yV2NIZAab0EycdeRWmy5Iz+Bs
nvkgs5729WUt9aVpg/lLpE98UDp8Sx8gFFlP7EoE5bo7+buYJLQ6dtLF2HF8OfqPyDxwmbRWmhXP
PS/7Kl1BfASDYycZV4Ge+/N28I/jxGoQplY44lQzbDx3ieJ/Htl1zhibL3e7BlkFKR/u4G9tkZwH
wzz7mYIb6yhGCzEjOqcEG9752JgV75ul8+nJGK9b4kZ8aZ2vJEgOjnTWmJ/3oAeDV2VZPJJe2a2p
zll0+uHBTy3y8vIOZGk0vZh9+Fk5ZJBMN9wJ4MtzweWTF4FLCpz2alYQWFVVEyFiqWROBFt+F9zm
cKPzntfG0kT12AL7jZIIoYUSmzAlxMEPSABPSA+1nJ2d6teudeEr45tvGZ/ATHzJlbfEy/Jo5eZR
at0hkg3GRMLdy/CUu+Ym6WnwOlBf+OsPSiDIrPuMBb/SHJx9cQ+QFvvxAJdOkphVGvGtiZI0F/LF
u02WLGPttijpKpReatDZGkLesrN3R3qnEFgpmbFnC56r4KOswwl1nIfe0mcNsMPBX1MBL72EEGas
aRk+ccSgTvoGBPhOEwbySfAOzG6qeKt3Byadk2XM8vbBRWdYPhmEUvba3kxOLJVya+83Z7htenY1
9EWjztQv+viVVhelL514nne7PGTFAy2NUJRQW1vWa2k+hs13xYyvjXkyaMvOVrbVcojjbKLE3hak
+yI/lppNLtJHkbxXRGYyACZohfNug32ZAbW+EA6b0TBYpPa5sX+6hITHlU16EF8KAhttBdB8UtJS
UlLaWWU6KwLLOUlul/s6l9DtujSfaxWFrRkQsJ6Lnan1pyrXrulUvNSG9dn1BGgloc52tjHvNTjk
cUVamJnd66SPRBnjGJ3hO5FeXGooRd0bEBuvqkU2MSm2bSAJQJqFybYJ+0VBRI2utokhFhQtJJmK
mWE4zwwOefGJPX/MbnQTh0hFsiv8Y5eARO4R8aCubRUhO6xFgkH7nMgevSvFd4QAsR/Nb4NtbQIp
qAP1HBpsaD+C9Ko3D72LwyRz4P+yAnQJiPU1oHhDvwtacY6RjRo0yU7+UkYYFdPuYLb1QeGr7VCi
CA64AQh1R0GOOI3BrT6kF+lxcyDYNHgnax05GEm2hsj2o8bIr2Zi0GQPPsOEdmjugZjCJxxOpnbT
RmBQ6ydGj7wNjObGqtvDc0K08Sbj5irJtko8ph8W9j1MgFPwVCcMm0ZV70NEfir6yQCJ5y17QWZ3
rkpWqGMMnMtTal4yAp58jOQZWhfOsblNlOJIfW/oxlwrqmUpP5L6HMonMYx3WYOVtfswrRQl91d3
C3IsFg2xCUXL8sUYv60Ue8gpIr/MhUlPIQMCkXh3NkI8BXgloVUKZ8Ml3mIaOoZFtsoqhWaV1NbC
nFt9uxSJumdMEfBJiImv8pAoxJs4HDew2q5CMitI+KiacXXmQpzhwGH/tZMQxydNMl8ky8y252Wg
rVRmDwerRC8ZUko16WdUkbtF9lOYJJvbhLPCWxxMzMTYgMT+mY5iFfjA+ASGNTQR5X2D41eHsGir
WwaHfedA8EkAThTcYVbtHidU06bykI6bu7YjX6N894EGpjB9dQ5lut5Z158KUiXTuD/zIyOYfY6T
L1f/UnG2EujqAC0vB3Q0E9DknjM8UwSVEIU7MXU2b4zEhgWsEZ0iq0YfollE+LJprtuFEfYrWzUE
p6Z3pjXOY9Yu5k0wEj7qQYv0gVkRiCqdNbnj9etBu9Qjw3QUxikSAn0iQTC/Rszqb2CWoVijf1i7
OvG1rPunaF0QFCnqaWVSFsRwxBMmLW4geJG3afQ9iWOLiDj15nH008VPrruV3FQd76axKxMkFmjX
UuScT02G5ilYNs7CzzlAX+Ebc6yTfObbjPz1Bz8cuBHRRrc6V1Y07l1I1BlO4iE0rq0rKQzZ4aqd
YWF5RXRZBlzlSKJy0kbq2xFCfLNZPfnDvcHzFiXZTJoJk7T7qr/K9knFUM9sf8F0AT0vVHwr20eG
WFeoAGXazIwexVMGcYj0A6ck3KevUVBq9WGUab30daQnBhdRSTJWRNlfNeewJjmJHyQR32F4ctx4
XrBG6li0jnlyR8wDprcfGBh3nr6r9Wfh3ft4gu2OhVnP0/rl6XukU7a5dIrDgIq6IlQGLT1mfQdp
b5ksAtzihgjnCA0jZp2BTp7wi4d+fUJ7xi0MGHep3PMATbqTL71JsuE2UE/I/hciv1fxW1VsclwZ
QIfnsmLUxlWqIY0lgCQ5Vf4u9dchh0SmNqm9S9h9GtUcicCp8E6JczXacV/pD3r2WiBN1qNdmF9G
U96FA2azNkX1zPPtDjjxWB6i1DDR7WkBhCRSq2sO5UJwXdr8IjVAJ6Cc7HIXMXYxx6MC0NcTRY2T
vNLqzXyQVT7WMYMuwQmPWVbsHPTVIwGhkhQgl5asZXHkRO4siC9udA2zB1c8kP5RZN8NO5WGXEmb
l0fFFBzTMCv8o6s9aS0IA1HvInEdYGVpuX6qoq/B/JaEl0DcxDvICdJeBeaPPHys+p9a7l0AwnWB
ix57ZOlfOzvegdy9c82XrH4KjG6Z+Afd1LZWWM37ysYRh4okMpZy8mYteTcgtdcWEDC/vh8tsnrc
6GKhuynRMN+mvn74mcud8u0NfpU7lV0zxA3sPUUcXyRWeT62qoQ63OSoZ9HBEYWims8q9IC2o+Zl
dmSzMm/UV1QOy9x4n9BYTNHeMo46mNhh/JQ6xfFNG4n6jwl8Dv6x098nm+gDjohCd1Ff+XSn08Ky
8QjZcIu8mfTTlQkK6Cb50LxzBTw4FGLZ5MYqJxxKAkPPY0r0wjrLBpLKbXW7CQRh07zXDsZFz/1W
PhbBF33wthlnYmFsFPD4YjIXgfcT1xg1i0egV5b3PQQfBftyvHUonm1APId2fK+U99jTRqJOGMiY
RF4WTCaqQepZebWLZ4IsqGcZqKDtpsNZicSflzXLYIXIz9xHw1fn/NxwvygWjOBdUTY77kNl/JTE
+ZIaP7qAcKXEqsmD6IYnIxsXbkkMXGvfaRASIGRvo/gp8T5qE7Qb7ldBgI3A89Pp1oxymDeaXj8g
eYnXDGwrp2sAlf8njO1lr10jiQaJEszSvqziLUgeZI9WGRoLNSg1ztpjXWOhtiJVd5kTT26tk0ig
wkFuYa616rVieJCox7ZFtTyGC6fB+tHBkzEJti1wyC47lJAFggVpf+oueZL7SSH5IyhJ+eFCJw+I
qghhYB1RCR+MHO8XR/akv7r2p1fTWJHHGXCGGJxMMTPyonsgYUBr2KJ1BIU7NfWqahzAk8B1bjWL
WPpU1WH1kOhU8bV07iMgIdU0stg8Sy1ZWg7eslDNp/CaQbIwPP1YwVBISmSGrISFoT2ahEjGCPmM
4tVtvuusus+yCrurnCVavZmoXKS/cci7KC3kpOE+qh8acy+DfJG1H6XBPsUa1kny4GdgQaZxmQr3
WWVvoQ0ScLrYnYGEAwxJT1WF+znp/WUhCXxzSMIypoVPP+m4t4CGF01OsEW5ZYanrjr5sVgyvluU
+iIqv/LKfI6KGh7XBs80wU/tbGp8eA3ykCCfLrS9ii6KVEOJbHO8msWWyGXJsMKnV7Rd+jHunYQW
tBXJLiRVIYwvXTbykrv+3vY/7YCe2EIwhLxkKI++vNcmmxgP1i7JuW4AjwR0Uu4yM/QnXyXHvi0A
yoljleH/VaQ5O+7jgDVPYGozkWnqdH4O6RRGrZZi5H1nsuGRXpFF7Gk8gNtje0+1vwxZshCBs8tG
a+HDn07j6k2RqRuDF5pjF39y0uBTVM+jOolbOdx+qnw75F8uMMLB0+aWEfNI9u4b3IkYxIf0220x
TCuBxrKcnMOI6JlR464YbLqAOFh15L2O6OM02sn85irTuTbB6VYxu2mjnbZ9yVYcYasfnvO6Wdop
8hK7QI3ERromloW1cjd61xzZR+Yka08QD4MKJCNgc4AulfnjUmswsIm92yAzE9jdPCbruDXskqy4
KJnXyDAybsum/qhSdsN8wEOcLPQ3BBrUE+8Ral2hwTyDwOJyoJZ5s63Ifw96ajQxrW309bjBMqxO
IUVwYVENp/4ukw9Uncy6t5nlYrTjFosnGN4hXoiZIEItydGtFNxEgz9NCGhece05Gv2KX0higFqd
kF+QkWxK0VvUDmnM1npC5hEbZ018NiR8MnGdyE8ZyaLJRwA6iLeEO62SqLilPLFWixbGTYRvuqvK
1vARsWhEC6HTG9SKJo1tYuxCIkmmxSi4lLvuxP13lES2By2Bvz5fZzib1urnuDqgpg3PVjidK48g
o0iIPdGKT6P4Zv/sz0iu8VG3dQfXq461N81c581k6CvlLUDHO/Vt+NWRzJuBouk9vLsoqEyFUid5
djLPZvmQXDsqOE7E5l3i44froX1PtJw+b1BQu4+9pLE04jHD5c9ZOrrec1hEV236qt2nBDkKcdax
SFZD6yLg+5S1/shYkBq9B9bCwJtqYwjeMYvbJy9HCO9Wrlqn4/STaM4V8y0S0FfNQvTgfGb0icaI
04cQZJuKTN9LPKlZ4d6XbGJ9jBF4NTapvrNv7VbpnyMe0UDxa9St3aD0CnZjHl/JcVj5mPb8GJ+B
jyqxdbAR4PiYpPFq5+bHQNhmdxuWYLyeU82cZWRjn0r1tSbeTNs9a5QSaoo3jaOWek225GDw+kfT
OYXCk6HJLkIyRyAc9KLc8ou+OGX8arXUbTGRP36GFscu5iOXoRjUdBfi0/NTvJrxuunMr7gF0h+j
8w1r4sfqboFq4GCXkGmS6SumcrJbf5uTC5QU8QLmp+MqHiJgzSELozpAq1IdahVsh+Hc5CYeKFJs
2a1z4NVIyfCp8enOR4uAQDljuHpsww+vQ11ZfYGX3zsuq3XCZiwA9IntrXXkGjBAcsrFiYObS+U+
opR2tZOVV9ui5YZOvLsonogu7r5kUK5HuiRD1bskiA8xQ++sRvoNPNAbvT2bjppivi3xR6Io8Hqw
C3VBMG02OJuMSEfqlmXAp1PFTb9pOY/8zN6mrpbgZJyWtStOAm4jItcm3xcR4U6uN+yNyd6kSLQN
clpya9x5sNuWWui8kG+yblu2aSQZkqd+l+PlfgbP/AHKVFxM6SMtN61thSQJpTRHwBxyPVrEgeBg
Ny2+hGrNWRz574YkCnwai+yrC3ipE8+CFutQhgm3/ypsjWuXrUvjtBtGeSbupbL96QrYV0qohEvc
MZd2CRSqlKa1L0yOBt0cyWAOY2BkXhs92nn06OoWFjs7xs+cSrvYTyIzj1aSFMTfBT5SLeURPDgU
K31K2I8T3vdOTAujYzJzSnkKRn0ZdNijmcNRyrLq2GglhYyZ9ZhCQ/t2WOJcGa0shxxettea7eCx
JNhsJ0pUQrpfnY1YjXdhYiGVzgvgVdin+eyw4JjiYx0Gr6lvwKSy9NRchTWIWSnc955lLxOMZKZ5
zKQ11lEczrA0zRGXmysja28abjBzrPw6VuRKWXh6RTrtotzJl5ylOSimFC1bogDsD6cUKzsjfYi5
tZg+Sv82nUJjF/fuk8MOAn1/2ezDthguQTKYj0NImQIHl81V1fsYOLh3B7RmMTOU0siafZwhmutI
0Fjmhdo7XncxVf2Wy+kLuSiS4KRdp254CJOCebQzL6Dg31tTR8CXioaZP+kkAoNjnJUO3pAsAuDF
iPOlLxP7tm1GepUGmICFg+HTSegAIXAvVcZNlNJ4YH5AX8i0FLGyYuF1k2zUzm5QNb3f6JR3etY/
VHZ0SLlGa0wgjE6fh8I5EgK0ACKzqRPjVZiZt5QhF2vVIOVvkS1nfvA4pPG0DXCfzlyfi9ROJoQk
1rq0sy/HxHg+9BUaxiJ6HEMYLIYTPjpjj/bENJ/9sj/XQvvQDNqtYhI0bHC7rNG/r7UUH3vkbYd0
wGse9Hd5jQe+j/mQiylb+tJjDlf77HUc/eCW2PWrClNPbfvfQ15oB41L185psDJ5LbLMnKm+fs4i
w9uzxj9oYX0nb1OuPsiJg3H5+Cvp//QK6bFb5eZcd9WmbHogL7Ig8tDw8q1R/nbdRyFTJElUSKbH
60pX2TYawgFjsCkeSlU+Cbb3BNSl53a6fdJ7BTnP1bpzFtBYOZZV3zWGc5+U4Gn61Gb07D7XOdCb
Ho+uGXnwzcz4J6vDbunJpFjGTK6qvKux8aIN6jgfwqa9DNJmLxMbW8H+EyE7JEWFJ/2uafzHLkI3
G0TTg/T1TVlTXovi0QuIuDD8q1sI/NojXW0qnNNU04IECbBMl4Vumlbv9UA2pSWew2gi6ol+u+3c
7STVCf3PR5TcmvDc+eI44Z0cmfdB83nu3PRSTUOJgyS1ZgRUNWxEJVpT7z6JPZYoqMPnUyOeQh7p
uA/WeYfu0C/cRQ39mrcsumWDSTzkev/c1VirOLU78EKrpCFDvR8bdDvGMOHryEsU9ZAd4L+zYFHQ
UmzBMBJQ5rBUHVOi0lb3smEMmicSN5FLN6LiOAT4TH6IU0D2C1HVi4TEjyGwnqxGQ/HLwrfB0E2I
Z2bPyhgRAhsb7r+cQs9EbJFnZ1+wmjL68SnV9QTvTSQYwLPQ0gOgs5USOovzal2W5qpycO9brfmD
hOZ9mPJtMia3KJejH6FHNeV41LLyFHWcj0oRN2f7x2AM3U/0Jltn7JjjMCxxCvrm6D/YO5PsyI20
y64IOjD0GJb3Tnf2PSc4QQaJHgYYYOj29K+iNlYXkv6SIlIpnZznQCMq6HR3wPA17903lleT5xzG
fDxlSF5WRl29/72y4CeGyu+6gtANPMsHlGkGP/GhPKX6MtEpXLtxepmbnHKv2th5hMDd6z7iZTHu
BseskK+qza45M/bClTtLdUes9xtDIzAYB3ShmKX+4S9b9Cz/onj401/2E+9ksPJUjxaYJXhr2Mck
07fYU/cxY2xn7hiCul7zmvRql8zdq9kZDKTKArRGa3P7xdWZc2VdxTHVNrFkspekp/T31aij9d//
oT9yWX77BIXwHChbjims4CcFSxwaXo3YyERbbj0q1Nx+D8erS4pHeqp/ALP8xL7+7cUsM4RWFNq2
D6rsR0WOaFvDzgDoIgIa7XW0VzfFJn9jLPGBeeIjRquwm97t+h++i796i39+1Z90MYGIAk6mHI9m
0+4nU+y9hTqK229vWkn1D5/njyKc394iUiDbdPjPEu5PoiOvb4d0Wt5iWjyn+Q2M9ih9/fuv7Edd
0+8vQX6Zj3PUDwDq/PgpMslWEge3ubFM4oGRpE9dsP37lxDWv16+jmtCc7ItwLzuzzdWNfg+elUh
sDMbYtMUlDK226DpKO5MNzxSSty35CQRVnjSWjPRrjMiMnvv6h/+DucvPk/XMf0A0JaziIh++jyL
dJb5LJbFFR3qLChXZdau6XH3A2DYRBJkr9qW8sy6T5G+a82yu5zYQ17X6RGcdqX3In+pa/OqJKrQ
q5JjNlGXh0by0lFnpUT4VSh3iTQ55LBL/Xb+ckbKqPrbWKAURj8pEJ+Ib0yb2oiQLZwFLSJcGZUf
Hm1IQ1yzDON9aj9UJjMb7k+KYDwxfnkwkn4Tx/3OyZolQvgCwgrqE5LSSLXzpLflubjnoX8yRXuK
HfmRmHQxKuGQrqNvNiDapCrwRygLjK4iplTO38cxGcnxsgB6Ot1iI2NGKeeAft2cOC5YQRfBifY4
3yTJV2kTEztn+wxsZOdE1z6iJcrgC1FikOD5PTRi7xS3GZVmZdCmjOV2ZjM79uUu9c1dgxewS3B3
4y4TtK8sy8iardDek65GDGy/c5FxtXOL9QFrZ4iZX+ZnVZSQNqBnSesuioNrDr5zb0aIpRG85Sw1
ZV+sLQaVv4Y3NDNhcgujiHCcPge9gmY5JcgDFWFAE1zD11VPgy1uvAgKn/qoxkc7/lx2yWqKb3Vu
XzNKeEYBe8MbeyXWLyfts6Sd06/aFrtCk4/kxURNusbdP1yZf3Gq/HBhLnfQnzSToz+0kapdQdjd
eBX0Ae7GJntjrMqqYXwJ58EGrIRdlDlDj+hyM5lLpLipQCAzoV8VvnY3KqkIQs+0/w+HkL0cpD89
fVyH7ENOINjRZC/++Md1htMPQYguMdfTgH1gYFVoxh8dHM9Ztyk2sxAo5LDts+Y9NTBM2wnmsbhd
TNv1cEoDxlqB+9g4wSFrSfvNHURgbJzswin3hj99TsnwGhDOZ03YmXhSXFpKnEHMvfusHjYG7o4w
KG4y/LOEx191/fQPXM+/OqD+/A6tn+hpWWDVQG4CsSFSZGdewkcCOrqSR7GeP6v9fPP33/avv+5f
PlAX2LcIA8sV7k9PLltahcpTniFtpRsAMsZnVnqQrOmmfQ9BFM6wqbAvFSl/uvIPA+q9NGhua8en
Yxvuckgsth2wF0f0dHA8heELwJI2g8e//0PdH5Onfn04uIBOybNAceyi7P3xm3dma5BEtAmEEt2r
JpRpNB2CqoOUWyYkXXSu83hT+dFBpNUtFTppc4RuIV9hRjAk9JD+a6Uh0Xj+V02j7PVY5YP2KfOG
h7AoTgQPV4SFZrvGTS/VXH1lCZNgI8zIXNYebsJm10wRQ5GEbY+5a+MOWRL3hhd2+3QgsM2y8O73
z6SyH9qw2/UDwYD4uxkhgUYYaTJXcWT5lyovEnLR8f7B7v+UFsupyMYB9vef1l9dRaFj8qwOCQ6g
ufzpPrFyoiWqGuFzu3UurCf/1J30B6Hr22JbXJbPv77af6Xyi1TesWwezf9eKr8mueNdqm+z/Ekq
/9s//EMqb1NsMP3zPM8UJCf9f6m8H/5iueitfw1woyBdfvS7VN5AK0+xtcjhfRvNPsT8P7Ty1i8u
5Rgw/oDfypGBjv4/Ucr/GrL0x0mwSL4dyyXL1kSD5/E7f7rBkIU4Ix0HbW3GXmYOBEO+BhZB7Kj5
2ewKVHqx+yrYeOOxETzBvODTaKKHqYBiMWiGknXhkwFvux3xpn59GDqb4MuRqJwZNJKRWCZAuKLe
SkdjoqOVZpOFgqTwmK0gDAFolYtAPnkRTPWUodkWYQ1O01IQFuMlkCqyaVVa3UM1ll/gD2sm0Wmw
8+MUEaNTXPsRfV/MDDRO4sMsQ9LUAUzV/iKTLdgDZ9MiREmtcWdIFpaFizCrDe4H33FXqfbYc0VW
ts0cjvzI3vuMUA4RksSjCoxr14O/YHnIMyzgN5Tc4ZVuYlB4AbBEXczsNqyaNTOVJ2iRmVxYK0QJ
GbpqXbURdiAeJJBpvgc5j8moQK2JaeygpDsCfuGhmaXWu4IClZJsqhPrsS6HzwgTJerOV1GOL3J0
OFGiQ1E1HzrLENXMBsgxMKmrzjDlOkFiuXM987Xq9E1AFQ1JbCC6m3xfulPMOI0IMOlM2YblUL6f
SiTqSSGbbRWlj/WcvjFbJTY8i2q8+v57MtbllrUo6o4Kia6dl3LtTRBjhJxh0Dp2vLUWKKMtxu/Q
2FCwqMzcoIsIkcKR1W4EHfwFG61rmmOA1nN6kHLaMYpjM+d2l55tGFSopmavGUabYaQczfqRSPoQ
cUqG1niFhrhmLe09DtEYXU6SXPK4MSxIcuZbPSLNcBZ/eiqJ6M6KrtpWQ4UdGWgGU7G3VBLdVLak
owcpMQdBUqOwIJjTzWzYZQKqu2P3K1XbYIDtCT8SO47d3KUTCzIXsZQOkmNhjC6XE3lZ7aD0IS3B
Q2UWIzNmVFx6JdKcxuz5LdXcrJRGZgiZ9lsrvZyT3bDADjRipzp53zvlFRtDierdKNYDsXWM1ORN
ak7fKgnqJZu6Y+y2h6ghvBam0BGSCAoqu3/yDOQJM64+gpRe+3S8igLAN3FBVEGfdu4zV9P8MiUm
QazGrFeV8N/TpDq0LFnWWkSk1bMDJ1CivR7yqTrAlHWWuPlXLKPTFvVns+mmEVZPaAAx6S3nQqOQ
ZHo8kOViUBiZRsgdl/tYtBRzX6Jpw02DTeMwkcvAoj2S664lMcGOQ/fsKBvOTTtzZ0QTWMTYyfct
7Nxt7SVMAh1mGdQJCLBS6icZMjvNTAI1vHg+lz6ZrJ0AnB9EfUFNy0SxSjgknEXXWidjeh1g61v7
jl+9aWl0e2yc3aUrqg+vFs7W6zxiQq2BE6SqeOYhKABzCd2zOniGuyqdwDlnWXhVl6jEc/QNKHl1
epmo3of6D/KQ0KeeObtxSdlJ62TDhCzmsN8EnSEuAOA163ySL0OoYD+W72aMKC4KSQ7IG8Nny8hr
+E53US4IpsSf33PJxJQkIvBhxqfn0cjCGHstOiTEqEMAstR7Dr9wmoMNI3bvHA4zCAsU3Y3hPLpN
CDeqRtgTNsisQNDUsh4O/jDMEHhS1jlZeGKKr3dp3cLEQ8Lf59G3KmkwFaiMWxYVFClpJEx0A+L7
iXLMKwknix2SFJCJQQ/sALxZxm2YBfc2ePOVUj63IvmJp94AZFe6wK4sgkwyjUBtgShWmFn3iKKr
NRuDeD0ELuPSKLppe9Ikpsj/tBOMn3yzG8xBWCDmW8ccIVAlMaFBk3PPffBEUbsZFmmoZuK2DoOx
v4x86yYqYpSZYATXwM9OLHxgYVmx3jZDcBRu3t10yg/3eAb88zxEKF9KfQhBhHhpb1PdA/Xm6xfc
0WqBXaLQj2y/2FRW3d5iJXHA+jjHbhoIa6p0dZ8X7jnJwnmLueAkTKdf5R2uljEG4iOHIrtmY9Gg
LET3NTlNfh13Dui0tP+iIzGPjmDANXdV/4Gu0sI0o5s9GqZHCwFfZjMubePo+6z1VzOWN30bnvva
PySed5prdZQo6cIieDUTmz6fjaCY1dG10bT5eC9WZdy/T8AP16IlM74zE8gdBshSSSuQGvFzGWJr
VrmJjcOv34LMGhajJ0vpOLmcK/VSMLNbeVoEN5gA5rNig0eMWc2Kt2N9GMtzY5EhEjh1CZxAmzsa
O7GzOimuKyuFflD74brvE4Vek2EERoZ5VxomCtloYhdZcE7EHuZ3j8yItZ+jWbM7+uqBNfiu1Mk3
5q2sFDCDBEwp2JqkOIabAV1BO13EXo3ohX2XWsVNWoKQqsXl5CN9w5lV3pbz0LMrsV4trCdrY+R5
GDuRuunQ/LGj742DkOWwaUb7K4/S4rVhM8o8o7nnOCbtvsEPMdhoFMpS3GK1eK0VsYET1l2K9IKz
FnTmf+vdbvrdGkolydzt39e7/2fW36afSt3f/s0fpS6lrxsKT9i0iO5SPv/uCqXUxcfn0ZJ4OPn4
f5gA/m+pSzlLFUzPsswWnQCd7B+lrv2LZwW2T4dK8CpmUjv4T0pdb/lVf5oiUOoSSMKglkmjwIcK
7v7HXrJl5215UR9sMuurHELOjABNZ17DwxmI0VxHHQusNiw8NsIeK5mQUoNOC4mYH+I961y4TP6+
jpE51foxm83njrZ3FblwRoRlZyfhk2PZkOpGpOe0w7bdobH3u+e4I68NL8CSYJBX9+RNPCcNZ3Zm
INl1I1QShq28+9RwgsvCQTNmtxMsHQtWjp4gXyLuOsKJZaY0FzG6mmq6RfZ5i7AZaUyDVEkrSH9D
0sbb2gBD17rtvjGKs8rdap+nHtZtixWbCmAbc5+zprGwp3WjeWr0+Oo1yt4HPqFAOhxf53l5COme
staaxm2IkWajQeecghaKTy4RPyiTUKihoSjypkUx4s6vAeBt9jB5c4iDqDojJGG76o1Y0praXVc6
ADs+u+neHNBNBxiYAO1ySDecHjkr/QnOTYNthoAsdSM8AwZtrX2UXv5CR5rgmyrzyjTK+yDq6q1t
e4pYlkif0lDXUHra+tAVUb8NnRgIkvY+8yKwL3oVPSekOIC3WMApWt12S3FXeeqdCCWc8RnY22JQ
Hw5/8rbvy+/jEKKwkVjoY8+5cSFQcZqjrEDZXCHUX+deN1xTChmQfluSmTLhbdoUlqCBDeWkiuIz
I7H0EGcNhK8RaEDoQiAnMSXZOp3hX07BfFtWtdw1sSPOTsQCdlAx2z1kdjqdP0uviJ+smMeTzhiM
4pmEHxOSt6C60n00JWG1edy260JMzQt7TrVCHnrfiDxb947/kiKg/JCDE7NkHhCROr3ctMGUs+KO
DbIjMG9AlJbwD6vx2BdcsM2AZNF3VbATLUd9zfx1JxrCjdAiTCQ8TSiYDQtxv5PfmmrUV52bQrDR
Zz8cb2fXwpsqOrxZTrRuQjhfplV/b5ZzOORAHvM8fq4xQmzLyFEHI/fgdSXOuMsjhDnay8U6adGT
1Hl0YH4C1Tzr0hsAmP19I1vvmnB7iJGB9aVdEeHLhFEb5ZC5pxE8TZ531Yvt5c62XwAGRgU5GwHE
i1WXNX7B/DpRDb5OxfsErxfKweTpBBXfTRFmxUvSxaKaIuf41jAJ3GDGHe0S2U/PGPgQdwAzzUee
N7L2lyCPEfNf5y1PSsU21ZX1yvGbAhqKuLaT6sUiyJQAgsdknO+TEVprKVkfOzos99IX9R4HsFy3
VvKp+8Te2Zgwz8zmThmCrpWXIK6H1JEH2SLknrxV2ZlvIacMXVjpYigc9BoLa7T1cMFc2X4JSV1Z
E9UbiiEVo9TpAAKUyrll48qiMPXHbRTREpVRPqD8bbZNM6kHUYXkxFkAHVPfPYvaNG67vmwuVBxH
F7JNGIqWz64uyiXYii8whmjYMuR9RLGERc3rYcKUlrxlGeRvDSs+lpC7WRT79aZE3bEKUDxC4McP
hPdvJWClem1RbOzKhOXCDYt6riWnitpui+TY3uVj9V20ybUj7HDvK7yxLG+6M2wUyH42b7LsorcA
YGiriDZLpI27R87eSTjmsyUlvYovgpOOvIciNd1rPYbbJZEB7b750v06BxTAnuZggQylk8MWFcdc
EXovdpfBMOuQ9Mf9RZDkL12YWRe+TRpsq+ZHStu3sRefjZV+mQPQvzj32fsjnaUgBKKXFUJvZVeG
p36O3gsfw3OfZPGVHuMbVg/nVjThAfbW3VxItEumcWXJST7JBggptiMbIpw4oGOvN2CW6zVWZKSN
gKkxZlRUtotFo0uifq0LiW2Z+h4VqDZbScQXpVpe9zsQ2fWFnOg/rbACfugAu4vC+25kCR/53msN
jkhV43mIalo7PRMUPaM4WV5s8RimA7pVkifZMafkKdkDgi71MpA/bQwOQpC4uZEK43JWq4Od43TO
bHqFfuovmbSr9eCjbvaTa4o+iHSNsIAE0gvONF/K0t+8kXvbSU6FYnjEd2oa15Ga3oYJFmRYzU/O
jM7cxoyOAB81/lj2/omtPoD2bDp1Pc5+oNALk12sa6bUABvZciUGCNEAE4FbghHxIzVw9YHEdWuX
+MDS+t5FqCEVey9GFsQ39S6EkwIIqUiJ6IlwUuT9TGWdZbxj7K3yoqrMjwG1sNlMkLLCCRXErIj3
7lQIHtC5YBnYrhAX5PvAYfffAeVfmZM9InBAlFDOSbOdjam57NiGjr5gQVe2CwNpPuPsHw5au5eM
p5+aCVxgWkJcdEf7m2LWjn2EhIRmmtUJ+rFFYS3QKM1Tt3UW4a8vYust7udwO8/ObSRRQCU5DmjY
9t22yfrvRh/fZkOp1r1L5C1sGRQSkHHtxJ4OzZJGbPkDrkF6+4dRGE8M9x5Ss7iPElSufpQb696r
ghQAcHhN9Oz3PjcOsQcjDSXEt9wSxmYI8C5l2kDNRrpv0NzXjgaDWD+Uk75LR+McyfQFc8RzZQbf
Zzskha4TaC2MnCgmY+K9ZeaHnXPBlmZzByTC2YQhRgsyRr4XyPZ25N/obczbWxMiOe5QD2B2ETzy
5yQJwQhwQSacTKuibu4ZenDhxz6s0PQ054m50lP60oeA99scea2fGBGpK8ia6shpDlAUlwhHsZin
B3SkEhB4xXewjdL6Jg3GM5NNtMxa37bBgElqYT7l8D1jtM6rSaon3SbfBCo+RNj1xxyn46qTzYvv
9RezDw9BL0bnAiA4fulvw3IrhuVhLrnFnNg++EV70+npLg7NYWUNOZ47I31iqYHfptzHXYqgjjiT
Jn8q/RkrYxDt8kJdN4H54mREY9nz+KBaeYG8g5zwiXKscz/zekR7Wy+0xLAxafu6F23q18R0u23n
NPRXgfjGaGFcxXV/jQ7vjkaSiMASk3o0LXFqSFZccoB2JKq/thnznTzvP9j9guDt/XKVtPV7y5m4
xsnAuT3JDLUSc5FpRAhKFw38rTE/Ir+7V6b8jOYqIyHDPc64P93Y3E4dqZtZQ65mYTloYmzr2cnq
FzNOk81/26/f2i9hCpOIRNqRf99/3esPXb7/3/+R7Z+bsD/+5f92Ye4vyFAWtYazrB3YOPzRhfm/
sGtwbZMOiCxjb/nR712Y+YvnsamDvkNvZloOqdF/dGH80PUECwJYNyg0hHD+IzaPAPrzUx/mmmww
SBwLLELqbfQzP/ZhxHpWAg283MxJEW2mYUEbu7iqJzJPLdEeW6Oialb6ASzoi5qNLaw5pS+AC732
hnE7mqjI7I4oiBQ1w7zxSLyzFckywSDvomr4qn1y3D19NWX5yY7T/aDzu3KkoWqdpwyJK3wr69V0
mptM+m9yVms77s916+1q6VxayCBW1QiJHkSECgi6afR1O9SvAd76Q9WVp9LRD9PUQu2PrnJFcmGL
pzptb9JwekgC8nBFeOHjRy1NdScMaoSOl8yDgvw8czNb8b1Tox4jcHI/lvG+6JpDhyfW8suXMoGR
7XYXRSO2tMOXc+fu67I/zSmwc7Mcz6nh37FdONrIO9FEYs4NH1Jvvkykf2VL9cww8ybrks/KtM5l
I0nzIWs2t5B6dDsw5fgPExzsdW9s0zx9Zaezt5B9Fzw75gIaS2BVFzC+TtBCtrp1mDcCRst8CvXK
r2/dwdqF4fytca2zdMunJCr3thDXplVcoa/ZqCzZOSp77337sW5YMBQYiDQ+t7Y4Zl75iN442IJb
oc4YdojorfWUlddjPdCBmKesXcKSPfku5+jg9Dw/BtK1zCo4lnl81HFDJVbygZv2qVXFSePvyWcQ
ogtrps8/gZV8Ngr3Xx3t0JB/k63zwvxiY4/iJsSI0hfFg1FbBxvRewD/lR5gHwUOC+TS2KGSweUb
CIyymXFoIL/6dXwvoOSHo7+xAdaYzPAbrjc1bTuXugJX6DjMT1lnb1Ow1rEedkHrPfXu8GkJWOkU
xx+ig9XUFfJh9hA/ujYXWpA5pP3G2TdcGd8TjXQELg2KQrWNpXwSLql/blRB1CVGWRv0cX74pilM
ZyGvvBnOaTISTG+0q6xkIObZV7bFvJ8uf6PdXq3TPIo4mbmKjKxvCbGChhpCS1pLH1Nq7NBuIKym
DoIfh7+guEv94GXS+VUdjzdTDI6hrAe9HyGla6slFtkxWij46hNSBLiH3jXopY2AT7V1tpZX3DWO
poAXwWqsbHq44HUW6XONdj4f5d5Php1PgiJbKwcPrcEVKHaCkKrOn27D2CbSx7R35jwdEfFfwZni
6Yef3gCtq0qQ6kkQ7TPmpG0zXNWhc9ckxVWC19PjZ53TvtCW8+zHN+gSdQSO+5OCkbX6VMI4j7ZF
G7wYIQR10cPArJFQW29e0B5gw+ztOd83WmzRH57mcbqrdP5QRcMG57W3kjX2tbl/xOt/dKfFNheD
mnYZ97bGIcqCC9fy9ozBYNY3Dthc+yhG/4Kr4V7JoF8nhF97dnvs5XhqvPmiBEVbhERgzO5z2Ot+
g7iXlInwyhjERZ21B23COHAJ2ghZ0ecJoK2YJqs6Qb27CmIHGD/4jD6+kUSwwpRqN8wu7mdhv7mF
OFVhc6vTdtlCmYfKyi+Fb+G/8rdJqfksAEBkqXrvyZIyGvIZEoPpuS6r697kF0/dk6353jyU1P0Y
30UATlY+pp0NmvkjW9Jo52j9VNMaQPh5UTVeSpkNb/OQP4RhfgxTvikoO27iHsc2JGcnf0KLeuUZ
064WwzvsoMfWgg2VjsSWAJR8C3KmF10jEpJmIutkIHjBguCcCgsKUzlHN6xtXytkc8eaHf02UXp+
CJaPevLG4LZK3WkbpLJ98X2HILrIhvhCEE0c39uqelH0L7sSuTpDvChSnM3Gl5/jPqzyqL5vsuHB
QrE7tYCU4toAqllkFHoGWeoY7O9jOqfK6ax94oRQunH1HcyiCC6k4yVrBPE3VSe+5rqgbwvEh/DG
x3SJrNJhP5zyIbpQBMuehbC+XHcK7sIwq/EFBcCtxgo7HgCeNWzNZO8uKCC/Ku4YX3rrzs6rY6ja
+75Cg9YOXnO2S9CrZjiobWDaA5ZQ8Ptlk3GMBjM4a9kgNRtxSiWu6HdzZT0WYXM3sZzd0+F+DQFc
2FG09+FkHDyXL6J0cK7x2HqWvdnepQ3Ff+NDUU/aTEOmfmvKAPdcspzxncJh6s6bmNZCSFjpeZWF
u9ZapomOYV1JK26hlDc30I9oZIwoP4D1eCiy/GUWA9ZVVtz4duB0lTIAvTB/S9q5vJhsP74rjQio
RhGw5emwntaN3rrLSs5Ox4Tsia69LiwRba2xcTdhD4KnC8DwyoT87IK841Poc1+34wKOkBZKwUiM
+wGuBZIBIsHlBAmtzu16nelkoXg004kZwbH3uuzslfXDYJGBJ4V7BJtCZq0B/rge/XMUt94mSUdx
6H1VHXq4Taz45q+AS2k/ZthxqyH/Ei7dnxpI2ShNeZf40vqKFKO/qkMJabOkX6lsAPcxi5cAHw00
TcK7MzA7G5uvm+gwg9JC6eAGodNUHph6pAeSTi8hecI2a3yNaptsv6BG1C6rjigcqJW7QkL/iebY
vx40YVlCV8XJKnJz17XxgLY9J6wqjmBeNK6PQ0rD4dIpEOXeHkBMtfo1bIKYlAcM1JJAyHMxFsTV
RZBxU8QTm6ol2sR3MN0a4VtR9eY2sCRwlRC2HIvwvZmQCSsY1e2LiPSgPDTNx0CGL5XX7UIfKq45
S2ML2NS5rKf01escg7Vmd9GC1lwFQe8dK5vw9M6dsaOwhNsQwo1+dMA1iDfvrQuDmoJtiJ/DGRNG
YuNa8+RIF6WonHoIXI4E2OCBF9ogJ3eu6LLBeUThuc0UMsQe37UY8y/dl/amm7Fcjm6UbExmQWf+
d2ASSxTkXNmL1IINu61mqAKyfgSfxAa0hU1gVZ9dXhLXEVh3THKx9Asr2nSWRxLlEi7bm2RuZdgi
K5S2MpjdLROYACntZNHgF9VGBR45dwtMZZ6jUy3b+ORPON4pkk6VTu8ogpkRJgLVvkTJojP5DYPa
Yr1XdzVF+CZzRwTxTo0+AEcqM2KIC2bOvJUlyqHX+ZebmvfSc95iq3ySEwIAu9Hzlq4X8ULTXfnB
zMfBqDH10A5ksW44UXDs0/g+8Ow755N9UwoW9GjXw/XQiOfJ9Hc5aVmeDFjlJeDMwxLecZLXHyPj
7LXorDsTvUjf+YxFiKpxMDpOBiEHXIhgsYaG1KTh1Qv8YU8A9w1o14CmTwYbw2Nu4BpYr5NWvquJ
j5JJIZnGc1lsY2h2RO8NxikLw2eWAzWECIFNNqWYiAaKWEV4gscUdhXEwSt4T7wZwxJNT6ezmsMO
AFGZdJsaaNreaoP9GKfnyhhzUMnTyc9gGSi/viqXZWiore9GStkhBsl3Ct4sNvhgahwxTVVcdqk9
bzGZsN8QmLg7K2Dss3AFh4nAyE7bO78YoQC4yb7V4pBERbTrPOugqgxZdWIeK1Il2da6G2k4H+Us
Hsa2wxmKNoLEMnUdlXwfE9gYCEsTKZQTJOX5aONC2KoW1SJzLKwrMgYXkbp623bt92oojzUuxZVb
uaTRVWiIMxVv4rxId97Ip92SaTEgRdl7GVO/SYXJTWiM4zZuUaK4TpFeDMUwbqxJX/VpChhJENDm
WXhayAZAMtkvrq3MRNspbcBpXmWGpy5NEqLohvwmbh04XH7BbNOqnZUV5PPG7okvzDUhGKlTvcSm
Ze1DP4WY6Dpfwmi/RwpGfQ/Wb6iaq4J46vU4s96Srf9RquDNYURzHLySYkOWyTmEt7NJdCiv41m9
Gz5Zh0g+wV3UA4iJIr7GZHw0XIIQZFK+RkrfNglCeF3rk1L2OS3T234y79OMLXJPBQrSK2i3EyLV
cEFB17lHMpAuUmIADXg/dX2azNG9NhLXpYQzp8sKmcDJCE0ur8khMXC2UKZTdm/MGDNp0JlfZYi8
h0Aw4EiWGW1iU5fHPqs1CiOPJQ/f16mNjJtBEzDYoKxsFGM7D2IOK6pz4xPZVVD64D3CEpXkjwps
JfjLaR9aTG3cWj6bSuSb3puYkkXRU8UfSRQI6W1xXz9Wcfvq+PWTrwJ50BAeEdaN9cby8s8Jwc/s
ya+2acdN5GTnRlTqAYTQsPbs+oSjD7NC4d6TT+fwNpGjRhHuThViFJ3E96rrviabVdoUmYx0e5gc
nS8evYroMzvBz+nPl4i4oelPFZy/1D54s5GxOGQoZ6dgoXJ3/GwykHdtgbWgNZvvsUuRzpH8iDgE
+25hU7Bxyc9eY56KlK8NGRnXxhC+dZKk1c7BByP6wQDD4ZPgUYJ3xgdQ7UVdYt0a4biOadMdAqiF
N30qxbrU7nVSIiwsNMQmU+l2i4gA+cHYvtuN/9pGxTO9zHvtAtTpdSl45CVsYA2irYbMOAvZ36TF
QCYStHLFFHRlSrpeMfaPVkQoJ2cwaoeEdC11nfjWN+b7n2GWYntsn0ZHdzucbBDbLVzCDhU7Y1Vy
a/v4IXRJx3LdvCC/yETjX1cGpyfeSS24doZYj2ibbNAomX0xuJrasESlM5jixfWAj3b5zTBU3/DZ
zHCIkK24eV/tzBR6k9VOV7Pl3rUYw7O8OMWo+06RCZVHU/JgSUcEZAXoeHpPXY3KIvKRaN3MlneG
Kr6jLlEHjg3norLsA6aF7zGg9wivQzJED3UeNhs9RuWVqYb2MFic+RIW4kHYxPHZrQcBwXSFdwhT
eIR93eVHewJx1HQpESWOYxO8J1nRyMCIz1Qi7saABqxneAsTl/9cVOF6jtVA5gOT20j4PLRyD+NX
k6DhQtGTx83iV2abjaMAveU8G/4hG7JhMwo33Jm1qglGifwtrMxXtB3kHyB6opkZL7yMJX2CAY8N
E5ewZ3yaJmUDBlLOqjIJN5ltb4yY3xwlCIgSPT7/P/bOozluJO3Wf+XGt0dHwiWAxd2wvCGLpmjE
DYISJXiXABLm198HPV/faWlMx+xnMxPR6hZNVSHffM85z2mYYG7RYLKNMbm3DuZNkK+hdW1MnKOF
a3xko3UvYLvaDVDEsVZr1t/AdtoDKiPv8giJI6UDlM0n5dCGfdapd/ULinvmkUKIyuZMoqv1OMMJ
Af3AnXuYr6Kidl2pWyMOD17LL6vOyBrHo3WlkzQi8z+8dsNcbQZmXJojmTn6AVWBNxsID5dSQtAR
DjrkTZvErwxsez9cGiGI/QUz1Ul9tKMTeh0H4zeM6S9dCFSGphG7Nu9jzcvjAXLngw/rFKptDJcn
20gr+z63zVsxEXRanLoaFjLsHhQU+oUadUzMpenWrl8M2i8Mgsk3nqTsZUr8dyunr93mayTBB5ad
jfC6e4OYM2DeE2mwl1ACIBzFQ95gfSo9Li617jfjSEUbzUf12dRf0unVBcfiJWRXgoWPxQdVfO9H
3hMozoieKlx7DXXVM90SdY0NLc6NDe4ttXbs6k7DCshnorG4L2FmOhiNI7hkUwLmYjgkiYP5AiDB
lJF7JpWMRzHGQeUo782OHBKuCvrOtAK0dcmC1KBvOzg7rbuBK/MyWJyxVUjrVzcjm/a17W+Ygmus
iqyqAu02GwBu3mHk07FLBFWOlbBLxlsAX4XNur4t6wxnseGse9knu3hG0x9yVx+twuVR3BJRH4Y6
Os/egA0pCNG8kpBNyGT14m0OqCurctpTUm82tqWv5B4DOUUAY50HJ6wH4d0YQvPi4VO9uDP8qbnA
bGF2DaSFwC+Me5VMxasVS4hADtkHFE4vOVk4hoeV7vB3lK1PG0kcvDSxrzAgUBztYRq4mSZKOpQ/
RP4qVRVPXfQxUHnFISZBStj7h+ohaYVMeQlHEkrpeCLWzGvbxsWmNEnc2B6SWymGx6a09rkXfdX1
fOZCwqIn2XNLZAYyt3ppkC0HgJVB7BEpFnhwp/AQR/lltFuPKnO0IhvHRGzdRUNzDtKKDvFK1aSw
aJyz6vxFmqWgjsPigIX5SR72Pq6C6hBnzvcirzCIlbSvKUSezkcwCpe1hrkQqx2aB1sDWHPajUde
P6Aain0OEc3H2M1OQew+YyVc1do9Uy/7nDSDBy4kOvUdCBdFj0ycgeABYFnQcsOvIJETrBWqrQ1B
ZqydqUaMwt0M2KcbwT/SSwVWDpTP+B6OLKwZa4xVrmq8CZZSRMAiDCN5fxEGJtqsqB9scCxTkz9r
mWPWsUFjQ9wrGSXTj7zHBBN0nMMD3G1QYJ1z7iHnvqahp7D3Mb+WUUnQRcWbOEMccyL2e4JSFuCC
HoF7BzWvoPZ5jvW9axvgzTRN8Uyfh0l5HOxKAaeZQv5qqoZWeQn1tKpc3gS9fjZmlVBkwQvSs0bh
IMdUHFbhnsVj80S7NiWdi1l+pE/jMW2r+FTW03MhuebxTH1reldu8oxC1HAmz42P5MugjYcpsh7+
q//8pP8Q8vjX+s/tR/mB/PNPxB/+sz/En+A3Cg8I/lguag5GiL+LP775m/BRfQh7sFj6mzvv/4s/
Ni/fEjaxLYtSB0x8fxd/zN8CRCSiKOTRhesjAf0nFjy+tZ8NeA6RbBfRapF+sPv9kjrzIhYgeKcF
zqLFpdPTshNTHu5OA6StqJ1XBAvPYbhAqDz9t7fPT70ef25s+MevbQkXaYyfg6wxke2fRac6xr6U
lCFB5rqDpD1yNxQtByP2Gk6xGf21CGjFjLu6PaqZ+8qfXq37vwVq/vzlrSXF/HPOhsW/Dzja5bLN
bu+XgF+kcQPlIE/WcYlbjZ2i7U43jjvROsSu1xtfh4IWQ9jWqUxI2hBA4Uli+QOjAv4DiUhNttJm
Q+Rx6mbqqSOCZwzXXlXkWKFd0vxKPyzrWrcubv799/5Lzn3JCFk2vzzLs33T5yX85Xuv8qF3Ikmo
XlacuCJgCBJz/cpeDrqOjOptpBcXdA7nU1vzKxTMexHLJwhK3yLZw9NUkbOZ2+rwF98X2c+ff6sB
UX+aRBwqMcgHevRw/Pyqxp1SoR61t5789k422bV20jevz8Vl6ACSFyH+RM/nMpq4bI1ouDyLzn6I
rZwgNT65RvIAjpkr0qQ7OEm21bH3UNqcc3Pl7ioTzwhzQM0eLCAKU1ffGDpBZXbh29AZ+N6qH2ad
fwl9gLDtTLMexTfGKg7LW9E2+RrHONEEi/8RdVueKBP42kjuMCVBgtqPuHQjH3IDzG6dpfqLOIS/
no3xVfWTv8rG1OZwz/HW0Hp+J5PAvPOLqFiPifwSJtPXMZUTlfYQAkOTnzK3dLrL5g4+XpU9ZSH6
S+4PX6JsZCOdBatg9FeKcWfb+Y27GZKajmhGsKuKJkZaW1wwE12AzHf0r3Ir9x0GMjskItJH4bc+
72nPKjqC5uQfphyHQT10lHC67G+SnCxN36XM+z6AB+FMt1bhb7N5POOX2HWWC/dLPqgcJHKbBhPq
RvxZ8nHYO9KE29yM0yeuD6AXZWgeRrwf66DV5kkHo147Tn9s3Z6PjZdS8hEHdbuPqmS+67U/rDOb
gKWsOrlxk/DZFQMAMHoRPaes0Epd7pddQ4cEgSgORGjgrXXlLkZziJerTSebUwuBBc6aUa0Ub1T0
3ubA2MhFbi5exjl+SmBzQUJO9xUIidvBzjH4lJrmwz6o4bISeBGx+EauJIRAAwM49yUuPjf6Epfk
15xlgBqc6lEuLg7ZpMdswrViCWef/x5LE+BaeQjdh24039jdRPuzSVmWm+0qN0c0ZmlwE09IPUpt
ZESxh8Uyr+7Vw1jjil/QpF1EEgb62obNiVjA3RRKAuzC/y4fRyhdbqe/UIYiV0XpODvPZkFc1XFw
rtqkgdPrFisjqX64MrlPeezmpBEA63z3VWq8ln5+ISl9CYzqqaU14UZTdN4ayTlKCEZBZhNmzExs
n5HaLuY8vJqpjY2WXucUynHEJrCm76+WtEeJcCNo1sbntqlhJQmKzPsyujPa7Mpuis/H7O9ME/2B
+84qpO2ijyDrSvNtnCAiDrk+aZUnux6r8SUC8LDKxAzCcY6c7STByBXtdEhTqiedqRyv4VR+qX2j
wkWrKr4Jt8GLhDjdJ8aH8Ap/baXsXYnDLA/WkQnTZXbW+TGIqGhsM0Xd+lK6VhbOsW4HJI+az2qu
eW44jFF+wB2kVyLH8NarSyDbyxyAgdahiGCx8Wl37RRsIxmStVUQ/GNPqdeVBc5s8jTlZb2cNqUY
Q2yRyaM/8IOkpYkdW5cbU2K8YyluU9ky+PsIBHc8AEEirejsMm1F98RWi1VCRgK3q5luePw8tSO/
7qKCGQDSBolPXaN5xBxePmYphdbeQP8r99o7wDsPrHLZp6bek9HRQJM7YHP9UD4bZsLfnAZAicAF
5aXBd5NdMmv+GtnlZ5cl94Xsr0VJ+M9twKEDOz/g535kBURM3pwe62LRYXGJriedvTCh3gs/+VGZ
3j5L+Azw5KZSw5wvQwyXNFJbSDcfnRVw125pHHYpd53618j27BsTMjCGJ32mie3ON7qXtC4vduI9
6c6EyiPMbZ8TSBldajjz0A5WSDE1Y+34dU4FdXXqKvCew3U7tjlM7SgNjoXbXTirZ6x/84PlCXwX
4Y9mKfeeirzZTKW4DRLWSEHq3HmhcVtLGivTTj84sUulGzVU+OpSUV0Ake0Gp7sGGvqE9D7YEXES
YgeZi26bddQu91ZJGWN3r+lwJB7ZQEivX0XtvIoofcLp9Y5Gds1cf4s1+VzO4KKRde+4SJ9bzSNA
ZEmM5q1cHr3z3hCgMpqsxhdRs5jU4fjQDgenSJgVcnZD3XjNsx56YXnOu/SRJzAE0bl8tbMIZd5B
0Z/33pyb9HyYFWiP4qJc82sl3Afc94g7fbiP8vla+7I/ks7y85UDJXImW8oulvCtnsBJOtEBNzRR
0oVS1U/RQfbmS53kn3YouGZQBNXa8jlf3sBWCSq5xWKZDD6xiKm7zlVDFYnZPPaq3qdGfivM6b1Q
8a1MrcNMx5Qy4a33TdvfdFDtEJRPE3Byg5IP3pcl96bEJKaLGuIV411VtxcFeHNOqgbWAAE71xBH
k4J7X1cn06cKpI/Eg11UUMBZrlKa0r5aSfktK0E7DSJ8RnzFxgyALQuoM9B2dJyi7mUeRxies8q2
NQlmaFOSZoZuF/v2Fp7yXdWo89w4YPtEcs1817uxg+SxXNqMlQKfx/jE1Dbqy2il4ca1QGLGvGbB
AqtK8vq2N+W3FPGVmYL7fLegrZIFcjVMMW8c6l5SzfPCxCwuzRBmu9LEu2zWsanpE6W1vQGDomlx
0tCOmbovjqVPKY7Xbb2kkjurgXDv2itvkOONTQqOzT8hiYKuE7wEwLqMgEC0bgF4VZC8NESvVOhX
L+fAbhfYFzdlVE/4Xyn0Lr6ZcE994oOAEAYiFsYHJQ0rmqYeBBQxMrXYbrVhr6Ct1juLSMbYtK/2
Ah/rRodlDjyywlsimZFzxbJ06SGW8cQjeAzDzG3nV1ZIB3KpH/YCOTNShK4ypYsF/pmzvMX8BYk2
BMY1IMTcdMVzAzMNi+XBgKEWGtgiQ1R5ki/Hnqgx6RkExcibyx3IUVSiQT+NJr23A3y2hvNzw34B
qg+Zi5pSDVzn+Q9nwboVaYd7vZO3yUJ8U/ZtVoOQQfx74FHL4mnBwwGY7O+rBRmHDyS98aHI4Z3z
17mnXoCeWI/JgppTC3SuXPBzFpMDpQ/S2BSSc7ZZMHWVvxDqjFos/odD6cf2enZhgQ7w7Wz8m6t+
Qd7lqbzrg+QpMDwKvDASYB94rRdOngEwLwiql0i65yEOw9sBl3iSGPt+zKlKoE7Sr6HtqaG+JrhE
uAMwXAiQfGZmeHgj2LFz7WdzjATk9PLY/E7yG70HW5j3DjPwzWzxajVg/2LV3dOG8+ouPEB7AQPG
1LhQMvY8LszASdkdq+j0c8jsfdyiuxAxvMYtPCWjzL+XYRreLG1QOzXTPMBD+Lk3LHcTT1a3HnsE
WdXSpZ4cmek35Kjuar++Fw5FSRMxwUUuVzc87uHSjqO5G4aeua1Tnxk+AH5epZc74ycul2cf//dm
jJp6XQf2c0Gj5N5vaJ+vAuetYe4LCPiuA9YiW8qQHrzYv83x3SWCax766ok9yTLz5DZ1yOlw6ltJ
7Q779CdmnvGEGYIAtCLlSZN0fQEmNqy6GjHOap1hrbULdi+TlIXgNt9H8OeR66mrzGKYB93oqW9J
O+GET60pqTaN4wukKpMioLqkSqTCphM2FDDFIXJrFZnrzuT+l4OfH/P0szUwU88pjsa+Quab0Znv
moUq3SeJWA2CIaTL22Gfd7S2MerSB19ma3LyEDwBgYb+fN+CcGQ5VAv4IiLxWoDL3fyj82f8chlw
UBsf1zagsRWlzA3OqmxIzhKYj/clXCxKtk0Lv6NFIgHe0UNQlvUjD4fmA9hys8WJeU28MHm0S0ZN
TgoLuavNDq0l4y8ge0lv1aBWARbEt1MrQaGa6tmNYxaQJMJX+ehbb1ZKXQ3TOdI/tIU+CqA+VZxR
qEOl/zCIhWhY4USkdKfZ22NlUCYTU86bLrBw1BtqEVR1AbQfH+axprnY4QJCUPpgWJJ9ckG3HmN5
6m6TeeYbQEU72aMLltr53gmW7coCzRCFl2qk20DEa0UaYdCLF0iAt6+Vf7GDp9GryfWHAb9dN9DZ
u5fyHMlS/pmZkVVyMwJSKf2YG9zvzrVzu3zrjZ/wejGue7d6so5ijLkK29h92uZIkyOLWBhSYBm2
eSM2wkenN6xTkNSnrjA3JpUEZjBfmfSOjR+8TMW5YgtY8azzIQXYiLYrSfBJcaood4xWxvLEnHpq
vtDUNyYtpzCLEAIb+S1MP5mFNpD6bpqIfAa1NVZ+yDxrWyNcMcDc9uyPsHhIuFntjmUJTAf7wc4t
ckHymzdZz9r2FnxE9yyN3r5xe3M7V9U6FBgKZb6WPFyrQGNWQHrxMo/76L30x/5AkP9IMnQtWiqN
gwo3Z1VRATgRMDOgiC3NkTiOYqDNVZZtCcbcSFyXHjhtCKxrSf+NQTYtn8i2WOl7DrdhGDz8u5rf
HUIloWCeu6jicU4Sx2c+H+CC3XSOtQ4kAfHC+9qNwUrYlI4YuHo5i8ASFPcRIAwmUyqMzQoirTPl
X90he3bmst/nElJHmAbALgl8VuaGuyrPyt7TE9cRugg7sqvvYxRkd1FsDy3IgzpRNxp3PbfCiHe2
kyTcBc1wuvNdeRIUQaQ9QbqBJM3aVR6FDKGdr3UPdrzNvFPm5D3Ae/0ULPjpvD4uYcwqw7TvLg9x
8oUn9DpgsmH2NOn+hywx+Uwubjl5mJtxM2ZkvibDuPUTeTLIRBrZeJ/J/pzF4XtW29CAjTt2W4su
TFdMnwBqa3ZJNW4t2f2QTXCtejIBzIPPwLxcJBPuLPjPItyH+kvkz3tt5K9aRMtTeMsoQyqFvtnh
q067W6rksHP09E9YzSpJ3XXX6x+xsIqtoAPqBmpxsJb0SFUeLiqJaxeLcskNCu5DVNAMYG9cEotT
OBA8wMo64asq9plh3mdsOvKQvEYkGfd7dzgjsU97O/C/IQV8RFnz4iRugazgHIO2psxkxprmriqz
vNRTiwCBSB0o/0wh2GnCDGURY4Qgd+1ihryAdlJ0AnQTrv3FdlwOlZnbQcHz160mDE2apjzrUHrR
Hi7pybDdO9wH56kWqEg1Iz2r7aG60OKEdlnvCUhR1UkTIvZP9PN6HyX4XofoPgqcr03H9i6M8i1s
RmRv5T80ls1zIlglVbofI7mfrAicv8t8xk5G8ZZClE18PjqBBt1f7UoR3ZOEQYcHRehYxIi87bC0
PjgwyEbnDRvia5Hoi2n471gNGSWRKhrGIZG3VNn0YK9BYTj4c337NqyHL1VmPeQ2WlBpNFuT8mDS
PfY2sKCeWmpfufFxFCSkPFyeDSSLJld7KeXeBwU31/4Dq5i96SX7WMAySNTViwu8NG2KQO5Et4Xd
U6wGMI0lFNBR2tXeOR/h7E9VsCod/s4luxkYbrgF8XhEYrYw1hfp1o3n+p0QG89haky8fWt48zsS
67OY4fwYNIFuMgNPmGpya4V53139xe7wl33ssjn0AUHS3UpOAiDjL/tgt5kclgJcg4aVWE27AWTA
I0f5I1FP69BtMIg9bibMYVjH/nJt+Y9Lyz9/6eCXdWoUGZpKGr50edXYFMabG+emX4Ms7VZiD0fn
3/+kC8DpT4vn339QsJpgpDyC9OgCP69IB1u2lcsFeh00V0xnNOd+FNL+ixXx7yvgf/dVfsl0TE49
wf9NvbW183caxMN6cm6KTXjQKygTu+K53qAgrszn6kuxjqhC+Buc4V+u962/+jF/0RZSPCWZDmu8
ttv8UB/crbXpd/M+PCQ7BLJdc+iIHG4Bje/91ae/atK/ekP9Qhf4h98zkIM/AxSbQKGXSn4Dekst
0QcsILLJl2KTriHLbTCXg7Ykxrz9yy/8jz85JG8bYcUWhGn4/5+/cOqZ9HfWnMTxIdxl+/ri38Oj
pB+T3zj5r1ejW/8VZddafpifX+6fvqb9y6cnokWiiTJIBc0GBvE22g+7dlfsgg0Xmm15c0Pn6A1F
n+t6dYJadcx37l+8q51fQkT8uiGoIkn4js0PTuP3zz810UzMu5nySHK4dIuYS4Mm5m073AQZncoL
FCFuj0yAK9dJ8HiWxxH6FJcRdmWUC2ZdwG5EbsWgdxkZmJShxXf8g/Ty7Sy6F6efH0YsagC9jlH/
FvakgyPey1G/bjLzxVf5drSjr8aYn9MWPgGCNIvViEYjFxeUtdaOc5Lz+Bfv8p9f6t9piGitYGwd
aYPDtH75oae+Si1mSyqxpaRaI84fTE2WfWb0/U8eGv/7hZbh2XF5U1E3/vNvFxYXd6oIPqRrwQyr
FDZpRXMzcyMOst+/1H8xgv/zt3SezQP3X+u6q6qrYO8m/yjsLv/dH8Ku/5vtk5PD8U9Ej8OKP/o7
WwVNk8+9DCyMyv6ChPyDrSJ+I13nM1yQqkfzNQPBx7it+i7+v/8DY9Ay+RNife6CGhSe9Z8ou469
POD/9ERgyYUNntQh6CrfI+fwy1MIFlI9Ek7mHRMkD1aZbMe0ugeopKl0q57siECX26htL/yXcJL9
qpnEfZk33wiKvud+c1u0dHNC30pXpW/2q9kxAM7WCz6M7p3PuGQzkMrqabAWEyqp9ChmfVRX9h6j
0bz28wy6u/HeMTTceA35YDXF02nsaJ2bp8Y7ebALVm1t1Cuv6fSuH+fw1uuWO6tUksk79S5GOdKV
l8hXq5nnU6DA1rs14Q0nC17qtIpXY8M9s2vDFdK7/4QLDb7AFC2anRVseiO/jqq9kIjIV6pT5c4z
tcLyhsgNWPQTSew1sIJzLi0Cic51ksEM8JiaiirIOCLzAjPouJCLIutZdEm7S/2Buj4DqJhRDXdV
Fj7KuIUxyNUnbpk7y6aQz20/3LlpRXEs2BrmxV1JsdUqkfIVmvC5tetby2nf+NhuCwsN0w7G3Wgz
w6Mv6V2ky8vYWU9x3z1Jp351TQxaUnJGjfk3q3Jbmn/8bFXH4bPWtF4k8beOo2YdExK9oVE7O/rC
fR8rNuEuIeZkTlaNg0bQSvdx7Ltqoyvr0xuNL9r1nPXolkQ4Arx3LKajlS4kI/yQ8agtwgn+P16/
NoyjFUkC+0F0sQ07MSBBhB5ACgPQnauJfU/jfWvH39LOpF6vXZjWE9KsH0DpLXmx+Tepn1HJcw46
B8M6q028MmuSMOVNh41qYQd+zXJCPy7Xvo3F5XeTJ2bz3JrVcKHLJTk0bj9tlZjyrUoiFAkUYORD
AyYDWIQO8YBbMa2o6bZStGBpcA7mTOUWCaiHNDeKI11i7Tazx+GNu4lae6K6xa3zrAh9syZK6d00
76YgvC/U9KZK+YZ7VL6EPVRd9klk2bmnuEKT6OKFtjLcEkKzV87Zp9KJpAEomimoRQZnXgpiiEKc
23AYj7TRuTSs9jZSX4UT0KRuycVvKPPavBtN/3syGETJuwZsHRuFjS6KW7ucfvQY2sjQ9mAT0h9m
x8o562a2Y+30nsj8wA53p2oSZkOkm2MvLBtju//YKcOgKGueNnPXsDJg3dZpds/ZgKxCGNPZKxir
a2De3ZaMPVhpjb0yaYcnd/AO/RJqrFSgEb3je8BspxDsx1RoVkrkX6A0PRtjeO6T4LOO3Xswgm+W
8j5zK7mlBm2dlPLWmUjfzSDJNm6Rf2I6ufMrYDKqM9nrWuPdgNS5hbjLbVBaj1KTBlmaUG0juvcm
5wsgmxH6obfJ0b+WD860hcj0NE7zHWVECs24zM/NUkw3e4Q+LbM0d92QbISU0RqfHQnShb9ixl1E
Bt78piWrqz7Hjsm7aXroKKssK3mlaQJeYIbTUOeZXJPnfM4cG9gloltbe9g5cFLfe5Ua9wNlObdd
pfJ3kG8ZNS/TjHw9n9yGjjUjVxa5O4R5BxDNnhWk2FvCZ/sLt+JIFWlBPxISw1iAhGOhiO9cVXgy
MX07ThMd27LL7yRCyymNBW/fZORiqlc6wwTR5o69pTS+vUMNHzY5qZoUyYbF36l0dLIGkx6SIFUT
hsvyrnPED6HCLwYolTko+MyWVr51ZZ9dQOQ95Xn3HBMwsXCK0GPax1ud9uneKXnmCD98pQHg5E7t
0RKsOPtafgnK6KNMk/I4j+U+pyZkoxfWTBWppYe61VtKhswdIEaieLnzaoM+uiGOkMIzgiMZKpz3
Fijw2Yup/ygURAe3MW7gG0IWpA0PGjsedDv9bnHRDd2A5LZ/8HraoEws5S0OVZCw8qWw8U9yqL0H
UfyKgAQlovU+dT/fJcL5oc2ZErWxfGT5iIuE7+PeGAM6aHofo5+Aj4NIEm1lYHa7MOCNxbKBjzaU
Dg5lY6fb6OvAxnvIUr1yLBrcglY+DQraStvZ8FkkV3ZMdUgMdT8QvAyYo218sx6fZJBYwls1Pi1t
hsGwOo028kSX7pzQKFZ2S16uRrZajYP8Isrxvacwusf0YWhJXTAP2WwV62GnIvFOqJpmq4kcmxFH
n4090xUbNktrXQArKcKWzSLnmSDxeZLN63+nvD+795Z56F9Pefcfbfcxf/yTIY//7I8hz/2N4hcp
g8AyfY/x6Y8Jz/8N0xVjmivtgJHcYYj7Y8LD1SccE8eBxJrHJVBwD/tjwLN+k8KnjGX5U+B5Eoj0
fwCKtgJmzJ8GPFJygc/fYvFd+ouP7ucrAQqREbHvn9bUH6FRiCwmy3aXd2Y4fsnsWUM6GxDXzZr+
bC9vBty7FfQE3A+benRZFotSnSbME7iTk+kzsfW0Bh/2EQVee1I9rGGrkt1awlbesW+T59COGZU0
NZCFMEyo6tXwgquhvctCp95Jv1Gvox1SuWsm84vWhYE0bavtHNn9HqpUuh2l/9UaaZLwUha6TgmG
mEfCa8Jc4+jyGYtMBCm2Eu9ZZCRHh9N+0xoCLC8zxc4aAn8Db1o/5MVsX7DrOJCOEr2j/08eGkB8
iEyF2IW9Nx2i1h2uaUcXb9SXxqGN6Hhqozle1XjtH0P8wE9YrtkzQYBC/5j0VXO/fsyiyj4F2N/P
fRpElHEsS++wzD68gW5gpdKeYYK0WVqV7gXwEMFl3H/0JaGiNPEU32W5kW3qQJI+cvpoHU/8zTMB
5jNosfmpRSU++pOIbyOnVA/zyL88qsLYgbDPeOBQREqijybWqByeEoeSBHsWw8EaHcxRI13Y5iQc
rC75SAlYAr7HqPorXYEEgyuMidqLy1OEaQvEMbt/rPzZ06Ioblw/GdZmzbM/Iwp0ajlRuCD3au/b
ZsOgzDZ05g1zolpBn3NvLE6TgWM+mdBljTYej0mBt8sfMhN/g3JObZClIMrwZHaqpiyVqMwp4gOB
5yYqK0zhwvQOjm0PqMiJfCftPex6m5fKmiWObjgcaGVDq1xUbmkd0toM3tO+IjbigVIGPGs0EJJD
2IHhNPQvLfaPvUMy7LGovFpvhBuZbN0z8rx6KGLcH3ZzSdKe+0swda9kmdD08nGu3rDk9QfPHOev
JCqYT8nGyHefADlJbx7e5yHnZwi6ClnVD9u3aLJMxoV6ZAdI8gqZblw7vZ/sA52XOy5HCVUkRv7h
l1j8VV4RLygCB72M5OTgelO8J2SQAk+JDfiSiCB4E3WurZOeGr2DBza/uEEWPDlGRApQdi3mJVFZ
91ZOk27pxoxrVqBRrarBImpc+sOJiwc/m3CGbWDDg5M2arP26UmZLDG82cpghztR2c4QnD6rpKyO
nau6Xa7H8V6FgXUCZORvOxsAOH83AcxVxMUr30WicMiftUl1KGpnsti/ecZxaAvx4uFM+NHFCVv2
3M0oi7Lt2yoviTG2fVWKm8rpvItqihp7bFeN7yQO9Hc/iqppF5ec0Adi+j1hq0mUgFMEHMo+yIb9
ICuxKhXWzzn3pkfDqY1zXLr9buos8RYmdrfXYWo8WdhqTm7kRmRQnJbYaJBQ8CX9Nr1ib8/5cBBl
zqAC7pwim/A4Eq17DIiIvLdDTHUPIfS4WcfkIF9EUoPF0pHY0qVLWot8w1BvzDChY6J16QfEg2Mh
ePq12ZuHQmkqDwMokyEthzX2VCTVnMdU6/CMaTwEz8SqV7UQ+rGsEuO9Vq3/3SmAgPmqKa8WovfS
pYdpC///Q52aClkGQfc8G4V3rQvXeQoyK77rpbBBTNQOWJAKd0fRDvpb7Lj6mRqN6ZzE3cC6UI36
jDqtT/89938691nB/etzHxvl/3n859Cmxcr8x8kfYM7nfPdZZ7r/WwXxx+Ef/EZVFP8c57rvQ1/i
gP/j8Be/ufwzNjiMAK4vLCEYJv5++mOWFiCdpMPax/Pd/2i9Q/XcL3rJst8RXiBNafq/L5p/geem
pUP1acidCxKjWMlA08hKs7wOu4dWJps8Rzj1TIgaVa0ItnAk8ZGNSVlZA5Fx+2qNNgbQIqTSBvjI
KZriR7Kr+J5qHJPpjAc+7l4pxlLcygZYsirwV7Ppny1CeBQEuPYnKw4Ece5Km940dlPumvgKM7Wf
aWL4EpLm/ZpQ84yFImheyoFsIuCFW79Phw2kVPoUq+7ok+tlQ8KjOQasiN8kfSmIn2+ot9ub9DWN
Sl9aUZkEC8vXxmrXahIvbt8lqy6n7B1zuz4AnMfq/mZZR+671cpsmkOv02+E1MXG7ZMTwtKxWUyS
hQnGHqvH19QYweLF/kxclCJmHrPDHHWYYFhAQATShxL3wkniGdkMMdf/3rb62yAjyB97tB86lcJ2
GZIa9Acv+5FUQb9cuotTrjEdAUKC4VHy2c0dfjs5r0ZwIBZI/42QxZZY8XcRJzUJVg2rnRejXeoP
Zi6kjXNyZ/HDCxC+tfIV8j5bGtfIc7JPxKT3w8gNQlWm3MKx+Kzg7C1J1R95mdowDpp2G1OusRoN
ElyRIb+wg8FUEcbfFA+uM+aPnihg9jSz0GaPVH4OJNBWURhdCp289LGzZiq74IzGI5V1SKxFvzL4
JNw4SfWVoZezKDu7sXnC4Heu8gSkPL+dpfaRS7uURxg6V5IGDadlVlElrG49MO831eA5HEB1QY89
+FyyAWpnglyC2cmN2Gpx5zDQeQelyCVXUYgVoVsk5LCk+TGCO+D2vo0nhjwp8BtrY0HL90aAEnOv
rVWWKQviU7oRXXnfm86BSCdvSlGxwXNpn+Ac6G+IvF8oh20WJ+8Th8ZeGcRrl9dZ5bdlHmJ21OVj
NSgMGYPz6AHH3HkjfqfBvOBF/ohnYJm88u7WaZP/x955JFdyZF16RVEW7qGnTws8aJmTMIjM0FrH
bnoBPeg11Mb68yTLCIDJRFeP/yozWhVpyUA8+HO/fu853zlq/pAscw3Hgp2Xy4iEgkUn+YuTAy2E
thwjhsIJUJjydjTbfSFL6hiRPI/FqK/COCSaJEk3cVptbb20bgLBddVQF9cAFtSB8GKTThTXWlbr
9aAuulXn/EB+dQ6i581UV2GXO7HkbiwzqMLMuO6bMIcNqC7QWgRDOvL3XRjcGdywkR99j/WhWbo+
AGx1CefI5ZpZDcUqL1IEmmX8SsmMnTZlIO+hvKMGBUwcWOJBF5pz6L1SbGt18Q/avl0OqhnQDwPC
Spu0dFlBKKNjgNbvKUMjhGa3Y7fBmFqGj5ZqMnADifnACa8TqgWBVniNpYB2UnmT9lZy0Qg33fSm
Sgygg6E7wbeOjobtF+dDoyTqufQhnuoAUsb8SGPweqzyH8UM1NeImu9RiXyhiqzX9mfThOTFdUkf
xYnnq54KFJfl3Bxd2mHnQzEHB3J+gYkQLIoyiLxhb24fuW9gxmzifEMSYn3wNWheup6LXTBgwrbk
SNYzXxLMjRVINfo/k2oEJW5g7XIkCmvoXyxyiRwidBGp1gbB8VmANA+UEMndSWmdRM+vf+qG+CBk
cD162jd0DMibJeZ3HJ4Ly6q9bSjsb9FMOJpRowfqbPHQBRMZgvQjvBqSrDAdyrZ0eNKy4rXpGmOP
2BPdk6699XX9rUwBK1liNNdTELjKYkuPvhlWJnoBWpSgSrA7hYvY68ttOstH/BOXddP3+0zDBdN4
F/kUP0dceqYOoGlMgOUc9U+A/zy4etG5iPQ1A88bo6/v9QDnqq8R32tb0/fBiflieSxiqB85IqkG
LVpRkGbhVbCLfbIByj6ctgz2ADq44srU0dOGI51/M+/tXc3HMqUkF2qdtRDxaF+6gKrXnTG/cjZn
RyzrjE5t+7qeGAKYyRURYTcJOtiqCY9BURF6nttrzutiWWQVrTQ/JcoeadKWnOPbaMyZf2pTsKqL
4EpHFu43000scpurYPfS6eWTGSYn0qrXXtRdB7CayZC5HEhytcz5NEXcCNghTsQ3INcsBwg2+mmq
tHI9p97bDFpiAapxS2DTlSfCeQEt8IJgi0MSiCfbmQiylt96cH4TengZjZSPMf4CaogEhpUN3EwJ
6B1jeq098wa2CO0oW23V9w5qeyRzZ7qS3w8aS9nPmgcM7We0rJGGIpRy0OyTN01gElxDc7xgFBSt
2nZs8DoM0OWjcdvQP6y64ky0pEyyDaaQbofr0IzFWYhdoAuKva2ORl/HfSDn5rbBWqDJ/C2JxhcC
iS4SrAeaQGMsbY0JMrYEV5i0TPEpDOjd1543jURzqY82OLeVsyEBUrUAg3AdTP2VMJHBKheEX8yX
Q2yC85nGh6kqRqSw8201gn3vyihaagJeSirwECByeqiG9FyCt3C13lzlQkbcwsVxHJoJTRJnpxPg
cYPr/Bb6RIvoGueK1U8WlCXMzibN2L1RdsE6YEhAd9DajFn5JsaKFJ5c3te67TOSCrplm+Udx28l
DxnKbQDWcsv9+BrpeL7sAOpYhr8h9eWAW/e+JJOdJOf9BAMZdMsxREobIDSM3PwH2ZWHCiIbip72
DvXXXWRkUADjq6EwyE4m7i7R07VM5mWkudeBbNdzbP8oQ/28l/Dm8vwhcaJ9a8H2prM7ht1FbLok
AbpbrkVHeB1LfsXESDXy2mGGXrSC7QuYzKTrBDCGN1odLXvX0mn2owhvrCWa47OhKeAMZlwl5goU
u2YfTW5sPZiZJXsisDQ011myCQU+j8S+8+b5DWcTVkZJqYJt6rEu55cM07bU6mfPSUERTRu9rU+S
Bs5PuAxX7JWEmskL7MrK/UF+yGufyGOStReaSgEaiRogZGZt4xLyqvSB/voGTM6ti6DajdkiiQlZ
TVa2iqN4HxjmiavZGmjoWVfqRxkHF1AEbg1dO5sTC1ywtTPCaTOgH/OLnsSg9inw3XO9CHdJq2+M
SCJy4B5mmN33yHdfdT4S6D6w6CBZw5BbNwJxWWlum4iesTucaluerNm4LVOcgnXR77nj7dKgPIyp
s4uAJ6R2dDZU0Zb+AKpyU1lzLJDeorg1s/wUWfK87L2rDNrCkrAWMlLDnTbF+9xMhkWcG9B93W/Z
rB1EUZ5GMg1ztMzYNg+Gj7uVNIeTMabXplZ+K1mCweB/i9P0YdaMjYgMsglSxYrcitkG4WI4hyIp
HsBRXwclVb7tYj8iezsSjwEcJpwpdzDM36CsUqkYFscQSnpiHdrW3AWcUqEFZgQY6MkPWoDCGaQW
+kYEY+mENIz7orOOmnRvupAoVzxV7MMXbemTMWmc0tm5d034MDK87Fs20F5uq7a5y/N0Z8TVBmvg
KZVAtPvQ/x7RT4vIEgv8/k2UYNbGdJkPNVzE6RA3+Zld62tzstibpyPX+30YywsznkBcGntTqxHN
laDrMe0gEok5t/ptNMXHcE5RV2jFqh7E0mmd8zjx9x6cvIagCKmyayxxrJ1E4h0rVoZVbOusuWg9
E552PGK7H25dUpPgL6J8muwbeGvHJqtPhnAPtb0qBZ2bIN+kQbGNtf40adCnyabrp1PbcazWybTP
vGxt9NExLMqrSNR4l8ibpfW4L8FCJhj5XYBZk9R2fVWe9Vqzaz3u+IZ9yEZvgtpFbLiPiLWOj1rL
Eim0c8eAgmGEm7nUjoitd6lVPnPxICKjOYcrcFfmJSDOcMuA5JyoiK1TThgcpn0Vajc1nFmYsued
hOEfg19txuaNHu+lGwDpm8EQdPALpuJptMtzOi8Mxpt2i0p76zM79Vh75EM030VPmglDpKtS9GdR
TuibUMvfzPfcAI5pUt4RX34sSHt3U+a1Pu5QAolugn540JppUhPe18oeDqPbZVSMxaPrQ9ih7nkp
DXGwxv666rtoKUfgELKRJlWoew/F7Oi2oOj8QWNEVEdU3WZ5NqfGVpbavnIhBCaY0NrykLj9ZWqE
twPXyoUVDeGanuT5KKsnAzvNQrjye94El4xY4MqaG83Vt4EGqgZHGqJPnDxlyhTKV+EPVVY/m8N0
nve9tYiR7C4nvbsObfeY+4wimYsCipoF81XDfpbZvM3N0V5ITV6ng/ld4iZqJsK8TZuWGJjUb23n
3DgUuotsGimrhvLKariP+F19Z/toyn3TatkycbMyOTKWbhFOKwa/d8IItkFoIRkAGr8AqKxiMhiz
I1rGrkrgh0crjrmdMO1zjfCBLbNXZyH9Vme2mQRbyB+M0TUMq7E3nMlWJRBP41lqoWFvBk0sXVe7
SFP9sk7MeBOkuEGCDOgebp+jqxNrMMb9DcYnYHnM9zUBcbwgxQ2dtlYvSku+THp953t+gqBjfo1z
69qfokujIpsqlM6NqZvMOHvnmjBoGDJ99Gwk8k0W7T136lOcmlfCcE+901yLFCAPWCMrdV/SrkXr
P1YHgiojaj9E1phuolVcaO6G3KkbtqqRfSN97psM79GIBCQNslcjsr7pnROf6DnEqwyZAKw080zP
xEmvPUrDfl8O8xmZMpC+fO2tRFjNSH4dRfMpGGClNfFeRpDPDae7HImE56txqzdcT6N23M506Ywg
BTk/PRS+Xp/VpfCRsCCKbget2Bii9hZGjWLBdkGApUwitLg8iEEJhwEwRfXRYpgyjNkJSAH3+7y9
IF0kXcC5PpM5AUahSu5w4/HgD/ohxg9CkOEWSt7SzWkT0qG5CJxmUw7JzuUKOyfiWIERcaCLFHXw
hIrsilvKyk+jK7/WdkZW3eiWcSjC5N6uTQw842akXs5FfaOJ5tpL/FUchNy/M86zqnsB4nhd+ONp
SNvLhps/8/wN5Kl1GhqXJvlt3Gava0j2keiBN3bVbc/YGLdK/eDG8dWYeCnkwulODNCZLC/f6r0V
LVx7Au/tND/iyG53ZFITbmcO1dYPtJdEGD+oyLFGRgI/gBiczdzIHoN1dd8OJCbMyVRf/k9D80ND
k/HiPzc0F0X67//dP9e/mGTy5/7Tz3T/xZTyD468pLcs3w0zvX+x/XCRMiUqMUgRtBH/088U/xKW
jtpQR5mNZI3h5ft2pvoXKcGaIXXPNfhn/8Uw0zT/3s2Ej+IAu2c8iifSVmLed2nnsdtOMfRWc0U4
ZLUv8XBjbkcHFvQO0TyRvw29vr2E97OXIqPd1nP1TQkq9AJOV8mfxCRiXqKEI82wzFraTCQc5gxY
mhaOt2HfTAmhTJZKQ8yIRZyJRyQ8MV6RfHOcCU7EmVJviYi9Gvnbi7bNuAhPI4APhjSbPMztY9/k
lwZhjF0mOy5kCAESN2EWVgPLcojCW4CiBmodXlcY2TfN1FPfMHNwVOZjaCEIyFQO5Dya9qInGpKf
jzarJJJlRrZaqYnJNBJPNhXdhpxI7zjYzmGa2+FaJmGxLY32hw/VY+3p/rYqnDssnO4Cs/oxLomP
mQErrYqX6LwdaqphtvkmjZ/4NmPJ9cMfiZGd6THeQoZRL6nKx7Qhw+oqMVOP4SZJx2zWGOWmReQV
L71XHxqteiQRqlrqaJcOmUrhjCgdV7NK5sRagLhHJhs71q19okI8mQ9xL1LBnn3unNd22FHqgeUc
V3qto5ERywJr6ao0woL8rxjr6dQ7RIaSHaqVTXvqVZwowJz828RQEggMmQJePwTrfGq0J8/JbvUS
HOEIrBmoTL3WcCYblf6AAzMDfZHuImGuIjndmtPMiEivEG411Fy1lZ8XkX/BRO52TLSnyp+0hUlh
fvKswl3qvQ5HPqO0DwwEXIGWnUWlVUJf4vdh6g4hK/J2qGIqZRt2g+M0i6Yq0ZyZ2YvNobhoQwxs
2Cmw01mue+k0JqPFjNXjphHoztYyCFsuNxFKSW/Oocop8aSnZJRYLRWwAHMSAWjEWZLcuNKd+Jzs
k6ehqN6qpnqSdkOwDArNWXfXAK8EbfgmB9NfXAoUncILrsA8PngWkDeUIr2fW7s6n9pdURHUS/zr
Hsvtj6oY3ohp0ZZcCcmQQnjiGcCalRIlGH6KUpCn9MhUBHIV0h+eTFLhlhYuoBVYx2wpIT3YOYOA
IBj7rV2a85Iem7N0lRoG0C02+djA4a20MsxnifztOtA0BBIvh9FKv80es7za8p5bDEvbRslwDL1/
zCxIYW3clMtJdUazJHom68bCkdfs+Ru3OM7ooiZWvIaSST/aJAIP1gfOoZ+JXjRgmSbzCnZw1Mya
PyeBjwe0a91pvrC5m6LRMrZtK6+LPktXNPyuSQFA6hXnJ1c1fxtqbprBgx7dmKo7XETxxVCTSjUM
RH8BJ6U9k9Ar6GkrJ015iaZ/3RSjXPexLpe26kFD1rgxVFe6mX2mwapTnfnczG3VvTZx/mwxNyYb
DVwNXNgKoZ3oDYzmabEmVDQlInAW60qQldGpDrkpdXMDelesXNVDd1U33aetHhbWQag2u8kuxM9J
EVXqxZlNM94Kx5Of0NX0VaveU037XLXv6Ucc8ka/aOnrSzPBrxxd9KrhX9L51zQCsnUqAkcNBWBr
i7OYOYGjBgaabz+JAphGoIYJ4UDyBh0dmM59mq0GWpXAk5lAwKdnx/IHNGLOTMxX0UiXeVPBXNyo
qZCHG3g/oM8R5klG+kKvIe57NjYvF8xgnH8vM/xbyJHLhV65exoMV2PGV6ZmdJKRHZ2oWYrRzTQA
1XwlqWqM4mrmYlKck4ND4JrMDbxTRkaYhJrSREEbrWmsGrge6/bA3heuezXXgXRydBn0lGriE6nZ
D5juF4piQo1V84tk3AO1NR49OHfgk15Ht9hDbiuWJfMXp6upMlMafaaaO2n5dF8yiDLq9KHpvWLV
x+WtzqiqZ2TV0ZNakyt3H6hpVqbmWo6acCVGfejVzMsFT78Obe8E0JUO8VwQ2qFGZNIU1cuk5maU
mvWuGgR7YO3TNM2bpWl254VDa81XUzfp2wZTPvuMwbe7BORK7Pg4cj1iXKdp6VFX8zuczoD8B+3K
Mj2mSqFkzB+Acgkc/bZTE8BSzQKdWcthkTeHvgpw16uJIXa5dccI0WOUOE1luMnVdBEOOGJDtKgb
PccIaxpmuSIpGQyBHQhUpyXEem/kTmFArktN8MWs03si/ECK0wUA0dI9mQM5IiEsGYrreqdhIcHB
rk2nJqJ/QJu7Wc2UAGu9attDxE3zzEnn13zQd/9TLn4oF6nt/rlcXD7/+//8sljkT/1VLFq246En
s1xqv0/eBouJOFA407A5Zt8r3yT2BVvNt3VPZc5iPHhfLNLosEHa6a70TADMzn9TLBrWJ6sRHhjh
2ZhgUOrAbrNspYx7VyzOc2J0kzlYq2FI0KY5jY5sQ83ixvmmkMZ9nkWbzCGLpq0eai24MFQ2ZFUx
RMl0qD+jSo4sVYYkuSQ9t01yJWPhlvjNBaeIOz1AQcbbix1x5RBIWeDz2ugqo1JXaZVUTJsQgSBT
KQT3A5GWLb5NZhYX3VCymwXZo+PRTo9rSBgFCPWltInFjJM2f4x69kNQJ1jDW9LxOkmkR0Ci5lhE
0QpgvX0xCtnfmJEZXQINKF/bUdtFKpSzV/Gc+FCRzBVZDtOBCpYwgmZXU/1uAxcZS9iMGKKcBOzY
NHdbI04JNm+qmx5WxTas0uS2JrtZ0hNeFQzClhOQ0gU6v34Vqpxnx8rgMo2MFGFFPvkJV/ZC5UKj
twZqDnhWXanhfRcYlrH/Er6TECotVbq0rnKmAa7TGCZ6WlMZ1Dlh1MS3zps6R9seomY7C38GVxsN
8BMVZi0TGixOSySGCOgMDir0WqeYBfqFfdygdXKhZRmzUVFLLBuS2OyShMIUysXSLiL9FgGiWE62
q9GcAzWCUvBRBqAOVBy33rTDIXLKb42K6s5VaHdMenfgyNXAyXvoVLA3kmKwDirsO4ezlbfMb22D
gBtJIjiH96UIjQbFsP8UeHIFF3nfptaxlu5uaGA1kC2ud90PxJVviaGwLaSPw0O9C1UcedH2cs9M
un+1BFluGh2KA5/PsHWq4Ub08BpSu8iZWkiYxKEY1tS/+rYtS35Owj8YCRrtkUsdsrtysJc5AetL
PcYcHorKOIS2gFhQCWvdkr5yqDKy0jkWiG2PccOHVsXIIsh34VDOu3acHsKy9fZj1kRbZOA6Xv8i
2jlu+gNExdskK2gIqtiZqqA46gM2+4JG5jIzTFZo3dJ1zSdFSyuPeDCQIgeHMNTOjTnYddP4KkYO
Qb+w7h0ZYaPQtrajnRkgQbzOvY8Zz5E4eEtT6WWKygdTJjcos4/6CB/Zm6KLIh6vS1BMTRmIBf1J
ItkbnHs9QncaplCCTFaWVWfXWWvPl44RoUQxmUUOIwPz3LLuMlBKC5ioHnnrWU7AZew3LsIQNI1d
Ntj7rAUBYE4XaU1PVkbuMxdN+q2Oip/QxavR6qtxbp99onErmyhJS4e8YBIcurCDgqlvM5PYUGo0
v8K7Oe+vqhRVARRjYpxxK8LiQI9YUt25Vg8xH8FeNN50unZo3ZzcEZ+mH3gEcg7cZVQMyXbQPdZd
GXxvXW0iHtCzFram4MCVlewTLXkpLHFIGITHYCcpFA0TkiKRqVjr4bIbNdIPHzhTmJUw2enk5f0Y
AVgnflU39QdTBbKiYYXE1UmGftEL86JXdwCsZkloLSrLVa0s7mazWBgq6dUatPOY6NcO+epGN3xo
yXVfLaqGMXig43O3W8iJVi/O49oNFj0GIEclyyJ0lVC+SZtFyA+yL8GnEwYodFUmrVAigVHl1KLX
Se7CpKXLqHphtsqzjREyQjH+AXHXP1gxLhaLqfsVLoWzSOXh6ioZt1QZub5TIhggNddT+bkiUtNZ
Fe+R1uZVWMNl0BLznMoww1gEvVM6xNRaKpVXyoGkn86Pl63K7C0jPvWUGN+OhuXoFLCrSfi1ZcYA
A5sINNajVCHAbU8ccNIl320+fuxlcb/5n+rjQ/VBi+ifq4/tc/rv/1U+B7/KTFSO5T8rENf7F/Uu
57pDr5i/uJQSf8rvPInAHrm752K9VP2qv7T34l9o7pW3kkYSFaZHh+k/2jvxLzLPLOoPWl3smZQp
/039oRyc74T3FmYAKCz8RXW/HPpj/Hjvyw/bqtqA5ieXvnWwow110+8YuCy1LXLwG/FHe/MfffQU
Yr97mFC10LtaJ21Ks+Yex2QLWYbzTYx38Xj17pdw+Ycn9D0K96NRXr2PpzIoKfiEhVnU/vQILqOd
ZuNsWtcNwNu9G5MuXG2SbP/7x2Bn/du7fHzQJ7e0Qfjz4KQeIaVppB26przjemYCvMruS7M/09Pp
Lu9IpwEMvA3sejsVjXsIVfYQv4vvAGJ/+D7Tm6EeUMtJ97oItbMsaMA7pcOrl/aXYRbGh9bTYvA0
yaOukVYvueYvEtvB92SGjDmaBHIQjF7NcTepat7k0jwn4mWjaT5ZQiimg3i8HKNuE2FjBTm6Lvvi
RtPsFxfXDjnB95J/bmX1xnXsHQX0lrh35pxm6l6yorH2c7qviyBcAbLK9oVmZQ9kAGGx9B5y278l
xOPC6qqnPBK3k+vD+SvOOfHvjRmpmzYTyVQ6lHGaT/5o4mx0M3sLBppUBAjCNnWbbN0kRDJkRr4l
OY8DunS/i9K49XsSDtyibzeC+QbCRmyFBJvQdoTQbpbNSxYMZ05HpEs8ek9lMB/tHmegcLmV4tu/
LYZxF3SAtHxTv5+riA7bZDDSMHc9CiS/sjZTiwaeZBxK6JnJT3MwS0g+QR0d/Cp/Q44JSDXF/THh
qw3HmzK1njt1qjtGIFclM6b1NMw/jJA5m22jo7A22Ah3Qro/pN8zTYaKgsit1KbDNJh7c8wfnNF/
dL36ni4phGiXzqEBscnQjB7VN6WbFouLybGeSvRCVKr3SScmnGb2CRDZeVXWHIwMZQcaS2NgYNVo
l1rgL3HtLTHOrLUK0Srp5MsQdAE5HIq50gF5ZfL7YtT6GYPJ+8ST3ztPe9Cpb5pEPmXYRUWtXVtW
dS3ZjRY2ZOOoh8prGc02gNgKoov4KaLSZTBgT4N42eaqpeRivG4yeW4GwtzkqXaek/w00ZhmfK9y
AL391PXF2uk9G/U5scl2lF5osX8xWegiKhMi2bSfXeNSjPI0R/XjQPpNO1DuhhbdtaZCNMH/iAf9
kpBodClYY45W1FyYVlgv27K7YUZ1GC3vwKxS+UAoFIEnL0IirRb0G+8LLT2fq/xhzPW9pcdXcTa1
S1boOqaLpXf1sPr9dvAJYs224zJRYMMRDv1+xQL/uLNR3Xl5HQu5pv7s1nCQL+ZdPK+o21aMIv0F
AKyNMSy/xHOo7fkvY/x/nquSd7lZ6uZnZoMtS/I/JNA7dpI10aEL/IHJel6ZywZK7gHB0T0XpLf2
W7mdx+3vX1oxAz49HDIIOwOHl2kIONkfX9ppp8ElSV6uNY+vSC3uEgc2CG29Zu3MuIcjn1vBCCuJ
n8o9GmE8EgGCY1FztvNs3HXEH2xjq/9R1kczu0DiA5YpQ74yR/6aficlaKkc5MlKL7Kn2UtuTau7
r+KZbM80ci761sFgoR1SvmaL37/a304RTt93b2Z8muA4uRb1bsDkO4athbAVIRckbO6rxvAlZ/zT
CWwpbr4rPAuEDo0Ix6YKeH8omrXfuW7pzet2NaypGtfIyfbzkuH3cdoVu9+/2Odj64+nWfQ2QD0I
xmCfz8chmCuiRua1IhMl1+YhOqLXfDHO5p18Gmk80udeWcv04HLS0JH8Ys3Yn97Ws2wbX4FkxQBL
8/i/H982nQHt5YT8rinPN22IdiueiMVqS0w2WsQNtSRL0Q36Hxb2N1syO8cuutOQwI5scxkuNdnW
52k5k1yBKWdhh/JmyrNiM4eOWIP3L1DTm2eRbjCBSGAf6AnWLabL8bJxi4jUoPoaA9ELN2+TdMKB
qfMgQsBUnbXW/eyhJp6l9wE2tY54Q+SDF1FDg0tuyryv8hluWHfWjOZtOqjxyQjV3B0ucXLTPxbz
vW4iWEyMEk0rsC0inWuYVAjXolsd5VhwYqO30DJ+n6L2KC0ue2O9ro2u+mL5fqqz/vyQgU9h33Bd
Q6pfwrs6S2dCZ6N0BoXpvUQamlxuDJ43fvEUqdbKu82Hx9A7c3GNEt7DsFOZTt4/RraOP0GB5lvS
cHdfcH1+FBvmYFvonUvAdLvssUM6m20nc60d5I55l379+/X8c73+5mf4SfJ596pZgPWNNjPKL7AC
CQ1frbwlcnqBK22TOvbBkv4ub+e9LNS1Ob4sIuYehIFNzUtEn4OY2gsYsxsioDGLYHGyk5NBt61m
RtX6AlNmsfXrc6PLGRwc/NBnnnmYwbCNTbAGgrGdaV67mOzIAiVxfKaNbm68qMHUoB09jXgXAf5r
fIujK86kTRPJc4+y1CNRERzL+cTwI8vdxSyaM9EMGLPjIwEnCO7qTWj8sIAA+oxP26JRWA/if8Um
tt/iotqDEQF5lURbnUaP7kKTsLZJjJyk4j7MFyrKDgnjECdyvjHcoRMtHiJJmq7FjFYvl0rx8/vf
xMc1h/ucLinUN2AwnEMsik+Lwe/01kylNNd+X2z7toMHbG7sKfhiA/u4M//xGBMrss6I36Nnqn6M
d79vSJp2ZvCzrAe3WcbWcynyhWie9fqr1S3UvvvXyvr7kz7tVHEEJSbG77EO7sdHY2OdkU65NqHD
L92L8Ci+h9+cr6qIj3eKvz9SCQvevZxmJokzMHLgMsbeYNyMjNeWzqLey3W8qY8RBgkCdlfJLVHv
J231ZTXxi9+hJ0y8YpZpcI/6XE30JCgj2jKtdf8KyH1lfw/Wzjns2bW2lbtwVy/D9ZfvrNbFp4/5
wzM/HX/1SPus9i1rndxjUF12p+iKvuwCy8uyvu7vnC8ubr9YPx8e92n9eAYBWaM7oXdGnwEMkAHt
AmWR5b39/usgvnqvT8unqPQMqCOfZf44Ld1DdmAESkDnEtLCtr6KNl9+kL9Yrx/e7NPiGem/GVNo
W5SC+d4+dNtq6a+YQa6jy3aZbABDLr94xY9PJBrFdvivziHAdZtT5tNXfjKjiQk7vYN65RNjvQyX
eCFIniNoajOuGWAnG//6y0X6i1OHp5rCoTsCe0o1VN5/ScY4cA1NzJKbNQE3TFHThSH7nTZYmyDA
JWf4K2AXlTOTQfnVL1UdnH8t1p9v7EhLcqhimWT7UZ/Iuy9oNFdaEJek5Go7SKFHrq5LfW9T3/vH
r9l7H3eDPx9mS7gM9Hso2D5NhrBh5XbXGzpg1uJg6RxQHn69+DjO3k7PcjQsKpX1q9L3F79UsJUe
9xgmn6BrPz21H+eymKpYrhMbmHR+3xTz6vfrRi3Ezx+iIz3bdS2CWGlkffwQCznMdV7RBWqr/cCN
PSSI03fuaHKL/Ob3j/rVyzgGIjGT8hpl1Kdv++QmBtNjql1Du52QDCXGxe8f4Kgf9q+X+fPYk3Dz
+A/Q/c+rsUf+5A9GQeixmMfloIX5bZw3b8z7aI1nnbvVqjheM+o6jbp1j+ONu3J2N/oi32Bjf4pa
eSpkOC66obgrhjkjmbq+yYco2WFAA/JqT2+eidArHZEtdDXen8lKbuwh71dxaw3nNVCoBQl290Hf
rgy7/mG508F2fGLVIqJuXO0AKuJcpGB+hgQxrTOcEQrBZcaGo2nXyXmU0qZp7baE4lJuwWi8ou0o
lllVo7F3SiaSgbOcR6wBmn+ca20biAGzql4Tx8AkiRkZVZ3euCv0/ukSsY2zhlARAgNAqNy6yCT7
8K13+2MWYe83koM9WI+ZEfmH2bSu4fJMWw1pMaaZrP9iof1yDzYEAaMS9bQOqOTjShMGrIC0aeXP
yw6RcsPW37/aC0xkcpFd5F9fxz/uDz9Xg6cmDVzoaNHqn/eHFl9lxDKBzQmms7uO1v3Oufujm2po
i3T5+8X3D+/31+M+LW/UvKODRZd64Ye79TYEgx/ThVjqK7FsOau/urz97M9+WuwfXu/TmcZvWQvd
2CITKHHxMrhH2oVvw9xu9QadUGGLkyC9yqymG751t79/2V/VJu8/2k/HW9yDzIs73rUKopPjlVeT
Pj2apnX4/WN+VR+8f8yn00XPS2awBFGvaRKhN7QSZsTJG2ySC9fsNr9/1sfd6e97x6f+iV+VDpNl
Xskpxh0IeLqhT79/gvz1I1wYP/SGTE7pj9+AAccOEhmDBSmTbatdtdlThsV85MppDhc26nCnATLi
kzT/NAyYvrL4mPXEOOk2ZPTw0oCDYtrwbUE8+wb4LPIrS3z4Q/JsEID8+59WfGwo/fmBoK3gADIs
WDyfzp7RLLOi6dWHn2Vr29QO4Uz+iF6Qbxovx1LshYiwTRbblFFjmKV/4CT+cTzxq++TK989X329
3x3vQRgPvdV5JiVUv8K4sul3r84Vs5AVsJSlvf7/eV2yDyXCZKHLz9tTMk+eWbZcmYZDuTfXkPzO
ij0XDBDGX1ZNH4uJPz/ad89SC+Xdq+mjljesBFA0q3LvIOV9tDbksayS7z5mJ7rxq2yTf5cvTBUW
/w83i18ek+9uh59+sx7RELWrXrXfVM9yHRyiZbJ3F6hW1Ouuui9W0i++xR8uo59+kYU+dqWnz/Qi
dHEBGfKkNZghghNDhi/2C1qtfHKfN0XuozZqb8vmqPn0ycatM9D3l/Y6yLGlMYz4FhM+hFaaEOY4
99az/pNlkNCEKuHWhOZZNWN49cpkByWHL6Bm3NfIxfDcxy0RyjFd8YR2bmVdiME+980hX2qdBivQ
nzejHxLGBnhvytw7pLYxc3brec6nN62f5cLKMY72pkbjbm5vLCe8mPQWQyh5wjr+ZbD4hGhcQec5
GHI86b3ngU7M/cXoIJKVpDCRGNOfaaVPPC8/rJMmu8ZsDGIEtT2A1Gum9+TnTDlnaGs9ji3iOMuT
D1EivpcVmYZxeBmO08GLwB8l2vRGgcGogYn9RP6RZtkb0y3IZrex8fU3AyHgB6CAYpXnFdN42jjs
M3x0mk/4BMI+VI4tlGAIpumK1jtFUj26u6oXW+yvOv1CbIGOtm9za982QcPfYG5ujfFlooWbWJ9I
olBASt8Z90kwPw86cYb4gY8IfE6C0cWyroe9+L+knddy41CWZX+lYt7RA28iZvoBBGhFeZPSC0Ip
KeG9x9fPgrp7WmKyheqZqKiHrMrkJUDgmnP2XlvUb7Qm3OHE28AwZLZjG6Mo4VM+kQQcYx1Nw9RG
0BptfbNubE2sXz3CFQzM9JMwgt7yXwa0qV3qbTRPvkoi774fW/xAoXLbt+EW+KEbZ8GNGRJlOZpX
rLA3GH1i25RCtiSze6+hd+8Vh8j0iCogqQnaWDaF+3y0klVj9S0dIuWGBGqIBUi1hqZ5s4p0Bi3O
Ivcw2KuC9FzNgSO0Ie2o8K9nwY7Wyy9SUd1mTXUFNPQ1B4zS6PdhgcacgSy1uhsr7F56q+7RNLiB
Md03tMzYsg7irwQ8Qsam2sbwvLMG5eB7yQWEFQLzunqX1NWN0KOzzJNiO1VoLUlCgD41wVqNLMgk
mhxTtjdROBUCCk5BwnHV5u1qkJXbIYoDCuo45TUTVr/WPuB+X4eR8IhS+srw6B2OBVgC3qr10MJh
1IrpNiMEsTJA/KrWvlLLjSrRVkLmsJVqw0Q0b0XosLU19wVMVd9utBylkp93f/oRH3YqaBd51k7I
jTXKcaZhD0DGeFbMozisWwJHYtSgNLsCKXy1glSHLNXjKS69FhEa1Z48W2tGdtd55h1+1kPXiAd2
5Re6qu55bGc71i9gvJsxMh5g8j6WhBj30njV4Zpweuq/aLHSly4a0LgomJGDnRxJG4S/N4VKNlw/
dqhPk8OMe7KF2TUG0Iq0J5lv1suV7PhS8aeBq0JW2wSAJIt06p20JUKtEVdpyi22dMFG9IY2Jm43
TS9cmAl/wKWO1np6j3SldTSvPE780lu10f9kknKkK3GsCrJSFD+8h/MhOMDI6JPq2l3T9/i2EOKx
PzBumymvLwRMo0ElTwhoSSnLg+Fx6hRlFcYNUYDmb6321X0rEDyu8dNcaGnB3w43kxHdCEkJEyfp
HqTGSNxO0DS77NK7yO83dL5/1aGgAPSfbjh3t5hYmJymVtnTUAovkeO+VPh4keP4K0NEm9RMKbp/
M9zEZuhvZc8nZKWJRsS+ScWRuCARprUIPo1ysiJl8mSGTr1Iey1b+ZNJkLblgbko6uugbjJCQWvV
JorulpdmW6XtEYYuiNvAVPeGxA8ja7hna16DtW5lhLsBJ6vAfwETgO3cRJITmE3sek391pvaU49Y
jkA6mXx5hXxFNTKdVIqejCZ+QgT8EOdThxMB6WOoti8iZzg3HATe58H8U1vGHkAykUwCRwfCx+wS
do2eWFvPYiIepGQ7kqPugLIjUFjlJaqm+orHfmOGBDTmVvKsTOGlCMXFTjXESbPk2w2y/E+ol2/m
ZF75CfkmgfdbF6Qd+iAQs3Wz1Yd81xLajtm0WMXQGuLJFAjUIt4b0s/GL4o7NN0HZURFJSgy6J4a
CG0mp4hUiTxNyvQqriDIRFW0RofrRH0QACggTl6dISJ+RFN/DPWHcizfgDPeWaE32UVRrwUxEVfm
AMyo8DfcX8LVVV9zPcyXdjPMAYE5uYmG+isoyxQFXfFQoJ+3YwJmeP5wa9ZZdVuOGskHuYBtWioa
IpbRSqhNHFwURUHJnulJpl2OXdG3xUFvncBHjFjp4kUXNiCbBgISA4LhAaNm+j7CbOwJ4m+0bg/h
KNSrycgTBzBc4BikksBMvGxQkoSTfyPIcP4DgQnI0vCeyx498TAeQ0fGMrNvaOggKh0n/zg00sMA
poEvaZbXmZ62JC6OgSs1xaVHM4mYOBLFwIt0kfarGt7ESebNy9pNEjjhrAGbxarJoaDtTa8qu08s
mB1AJxwS/ED6yd2LqqXdKkrimzY030MZkd9sf3JU04gP4AefAdKQlBPUFwp4BG1oLto+AWBhocqQ
ymbbC8Yu7Pp9qxCnm2U8Nqbnb/BAmMhgPfpa2rWZCoREYbiJzHybVwJBZSrdiCyTVhE+NnsiJHgX
S2S4KTXsS39QsF8KJchv/ic95N5LorClg9TZVZBorkH85irvlRaNa39bBcKjFokPPjLsFVCY66KW
HY7KZCaKMqo2JCpikc9Op10YJh+gHLZQZx1NbGa5PjF4OkKKwiuuWBOucdBcmFpD/9DjHZWD1z4T
n2ot2pDHBwC6hnMitddZ1dx0Y/5aIbBzIysnUlfpgw1qlPIxFIgnqwRS4dRRsnAyqI1D8DlJDmh7
8bHwMUE8YNnAZLpOE9wXSW35V/282AyS/oi8pL700+yX3pMWnExlf9v0Q+IADXyP/GGXydldXPKM
49nGJR35bmwAyRiYZ4skB3LtPylVfql2xXtl1msPHabpj/hYau/I7+TKUTLYJdrdDmvw0ezdWmkv
B5KsDHHcoli8I8/it4R1Ww79u8KqSUq0MAW3oB3tKCSpURvTg48HeQrrY94Ib1UfXqexwvFGqx+H
omMq8bubtO6u9VTmVhcfXSocJIksyxZctQ79oCTH2Ik8pVnVUXIvCdE+HIxXa2LBMgWKRl0XbNBH
XpfohvCLMwNIpQlFndSprjNxBMXbLC+2neVfCFg29Eq6MvvqthliZMelfutnRAxN5j7W6/UkhMe6
qFfAT3aNksAm1rVd7rPL8bNwp3JbqUQ1b22lkorWXrJCEl7M/TIt/FrEhCm2PkgHEP2DPRUsSsm0
EUewCV7KY6DcxsiJaG/iBPThtCEoM4G9wwbAN3OZji3Ao3oDwJz9QxwwpekZm6R800gVE615qefC
LkA7lfrRTVObD2VHPEBc0FYuiyujQhod+YfW8p6AWcWUBvkN0pacr0n0Qxup1/vQRr/pU1/FdfUm
oCyyzcDKd35WvU9x+oKb834y9d5tAv1mDNPnERyVDe7k1eykO43Xshn0F0nN32TNuzZCLbpkXhkc
6AlXWR3XSEynYFtE/P5jHT76M1zMagzAKkp2MQXaK7hcilQhdgIh8vdC13Lkp8+98gvPcHQD8Wqm
SclhgGFnZ0Ut7IpQHTaQpF9rjbdO9DvPVr3i0mqLh9hPX03FeK+NpF5ZRv1O8PO1JNXHZpR0t1eL
B4kpGNEQCH7u02taS6uBKGOimlTBtdI+fcuxbrl6Di+qrrU7fODQSRQ8gG2vazgWuXaI/SnqH7TE
icZLNYbTey30kJuMELuCXkP+CbBrdfF6MsJ7fLnHLsbO1jOP81P80sXujyzkN301/LEqZZrdV0Dr
YkISmE8XTqDSXCj6+1ioiogQsVTQqfh+4O7CEHAfllJXgV7Ld0dVvTHWwPWxKuDSWsUQ3emZ7we3
svN/JrnnTDEF/8p/foGTM7BRNqXvobFx2TWRzSAyW/Yeu4eJ7a0ddPKtkRLgLA2J5Iz5jE/gGWOv
E44LZY4zJahv3+OkBIXr0zMjjxtB4p7rGa9YUXYLhZQz1QUs3dDdqaUQRoIl51txIxuKngxqem39
avo1dxGVbeSIz9TjneiQX7ULPegT0exnMeXbeCdFQi+lDFYWCn3StbKGEzeF6/G6doSNecBr6m/L
pcLUuXv49QJPKoVBX+pkO0NpUjfmfryMHNOxXnqKJ6LN1O0u957OlcK+XuKpTiiUWNhI9ppvqbxv
domTH+NNYqc72sAb4BirhZ/wXBXlyxXOITRf61NTinG9rBhPu/tV7DgMc9hY528DMZubxNVi9+7P
4pjzG3D6in4d8+QNMY1A9fP5ZxzWANFctCOuCBWFzrPkVhvougvXuPCYmidvQmH5nhEh5HPVmx6N
XnkTrWneGC5iUsf/JWILXhhx4bExT0pTZdf4ZeMxoBAL176O86gvKe4uXNaZYtu3R2X+ab+UFjt2
gHC2mLzzP1ng+NtsHaxVW3DnkDBrX/yZ3HK9LBxYurb5W30d1SxNH0UKriHaacFVRali4brOlEy/
XdfJrKIqBYmxI3evhtSDvDJ5ZyMCD9OOrvzteJkTSFa5ebriVDl8+BiGnYUvsPS8nEwzqcpeUP18
B9G3XrC3R9xpOiTFJDaCDNtHAuwsvRTfm7N/TW2nyYWWLIGnqrloK4f7AzknrW8U6dcY3ubJ8efr
+9SH/fD+nUYVCmaNf26+PnWTXia76B7BLEnatr4hkfh2fJ1vt+qku+qSveauvkD1svcu4iPJqLa0
AmHt5Kjc38TD4p1fmBlOF28IVqWGFl9zp1TbDNTqivqt6xBg4d0vlaekGcgZePS1P0P0IqD6//nG
nO2zfZmYrPnrfXm2k0oksD1meNHI3b7AlTyGW7B6GBFNR/R2TXSkPgT+V/h/mTC+CIBOBsa8kFSa
yMBjvDXUxk7LJWni2bXza4PtZClDlW5WNfoxZFVwM15jF42Rm9auuJadcVsaC/eS4+2ZWZ7OP0de
lMqqdqqvpSgfpnkfKm6FuXEKrHXaKBetkF8EVnABnHajBwUFvvxQt+19pQxbcvDWXkyPpK/ajT8Y
l6YlP8ea6vg+qfYgKWELlm8gIdqVJxOf60WOojZHoi3udEDr4EVg8E75VqzTHVLm9aSPuzzQrvtB
6O2s0i49+KxEhG0HSjEAMNcAqP8kcnMIw+7WrzWBcAsQnm2qxq4xdg9eikGvxTGaD8Qz+41S2YFp
PgD2zl3qpA+wB361grKFZACPsb6IJvp8YfTYms2zga9t4F0BzK5fx3BiOkAMMtQWnxOeZN2JMnnY
hp+9D1BEOmJTbWKnd9IUV6sWNpcnYqIE9ah5RmMLpMHwYXuM8bchB2Ne3mMJwLIpYP0TnbarUm3b
G9K+VqXItqZhF+qDOeNl9r4x/TYtHHSQEt1xggumCOENoSOPyA+cABz1CuzabYXl1FZLGVqdNYvd
fMpsliRdTkS5KVFNpVm7N4v8qLQAV2vFeDLxP97LSXCZTJF6q3kNKicE+nY253r56GpWMTX6VTlG
uOp6DrRR0O9wBWt7OQ3e03y4JZr4VpKTra9AhVCmC5SX0ipOTMAuA47cQROxOgjVrVizek5Kca/I
6aYwR6AocfQwetY2TKUVdfTfXavedaqFX6SDJdc9apnxIDb1lowRpqq2vNMCHx+eWISERg5vVgjD
rEzXfdpdKG1dQ22D96lUHAML4HiZSB2jT/KLugf0MHWhm3tx5EZe3sLqaTjow7LQ64IAnrh9quCt
DJLY24oa3unKJF8kQYp5WK7wodZOqQpH7LPPGKeIi2aGrWB1OkpV3BpqcVuIhFT1g0gDONkEkfLY
9/q677xDUSSbHGgfIA5olDXkUrKOazpbpbBWqTAQeCJd6hC2omrAqwLntOJYZsX10Zg0Wsph8itv
6w81lN+LaboYBWQlBQ4NsYiuNc2j0B7+ljSMO32J+4Riy5EGwkObB1d1U14j9N9a9INgoE4TB28y
p81puhZ4GzKJbDRLwZlsCccm7m+KivWhFFIntnBaKRdV2txXgndTZKjDzLigCG9N9XYI0sgelOi5
HMUjVGkOkiZxGaOK6ZN2yb6PDLwphg443gQ7MliU4+tcPU55u4+zwZ16TnLkPGtQAAEn0YDa651y
KWbKPk2sm/nc20BibFRrB9p16+nwB2N/NzbDS6aCbEyDuXWQNg9V0b0oaRPYaRSswQLUC7Pe2e37
10nvZE8Gn9iXajNQXFwx/Urfi0cUNisfXJBNyXhbbJaWzPkDT9dyBS+jrKAcQ2l4slfJC90jFNGQ
XXUwViHUzSk5NMbjzwvj/CE/DXK6dqiZ2uawyN0Gck6YvM+U70lPqSjcF/qzYoWbn8c7pwHmUmQd
waEi6+qpIKHsitoblYazwSNYRZtOybb6TfTwbhbEWrultvXieCfr71jUQIygz3wKEErCovfKhb9P
ngxAD7ed2+6wyWwXrvHcLvPrNZ6cSpQs9mICY2aR1LSenGBFBwLuKUJV4JpkIjmLMqK/f0Z8UsAz
lHlFlgzt5CrFlIQxcagVwpUA4tvhZeivg1XoznJVaXQB2hb4pia3u2WTS0tv6eWYP//7YzT7tBCQ
z88qLpiTK0bmzOTaN/PGnmIBqwU6j2nTO6yrZGouK3M/D68/DXhyDkuMNG71aCQ0GnCUGaqzBr89
mmLzXJFouPJlrXDo6h4EMuVMcGKxESD2IwZUSfTfcq2DxTRCKrgGMhgj7G81k+1K33oAKwxpxVzu
1oZ4Rd7NTvXL1waVgj3p2k2cRHedEb9pVeIS+3abdPl+CHHakOPzXATyTYrM1u6LctPqGMuFAsFN
DpY00OZm50FLpc1UqjhL6UD3Xv3bCoLbgAZg2Y3Popc9aPT7V+lI76cfGmHOP/ojK/7V6NUOHPFX
S2+3bem/6BWO+SIQoOlE5jMgHwKKFFpUbHEdHzq2jWvwQ5Cst0Ebb2PQjKh/XVFP3CkXnlBQ7HvT
35dZ9FiGQbHKYBDALGj9nZpj9ukzg/ZYTc+tl2ptY1SUubxGf9baadtH0hMUtszuW+QVUkXKKCWx
+ykSJFoEsbUxGrYJQaG8+VGL6BLcsFSMMLK8EdaPTGhYNgikV8x0DUsQ1hHwrO0QqRQhU8pnGDzz
lHZZESl/MJpmq1IL6blFyZ9QAZWdTdA3xDp3QsNwh0A4dEH63oX5zZCUd8RlAtWljdSxjkIuw2+q
09q1Syt7yqhFF5F1LVpGtkq9gXYOOT7YRUkgLRr1QcFRHMRkT1l99zDK6WgXbbhLg7qGbs/xtAuS
zB3L4rmbAW7lFAPUNrTbMLBWcZt8EMmR2hmpX8DD6ivsx6JD9PNvMlE/7cku8H36ZRohELWplLSe
BSgmuXcIimpdWBbar0bpbNCp7ARYADWeWavVSAtTHygaH4Is2ZAj9tIWwksV0saX8+g5CUSTqF51
G5ps0Zq4g3rSAFAWh6tsii/Hwb/xO/X555nt76MsSm2qgpqEGwW/28mSVIgkHRS9NnsjLaNx4RPy
U60ytKZUmRfO6memtG9jnaxM0WgK+qSNkgttRQjpj2TpugnR+9dUt8vSFQxrYRb7u+rC1aHrm3Xi
JHafXl0vWWYLNVt2ldI8TjQ1hjH/HafAvcF2/Xwjz5xHv491cnWS0XZAwDTFNds3H+YbiS12h6Ou
IkSW0v1aG4/g6wjRSHYLI5+dqjGXmhJXqP2bC//LSTgPEv6jo0bXrqpd+xKshc/6XHk9HFHYrBZG
+24tmIsfLAyqrkvzcq9AD2Dh+DJai689r3IFQ+vW3Mwrr4kgD2m/s7RbOnMK/j7SSW3JhEHWjW07
y/F6V12RZwSuiEszNrmj/9Zvf76wvzdnjIZbQWKDzwlYORlNiaS6lgd0jSEKKKm6i72HOlp426Sl
QU5etzYRtGpMGETccEk6k5IdrZsDxs3V9Fhee0/N0XekhVHPvAXfruzkyUR5305aShWQ3tPUXHv6
upY+KlNe/3wD/64hzDeQW4g4y1SZVL4/GIWUY5SHZuMaNCUDhB8rZRyGhcdvaZCTG5g1RJxIisoc
EhnrUE54IiIOWT9fyfkn78ulnNyxqRx1IfYz2c3e5oOBsaUHDT/dHtxmtbz3mT/tr52PhRrewMfC
Uf1k55PGZSOpkqC40a68VA4oDtYkRC52ZJaGmZ/NLy+uIcml7tUeNrmdsm433bZyjX26XjKPnX3E
v1zNyfygAFcIB5lhyMe8IrPBJ4Yr2+TKtCAqPf8jfRno5HmTciSWKZv2T+PCbKyCy2KjGlhzoLtZ
6hJI86f99COdPHhl74XNyEtDHTa6DlbKYbgny/MQwoExUWKsxG29TVz25Nufn8VztxORtwZ2WcJu
dKp/VsWwVrDiyW5BHRc8OvUE3x4KcWFtPiMrB5TwZZyTh1DSMLzLPeNkF+EWTQ+F+9YhVmhLvXHh
khbHOnkScwJqAlHPPy2ca/UjcrqDt813Jan3trb7/7t/J49jT32mGzSuyxDgtHuQH7SPvn//eZAz
pQQIhUx8THuERgGB+f5uDTU1kkadD93r8NJYlxvE46t+zS+2qlb/zNJ47rH4OuBJK7DW9YCTi4+g
Wg2UGU37Jo7KDs0j4WcE1bP/zW9xJ03sX+PKhS9NkdDXjqEs07/OywtKeaUzKGi1EOhVXkXgQdGS
gdMh7KiIhremeBeg9NlXtfi76nXkvmRqNLJGKIQWvEg1Lv8SqC2itXCVyG2DAAzJjjkBKqjkkTOW
vNdy4bql1kOg+V1cZ29TozyQTbhGsY2hPzuI6BX5VqZtJfgREQ+BRyZoaIN6YV2Y0UGufHQ3EN2s
uYBMth7OB8JIdOS7UMMOELA3lHJ/V4qCWKY+TC0IH39yMrE46JV4nZWeo9EKJwmidvN8dFl5t6oK
+w6fVyRZ2zKs53iz8lIPFX81hKO+EbrkmE6V6RBGQL02t5wMOdQs1CsuIzCOOzBmzGWpjyoxCi6U
on5JCuNPOvmp63ueuiKm/nFCLuJMjflowkZwe0PzHCWfAif1B9HmjEqbQm8N6q8jFOg0wQgHT2dV
Z4Q2JBnF6CouKnsSupvKQkYV5r50k6ZWvrKiSNuRcggFwmshF2LStSt4zeCLQYP3Wn+nj+GBp5N4
LnLHONol/YHYck6dEkrl0PdTIshAxfz88M8zw8nM+HWTfUqT6moxIsPOZ/upDDbKY9V/+XkAeZ5b
fxrh5GFnQ0YQAWwV1zuW4q6u10Nut48YCSYndcvNtNV3lWtyQ2mmGrezmbfexb96nmd0zn/mVxCZ
79LEfGZBkEVZmiEhUMboAXx/5b0goY6q4JsDgo667mboHqPmKZIoHib10lp39g58GexkFlMDKAfM
Y4rb7sNLvAgQtY7ToXzptrARZFtmzVOftJX/Cy/iwo5r/ui/bv6XoU+WWa/WiZxAhe0SQAp8igwQ
fUfa6YpVfeFBWhppvglfNigmZHMo3iiwJgUiZWWtoE1fycZwNI1iYVU4+8x+uah5r/RlqEqJ+pqD
IfczgPtam+hu6oWrWRhCOVkSojaKkbYirQqDm0p8IAp0YZd6ZgngOM25D4s5BbrTg9gkKUlI/Lo0
E/NfJ0O4LXvxwYDM9fPbd/ZX+TLMye/fdVQISIsih7MAAkkWdhs4knA5yf7Cg3ZuEf12QSe/Pw/l
YCZFrfGQz+c9079K1vEGUhcansm4jNeLRdYzW+JvI548BkpmKZ0aTYqreybpi+LvqSW8IDbzR9Os
zE2TFqSrykHqBHoNb94M3ytfeUQTeDDUDg5QTlOiaSXIJjVuEewWpuu31Z8ytRYmgHOTDeYpUTWg
IFOnUb4/r1hpZYHAIigCdWl7oGFJrILJL5JYhmB0SY129pf4Otz8bH95PegQi3XTJ0wqG2UdkerO
7xBRPVyra3MbcI50l2aZcw/z1xFPZtMibv1CLZllpATMYp67NBzA2Y3Ozw/zuUODrOM/m/WG9GFO
nfv8tFkAQEb5hBMoF2QMrbLDXMX/ZyoYytmrAsOPtm9GQHwubF/uY2YEQl6mpJRluEpUdPVD4LaD
v0u9GN7pRN8RiWhyHw3GuoDnPGDuGoX+xizBBrNRG5NqJRfJLqDeGs9tUGTjSUnVIN4N2gxsqh2a
IaQlUKZME+JRnqlsIOO/rtWAdjbmIuwZtSk5MVmZP9/I71dmqkgFUG1i5tcAfcskr31/QgK1Eq1W
Fiy4Cxd1l66M9K5RtIUZ7vvrOQ9izRMbB2NTRlgsz1PTl9uHuViKo3wSeAz9bX0MN9pGdqK96f58
LWerMl830/L3cdrMa8MWc/BndyfCGLYyDumGHRaIIEziwh7J4mIz8MyS/u3IcPJKQzdSW39gUC1W
ibl4nLTt0PwR8G5UCUjO+5+v8cwE8m20kzdapz2h0zzmGKT+UYOPsL9KEGJ3Y72qsnDh2TjToeM0
BDge7onOBls/mci9jNiorgb0Zx792/AAxcE1HelFvTaOnauv5W1pLiy2yvwTnexSvg15OpOTcT0Q
MwbwZN0/UgpY4yeMr3XTTR8Q+JPt62a/vZ2xso6z9T93ipW/rl7ap+E42132sRMdTXOdF47wLlz8
fOs/EX8/fDfj5F0ZvWlsa6ZwEDC6Wz4qdwVxv3+ggK3yfeKED+I1S55DqtYRSwxSR98VViRqMRXa
spNfjdslKM3iNzrZUFuaWIaNwjeafMvElNTIiCpi4Y3Evt6Vpqy3EQo4kmTschG2l95mNmxeY4MA
Jj+msmjtiPFAPE+cJzLt/ANsKwZG3TwSyYGlpkb+Z+RPrQcEgwwNOhqNeDWNwa+sMxOW1xj/iJ/j
ZBCtBbnc2fn9y6boVC5XtzHZFLMeMSL5D794dhU47XNc7fLdsAG1szB1nJ3hv453cifT2KgK3F2K
6xtYei35VULnkGcDhMvSv9dDUoXCAr2UkIHCk/Wi2AgWaHABG8+lV3TwVQeAj2I4rhP6E3s/qR5L
TSPqOi7RIag9wa89wbVqbvwSjDCy/VG7G9sMb6ElVntLHROnTyOwGaYnOHWAXzNR1AevrTvcCdCF
UqBNOaa1hVf8zOT1rZVzMjMXRWkU2USUjdrkG4XQWjfLhyfD834jPYlX4M8Kp5OWlHdnJrFvo55s
RU2x1AS/YysaRvWxqp7Fkhh4k/5fgzU2yRau8fsS99nokPUvi/fJlAKZv6mrqpTdBMaM3HsrAzqK
YlULi9zCMKfnhLFpRrmpJ3TyfbotsiMdVjfCabgwCc2TzMkkNEs0ZtwzlBde0e9rHAb6pDIyWmH9
XruvHGlN2Wed7OYTdHSnY6x/sJh0xHV0QKhWbRa32ueeGHAD8zI7J4aI8234spbXvj4IpLHNayyO
rEtQWBqSK3ugYgtxki0+FRB8vXSRml/h1WIvaWn4kwdWSLWmzgue08gkaKNudgYZQhxhOqUg3oyk
dzvgvz7+6lIYnawjmBY9ArGGBoQuSzYdozDvTLOenDgirTlEb/bzD3Tu2f56f06ebSO2xkmdZI5Z
jQ+3T9ojo4JcRWCdwWwg+gsT1/f7MW+tSHthY8qmSgFK+5e8o5V6q+grKB4ATMP4ri99xxvvWuF5
JPmn6/uF8U4W6M8BdVg/qgjKHaDEaYW0jwQt9Es2jJlnuhNlIiEEyigIlZP06a2aiTdTzAyNoUwo
aPBZkzOV9cEzOmfQsUBLOXHt5DDwlpv+YBfE66pW/EZy/L4cAVLr+qEQYxs0yoppAo8WiUT5pY6/
tiW7wKhKgh2WqLSfLcH/fKf+vqaTyT9sxy7Tel0ikdgElsTMexHXPhG32SiTHJoUm643ox1Sg0dV
6AQ6ItRg7cCSxb3u5ewHPCJtyhHbU5bPma9DxHtgxC9aXtGdyQuYXwKpJqrsaWsA1ZEr1IRIjV4g
27nZcigWkB/7NGztaiLcpkxGycbr9tR0FWbt0lxpLQ7KqUWViXDiSihgwZI6nSw4b848S7qpcziV
OZ2a6qfL68urbZb0imn7qAgyTNRBgaNFxqYlTaZFUIG6ZLHycbLKzzd+Pn2gvWUykVUkqt8nE60M
2sbIRoHJjDLzej6eju+Nq66rjXkpLOwt56nh+6/8fbCTqSPwJ2LMjMBD5BJDw6AeIZVO08B7R+z+
8yRwIiKYL+z7iedkFrCayiuG8vPEE27TfeB0drxT1/9tRdvfI52sB4MBFCC0RG4h8/GcakCg6079
ZCpDBr5SdgtXpvx1F79d2ekyR+JPk5Nt+2/jqa/jcd7lzgDLaGt8LHdIPj/v+6/2fbyTd7P1rLTw
a8bDfqastF3lDIFDF414Ins8CqhancDpr8kiWplr83dxKYZ2dUCUxfHAv5dW/U5/8tfy5c+34cTO
8ddt/5wmv7wrohrkoTo/ueKeY7o7rXl6nWDtf/DmOsxdkX3fXdBLcEOMZBIeK23f38fOjGHrV62N
YOYSe+niYVT6+yH/frvmn+/L92qJ1zPgVmBIivO1Wuq7bBZk02DwRuzOcrGty/KYkIIOpn+VsaOe
sv0kRZtAnYimKqih/vvs+j+/kabqzwzZt7wYqxAF28kf//Wq+Mjumurjozm+Fv9r/qf/96/+6/c/
8i///ZOd1+b12x/crKE1e9N+VOPtRw3Q/z9ya+e/+c/+n//4+PyU+7H4+N//4/U9DUFH1k0VvjXf
gniZ6ZBqzoWK/zoU5brKuzB7C1//8f7xj7vXrHn9h5t8ZK//xQf9R0aK+C9Mdya/kjInpBhMef8e
kWJK/0KVRBZZ0EUO26rI6P+Z6Mvpew7zpUgjos6YKdf/EZIi/4vGv0FxwIfxr5jB/zshKRR+vr3h
bCNUWTItyVJ0+iGc+0/mLt/Es0+ClOUQ6FteeAEZp+jpN0Ilr5nC2VyV6a+REG969qktBCl58Drd
QlmPcKpHyuQAzFGOBVeKI54NcF5S5xSKZMR8QkKJEoV/Imvat+rgrcxqQvSq0AUb1KFdV5GQbtra
yB+QuZC5m0byDADBnN71kp1I2r0/Rh+6NslXnVLy8Jro/rzI7uuMpTG2yO1OaT2HvbKCEbONsr7h
BDu2WA8LYSWZQbYZ0uhSkTLI6ZP1EETSwehY4XrZd4uwBrrR+JWDnvStF/XbcJpdBpn10IfQLAyN
b6hIFHaaIby3Im2dZ/Kh78WtapaerWAZKANzo2bDraBKv0vfem/b8ErOCutqqqMKCrzVbnExjLZv
TsWaWmNs57NSNtSJANELr3UrmQP2EGSIvnWMK0aRupKeO6UvyDs909l1kTkXxtW7MmQzWIFIq64O
A+KXBHGtiiUJ85ERuEJjyg7xSyQjeIZKiwfVa80e0R9LO9BxkReDeCSObm3mzX3bjVfEwvFxcslO
TsqJ4et0Am/zCySWREihHl6LdZls2li8FCX5WTWDa9/Ayy6qeXNZqd4b/c6SFOHoUmAniMeA367U
wTKakb9W63Iz+sElWc9XQ6fEa7Xrn3CwP+aV2q4iS+hsJWiV1aR4t0Gi3Baq8sTUmrtaJd0TnncL
HPumJmOPOGeNZOJC3rA1/QOc9jZDEbDim8mkWuWh62PloewB6VgcpIdGMKaX0fONLcYhpKI6jp+X
BtXgOgJUv0YmuvcEzcP+BFanDWtkmnjDV5YViFvJw6Mi1JzgOPrbmdKSYy2r/rHs68jR9eIlFKud
aITb0KBTjxTN0Yv2zswJJhGJIymAjkFC2jYSlTKSYSEfYmMc+mlNi/oBkOTtDJasIylFclI+0ZcX
kZDpL1nYXRGx/H/IO4/kupFsDW+loudQwJvB64i+/vIaWtFNEFckCx4J73bTC+hBr6E29j6QokRK
LEsN6sXjSCGSSVwgkXnynP98/5Xb6ddapm0h5SxMP0+mImuSSVAUR3qLGZrkbWCYrnrPXIUiXLH/
T3sYwWphnxZhxiEX1FSfq7QOCvWT3HonojdulFA7xuIrnNoJJQDW/DPfpR9MUVZBig+1re0RAmzM
Pv1ZmM0+tprr0jDlme3XR44q7uu2mPcOvr91znnGyBdKAeKq8ZuHIgeCkSa4AnRVfdSV0T7r++ii
b4V26fVOh/7YarjfZY4voewtoqK7JulYFAi5bUrZo5Ru5VWVvQpx1j2S+kblfRTGtOsNaDw9GJqU
pHhFEioQyjloE2mademd6EeQKkiT1IR/HAPfXdheDQ5CgeVLtmrvNGa4x2IPlI+tD9l52MGegvXi
wIl10JHmmD/q0c9g3ha6I6kLyQ22sRDJSWA7SM5DK4EQF7iz2DABInbWCZ189dzy1fhYZZ2ZaVm/
REl0y3OZOdRSQlNeWjULiWyfpE48mqx2nxwLIlzkJjd6iQ16rvcTp3L6tZXb+wrCRNE/hPy6L2pt
1hYZZorWfjBkSLXemtSGOatCqUZ2QEOepGz8yN07LW8XRuHnuRQely0IIjW7tYMUjYUS4kXnu2jU
gdQeJJO8Cuw6vGAB9JyVoY/a2hdQNbxmJtwimxZZCVwohtXCLw23WtiXxtQP+q0V+vVVGmUrH1Tv
OjZ4rdwEb8ckJAYrnOhYapqFJxKMbuykW9BNMpPtDLiMopozx9XDG+ROdPTlXVBVixeb7MlT6PfS
9Opb2MS4P7FBWYDxcWIBPPvNocGtbDsheeTMqlkzk6f9HDY+5R/9wkFPKq2n6fR3sw5jVv1rEPq4
JTqypYHWRV2H/cM3QWhXFX7qYJE6Gwn18jRYwQubqut2ASxn87splu9SCDQM4FNGbcvC3gsl4esY
zsUBVXYH05nJR/EJy8QyQYaE5vkoXyeLcBec/+7nG2/Zi8+HVvHFX+TjjVn5F1EjGweiMYW/aJ3X
c2p3KydbTgZ32kybuQF3ATs+qX46Sfy/iAt5Yr8eF46hoPhpBugu9cQYG8ai/Omi/OXfd2g7DuVb
4SHjfTXxRZRNEEd4NDqNEMw9x4eW88FUSGRyXDZJwJH8+xIfyh/kMf+DrR1xJcEj32bI5wBR/mCy
IRI8Orit8dsIv/9MhMhwr6cLb6AM3hSqOZ7A/ONb+ws29IBuGAw4E8m5D+2K3VC65xzqT20aqteh
nd8Jub8xjCBZonTvJt2A13xSy9dqol/BZlKBgEntEWbZ9M6mg7OE3ORjhC4vpaQi0MPsUVW9M1uO
06UaOt1aseCKp3q0tNPB2AHPYGku6U9vKgXaggjsbRZ3JfYiljePdf+8q7Gvx10iHPt8uxX9Hqdl
WGGfkRLNxUSUkzLyLgsVi2vo8inJuUdtmXlRu1D1e284Tdh5JrWp40ER6ne+1nvzfvSr9JXQJ3cI
lZSz0GUcSqAgiEJmBUzvuSy1+KwKFvS+H/ZFCAVKVxGyEpfMqjwYWM39Yz01qctUmrcgtMuWURGH
UzctpmXsLNSo6ledCvs+N7LTrpLXWiYvIlXdlSRSZvirU2w23I90B8FHlItdqaPPpsWWlGts5RO5
bqyZnqfnhRbtPDQn5LCirRRRDCU9jc1cdGoObTHNSXJNas6JqyDWKQCBdNSFdEHcX6wKuTepSzsR
FnyFMmVH28eeoAaHvsILlXrZp3E5KZSW2FxN29vAqvHPLamBaCC1CvI8K1ZuvMlG0pfutP1J2CmH
BEuzqRPE8UJS6FVti6XJBozkTbmuAm8Z+TjIIhDTp7wB+9CsEBvi2CcQkBTqEf3V/aKWmy2mcqem
S6N1g8pu5laY0RqRJ2NiLy4EVr0THsi+L1JpltDI2BrhiZfY5aQ3rBNDRWgWyNZJEwzQRgVawgTM
QgaBDKZYZUL9C5sa2GyjYxZvGeeqnO/JVXKosZozy6pWTDZ60N2VEkGVboyBo2XjnsSSjMyyNe7K
uL00BV1bdaMwaxJsn5LqKs1pYVfCktbepN22UXGkFOapOgSnfZhdOqF0q/raVevl53LbXvjCbcem
pCMjIUWddeFNkKryNKPmVpdyBv0pv/MKG3OoNF3aYXcftZBwMetyINK5F4mVoXastBYBpxFOEoty
nsN1OjLa+kHJrpwkvjRc7NJC3gagGkRvflEshG7fVEV1zdqxTXSLA5UPGLbTSkCSaVJtGjoqpsxt
aa702ayws/s2lU71ML4uNDF35fZSK8KZwqGQtOmuFsGD4wbnTUQPvdreKySBlbxd1Xq5Kpw0napO
V00yzVtXknGCb9UwgQ95k0nBnRcoRBmAIKzOPNab6mSAltg1B8lpSG2P88nl4+bOqimsW6/qt2Em
VPC54TRu65NecjZFEB47BfWzrqRIC8fDgQJHH/txrAwXoURJMzPl0X+2PTDHk10Smz8HkAElO121
+jCsBCwQ+qsWjmQzmck5S3o/zSRtoTTlEmLgKg6dhRv28gwX6pUnWScIUS6qPqfolx4cUe16zhET
YGYYcJGjHRT6xHpl1fTNPOM6et/exgUUo5y27La6RUg6U3xC+I4XXNbtEGNmoCC6e+rH3sq11WVs
BMOiVuRLxdd3oUL/pqWeZap7FNUYO5rdJnbQDwbSwg+jq5wTuh8mt8xEG6ux6jIaFAVvCyeb4rXj
RsqutqNrpU1vMz89Sgt5XTf5CrLiUaQOH1VaDflsp2bVLeG/rnP5Uphnqn2qFQfm7M7V3KU8YD4S
enuODrx4drWxgGGaZbyrCmMeOP1VH0ZboYTEniqPFrszd+nl6aeooAdcaZuNp/mrrqRHUO9+joR9
zAG9mTpaSOjvWXeVY+0VOZ21eL/jM5buoMvtXci8E9vx9qnu7ztyVmog3XjQaXldVVokdWT70HkL
uABHZYBKlGlQY5pmY9ctg3WveTfzpAUC3tTqLtDbFSIKeAGSiaZUdyFJOsFZaBvWBKH+RZ+DlRRe
tUWGs8eBBZRxCe/ZPBFDwk8M8J1TKQag2/afhjQ4GhXFsw5gZqi0Esuy+1EO6YVUyB4ZIr+y/a5e
0WHpzCtPPvVbn1xCIzZZKBaxbBxlGDUDDhU51vLZvZfUx2bS7c3QWsFuNiZlSx+TW9H5GATlyg6c
DcTUfZUTuufMlBky4bWNX3Yz4isS5TaQ4p2q5itbyc+kuHYmTl9dDI2ZTVv21mnS+cA/9I+QLm6j
XjszI+TKRq1cJjE+L32QTvJAymalrntrGcOKdSlJdMB51DiGCeAjiIGl3AncuzhfmkbUchzut2B0
5iSVVplhR1O9107TePiUZJwPOEDMUgnmQC93K1NXT6Q0W5RdvOzN5IEzCXi2wj8b0nTbteWmqrqL
dnTjIL1wIrx4XrvdKYLVmKPf+FSVXgLC2a8Ck7lWJpa3LBqP6yrENpOzvVWRYEJft415gRM9vGid
5CSiKr9Pk5xKUj1AZUjNucjbYR5IAXTsbCaH4XlmJKdYxG5waz/zPNJRsZGkG9fv7uws5xyjQIaQ
rI5zeBHNysE+z4dkrXnxkZY2AL47EB16XuAIZCunclZmE9H4PQ26sQ3jN0mmvWwjqjeUEmNOE8gG
SnHmkYf7qNE/qF4VTgYvHWCQZ5eKgbDEG+YxROAoNWVSQdKl5NijkYF3mifeVEAl7GsL5U/6KS+b
Zi0a6Tga1OvAabKlnYwzs7BJf5dtAzuybGda5z309ljVsd2/4oz9fy2/OwbDHOSIhAmVaS16LKP/
ekR/XDwgiH2d2X1ziOcg3iDHq+LLrBq0sFnEyV+DeOuDSbnWIrLHTfDJIvs5yUsUr1k2Bz6+zbXZ
hj1G1s9RvPKB7C6DIj7hXMjZwPgzQfyTHdCLM994B2wHZrdK86dlfwcGqGCdqmabgEahwdu+UT2U
+c48Bg0vL5LAcds1dOqcnndFSPe+GIHcUihqhbRH4N05Sp3dypJM8o7GJug5WWYaD1U95IeiMXXa
ZTvD3YuiC0DzJAwDszO7luq++thrSngbR652RpCSnXdD2V56SphEk7AfcDgtHdJMuAJ0qyH2u4Lf
5CWWi7jdRl7n7wdQn8GkDKoBY1zonrHfV6ti0Po13S3JQlZKUNZJ6y0seoavfSI+4JdpB1y6jXAU
8msFLknZdftSGkqgyK6unadBG18knTTkHExM4qywcsJiEkqOdtdYDZzQQlVK9ummMrehBA6WIMud
QvctsCSuNbMZ4VldgqGyG+P0ELhtNzGrMvNmpivpx91QGR63JCYuaWJZIiVb99LODerBnnbo7wwi
2EzDFCqpuM8DXpO3aaOT3ZVgNp9mLm3ponL1Te3L1aY1GnPj5YCT5qYRqLdpmHbHFZz+ZYsLKPEn
mbYVdepo5UacTNSywznByPR9qNqtPc9TRaFM6EU6RAHVqvicnqteEEnVZ71UO7u8jvPbyHfIgVLK
8G7dhib2qepJ+ceaQNedemZfL/1O0xiL1Q1RjWXjlDK4nGjIny8KyeQx61h5gQz2aIgMTC/ahXIo
JB5N415JeilfWorAVknxpbUndO6I7MBd9qNsN8i6co92up8q+BM8KCne0bk/FsUpWollUATNzms7
ClZtPkJXjWztyHZzYgtyu0TSgDTqtr1VRe1eq2kn9k7sirumkhuFQMdx5Vlh1NbObBy2lDisklN3
CNjjHElpZ/hMqceK7BYro4DuO4k5lX6kJ7Y9FNhZIBN3aWeeVqnHYSPMjUeoUWF/0kuvw+Ba8a4D
k9TNRAZFNPcMoR+D5qErqQzs/HIwgZMKPAr2uhFHN7bbDdd2LQhrtUTx5rIwB2K7XJyqUiYWjSbF
Z4HKHJtUHC5ntuWViyrD67PVuDD64MAA9hl4NlH7+U1Ma8l5KqfhLDTRUhnURWZN5Dq3LkHlJipr
heOpFt8AEYhXpgtHo5eG+s5NKnGWaqV6oeuudR5hbHWo5Ng64sWpZh1ywXkSN8ouSnQd4i8nVuyd
Bcla2ylx+usd67bwHIrA0ZBcq4L4sMYFHqiCWkfcPc93r3KraO7L3CVEaDX1KErkaO9XEVURU603
meJWlzp8DNiCrpvx5mfwUIDzJ5NYWBmmAGQlzyCZQ0jq2/qydD2sD6Qcfi7Qbx8EWZIi/QE4f16p
ZblPXL80JrFcGLua+o85wRerWUZx1y4jJTBvgWgguTZCzVqrWuXjHO3UKFhwFDE2fqjig1Ep5rLR
bYDXSuHm28RvvBnAjNvS89FppOGQHduaWW/ZYqIjbEDVWSlb+ZwTSLGyYyycwy5TN74ik3i1Ayyp
SSjM2X6j81pzyyNJT915bfn4V+HLwCsvK/iHiPpCeL12XxUxLvWura9B5NsLt3YLOAtluw78SKaO
orYHM8rbiySrxIKUC7hfs5KWeN5Ec0lLi9Oocv1dEVbuEdwR+bz3dWfLS9ZcROiUZ5XnCdzL+OFc
2P6e2IemfNRxW5mIZ5FGvXHc1h2UoSKscS/zyiOBKTVw8Vae8UB9DoVdjWO57W96YcrnYEuai67u
3ZnoG3nqqEVxXtlKceZQeF5bSj9MRokSeKSkXlg5+WXPjrsLp7b6Na4E8jIfFUtGWZlrCFkNhH8t
X4Z+ExwPUQuc2widOdbYJNoluVqjzJdmQVc9rvX9zeAKezn0ySnL2MRMoys/MLSJJxwi07DpQaEb
/TS0hksWSwg7WVOvsE/vF0XViw2OJMNlzHOGw6wXV4VT0HYoUVmEHNNeJvi7zpUuIMdhpt4yEb25
NcF4LI2QLZMKZDL1/LjaoMo/5IHSz7TBz2Zh2Drblkom1A0v3pAYojAEv3muBx3te49Zxb9FAvVF
DX7+bdn9qbjvPYix7o6HcFpdiL/2Qy8L+N8P9KpUfydq1kUK/14g0pcpVPPbGv3jQI8qgd8agEUs
qOp7RACS8oEkuzVqKv9Bqjb1nv+ffCs9ESbxFmLV8Ys8PDHii1vz/TV/L0z4az/z6tJ/XaZAstei
Rv9NNvpX7sA3w7y4AyoxqTamc+2nDzp+0ld3wv6ANtoGXjCabPP1t7sTZMNtFAvvvRFE4ATdNm2g
X76+vxXAtKB52TKROF9PpYC/0aRwxkKVTcr+1XnmT88J7YOhkcB5NDp/NRecD7amaVQniP3GL2pJ
f8u34tsazZ++AzqTQaVgMVrWPX59vz4g1NF0NDJPd+LpPfwbTQXlcX1Q33sn5A8a+qJRa/78hXL0
1ZywP2iGYeITzGo5fv2Jl+IP3K4vGw615/j+casJHsoXQrDf/YHnjeb7AT4vtOv7//kHO8mrnxs1
Yk8jP3zRjP3z1SL6uBe8+Obz3vD4Zz7/+ufP9/1ffvW3nj/U83+ugofiUNz5/eM3+s9XuT8kbFgX
dUrz6cGvDy/3QVZANGA8mK/X853A7cuK8FvDnwR3PolJ/9vRn9bX946+rA+wrJ+vcrztrFdkNWhz
eO/Q5Pu4afH998Nj8PwDho9/Oi7E8zifr/xppX3vlTM5kk+iOAzfDo+PKfvPe4f/18BNfx7m84Ub
bGHP//WmGPIPzZXpOEeD53HGoT8vOSyF773qdfLp8Il5/jzSi9F/wJWf13d18umX/4hXc/Hz1f+A
t2hHupDh37h4coHvvTX7Q/Zqpjxd9iidfu/IZJFEdujeeKQ/YiKeHMrqMLzxREf59HsvfYvK4uzt
B6r9gNcf3M4v/2kOxfOFfp2OGnHBey9+evjlv2+OTXT13rF3YPzSw6NCOTh4b02cH/C2bkX41nP9
AW/q7SFhafyJNZJNKcgenm/IiwfwA97X5SH+5d8Zt+eN9UD7Aa/sC334T5+F468/yVfF+Xuf91/U
H32Jcf5a2PDHayS/+YfeCpe+nLmZA2/Gf7/7A4Rx48B38cOh+Of/AgAA//8=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496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3175">
        <a:solidFill>
          <a:schemeClr val="dk1">
            <a:lumMod val="65000"/>
            <a:lumOff val="35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496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3175">
        <a:solidFill>
          <a:schemeClr val="dk1">
            <a:lumMod val="65000"/>
            <a:lumOff val="35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chart" Target="../charts/chart2.xml"/><Relationship Id="rId18" Type="http://schemas.openxmlformats.org/officeDocument/2006/relationships/chart" Target="../charts/chart6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chart" Target="../charts/chart1.xml"/><Relationship Id="rId17" Type="http://schemas.microsoft.com/office/2014/relationships/chartEx" Target="../charts/chartEx1.xml"/><Relationship Id="rId2" Type="http://schemas.openxmlformats.org/officeDocument/2006/relationships/image" Target="../media/image2.svg"/><Relationship Id="rId16" Type="http://schemas.openxmlformats.org/officeDocument/2006/relationships/chart" Target="../charts/chart5.xml"/><Relationship Id="rId20" Type="http://schemas.openxmlformats.org/officeDocument/2006/relationships/chart" Target="../charts/chart8.xml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chart" Target="../charts/chart4.xml"/><Relationship Id="rId10" Type="http://schemas.openxmlformats.org/officeDocument/2006/relationships/image" Target="../media/image10.svg"/><Relationship Id="rId19" Type="http://schemas.openxmlformats.org/officeDocument/2006/relationships/chart" Target="../charts/chart7.xml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1.xml"/><Relationship Id="rId7" Type="http://schemas.openxmlformats.org/officeDocument/2006/relationships/chart" Target="../charts/chart14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microsoft.com/office/2014/relationships/chartEx" Target="../charts/chartEx2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0</xdr:row>
      <xdr:rowOff>121920</xdr:rowOff>
    </xdr:from>
    <xdr:to>
      <xdr:col>18</xdr:col>
      <xdr:colOff>702733</xdr:colOff>
      <xdr:row>44</xdr:row>
      <xdr:rowOff>87086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0040" y="121920"/>
          <a:ext cx="14647333" cy="8011886"/>
        </a:xfrm>
        <a:prstGeom prst="roundRect">
          <a:avLst>
            <a:gd name="adj" fmla="val 7313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447312</xdr:colOff>
      <xdr:row>0</xdr:row>
      <xdr:rowOff>151766</xdr:rowOff>
    </xdr:from>
    <xdr:to>
      <xdr:col>18</xdr:col>
      <xdr:colOff>662365</xdr:colOff>
      <xdr:row>43</xdr:row>
      <xdr:rowOff>116568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7312" y="151766"/>
          <a:ext cx="14479693" cy="7828642"/>
        </a:xfrm>
        <a:prstGeom prst="roundRect">
          <a:avLst>
            <a:gd name="adj" fmla="val 731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129540</xdr:colOff>
      <xdr:row>1</xdr:row>
      <xdr:rowOff>30480</xdr:rowOff>
    </xdr:from>
    <xdr:to>
      <xdr:col>14</xdr:col>
      <xdr:colOff>678180</xdr:colOff>
      <xdr:row>12</xdr:row>
      <xdr:rowOff>14151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506980" y="213360"/>
          <a:ext cx="9265920" cy="1995351"/>
        </a:xfrm>
        <a:prstGeom prst="rect">
          <a:avLst/>
        </a:prstGeom>
        <a:gradFill flip="none" rotWithShape="1">
          <a:gsLst>
            <a:gs pos="0">
              <a:schemeClr val="accent1">
                <a:lumMod val="50000"/>
              </a:schemeClr>
            </a:gs>
            <a:gs pos="58000">
              <a:schemeClr val="tx2">
                <a:lumMod val="50000"/>
              </a:schemeClr>
            </a:gs>
            <a:gs pos="100000">
              <a:schemeClr val="accent1">
                <a:lumMod val="50000"/>
              </a:schemeClr>
            </a:gs>
          </a:gsLst>
          <a:lin ang="13800000" scaled="0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104140</xdr:colOff>
      <xdr:row>11</xdr:row>
      <xdr:rowOff>150705</xdr:rowOff>
    </xdr:from>
    <xdr:to>
      <xdr:col>14</xdr:col>
      <xdr:colOff>652780</xdr:colOff>
      <xdr:row>42</xdr:row>
      <xdr:rowOff>155786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481580" y="2162385"/>
          <a:ext cx="9265920" cy="5674361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259080</xdr:colOff>
      <xdr:row>8</xdr:row>
      <xdr:rowOff>41910</xdr:rowOff>
    </xdr:from>
    <xdr:to>
      <xdr:col>6</xdr:col>
      <xdr:colOff>7620</xdr:colOff>
      <xdr:row>15</xdr:row>
      <xdr:rowOff>57150</xdr:rowOff>
    </xdr:to>
    <xdr:sp macro="" textlink="">
      <xdr:nvSpPr>
        <xdr:cNvPr id="6" name="Rectángulo: esquinas redondeadas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636520" y="1504950"/>
          <a:ext cx="2125980" cy="1295400"/>
        </a:xfrm>
        <a:prstGeom prst="roundRect">
          <a:avLst/>
        </a:prstGeom>
        <a:gradFill flip="none" rotWithShape="1">
          <a:gsLst>
            <a:gs pos="0">
              <a:schemeClr val="bg1">
                <a:lumMod val="85000"/>
              </a:schemeClr>
            </a:gs>
            <a:gs pos="58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185420</xdr:colOff>
      <xdr:row>8</xdr:row>
      <xdr:rowOff>41910</xdr:rowOff>
    </xdr:from>
    <xdr:to>
      <xdr:col>8</xdr:col>
      <xdr:colOff>726440</xdr:colOff>
      <xdr:row>15</xdr:row>
      <xdr:rowOff>57150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940300" y="1504950"/>
          <a:ext cx="2125980" cy="1295400"/>
        </a:xfrm>
        <a:prstGeom prst="roundRect">
          <a:avLst/>
        </a:prstGeom>
        <a:gradFill flip="none" rotWithShape="1">
          <a:gsLst>
            <a:gs pos="0">
              <a:schemeClr val="bg1">
                <a:lumMod val="85000"/>
              </a:schemeClr>
            </a:gs>
            <a:gs pos="58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111760</xdr:colOff>
      <xdr:row>8</xdr:row>
      <xdr:rowOff>41910</xdr:rowOff>
    </xdr:from>
    <xdr:to>
      <xdr:col>11</xdr:col>
      <xdr:colOff>652780</xdr:colOff>
      <xdr:row>15</xdr:row>
      <xdr:rowOff>57150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244080" y="1504950"/>
          <a:ext cx="2125980" cy="1295400"/>
        </a:xfrm>
        <a:prstGeom prst="roundRect">
          <a:avLst/>
        </a:prstGeom>
        <a:gradFill flip="none" rotWithShape="1">
          <a:gsLst>
            <a:gs pos="0">
              <a:schemeClr val="bg1">
                <a:lumMod val="85000"/>
              </a:schemeClr>
            </a:gs>
            <a:gs pos="58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38100</xdr:colOff>
      <xdr:row>8</xdr:row>
      <xdr:rowOff>41910</xdr:rowOff>
    </xdr:from>
    <xdr:to>
      <xdr:col>14</xdr:col>
      <xdr:colOff>579120</xdr:colOff>
      <xdr:row>15</xdr:row>
      <xdr:rowOff>57150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547860" y="1504950"/>
          <a:ext cx="2125980" cy="1295400"/>
        </a:xfrm>
        <a:prstGeom prst="roundRect">
          <a:avLst/>
        </a:prstGeom>
        <a:gradFill flip="none" rotWithShape="1">
          <a:gsLst>
            <a:gs pos="0">
              <a:schemeClr val="bg1">
                <a:lumMod val="85000"/>
              </a:schemeClr>
            </a:gs>
            <a:gs pos="58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300567</xdr:colOff>
      <xdr:row>17</xdr:row>
      <xdr:rowOff>110067</xdr:rowOff>
    </xdr:from>
    <xdr:to>
      <xdr:col>14</xdr:col>
      <xdr:colOff>440267</xdr:colOff>
      <xdr:row>26</xdr:row>
      <xdr:rowOff>50802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678007" y="3219027"/>
          <a:ext cx="8856980" cy="1586655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274319</xdr:colOff>
      <xdr:row>26</xdr:row>
      <xdr:rowOff>141514</xdr:rowOff>
    </xdr:from>
    <xdr:to>
      <xdr:col>6</xdr:col>
      <xdr:colOff>239486</xdr:colOff>
      <xdr:row>42</xdr:row>
      <xdr:rowOff>81280</xdr:rowOff>
    </xdr:to>
    <xdr:sp macro="" textlink="">
      <xdr:nvSpPr>
        <xdr:cNvPr id="11" name="Rectángulo: esquinas redondeadas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661919" y="4984447"/>
          <a:ext cx="2352767" cy="2920033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365760</xdr:colOff>
      <xdr:row>26</xdr:row>
      <xdr:rowOff>179070</xdr:rowOff>
    </xdr:from>
    <xdr:to>
      <xdr:col>14</xdr:col>
      <xdr:colOff>594360</xdr:colOff>
      <xdr:row>42</xdr:row>
      <xdr:rowOff>96520</xdr:rowOff>
    </xdr:to>
    <xdr:sp macro="" textlink="">
      <xdr:nvSpPr>
        <xdr:cNvPr id="12" name="Rectángulo: esquinas redondeadas 1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120640" y="4933950"/>
          <a:ext cx="6568440" cy="284353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30521</xdr:colOff>
      <xdr:row>1</xdr:row>
      <xdr:rowOff>91515</xdr:rowOff>
    </xdr:from>
    <xdr:to>
      <xdr:col>18</xdr:col>
      <xdr:colOff>480965</xdr:colOff>
      <xdr:row>4</xdr:row>
      <xdr:rowOff>119380</xdr:rowOff>
    </xdr:to>
    <xdr:sp macro="" textlink="">
      <xdr:nvSpPr>
        <xdr:cNvPr id="13" name="Rectángulo: esquinas redondeadas 1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917721" y="274395"/>
          <a:ext cx="2827884" cy="576505"/>
        </a:xfrm>
        <a:prstGeom prst="roundRect">
          <a:avLst>
            <a:gd name="adj" fmla="val 21515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735622</xdr:colOff>
      <xdr:row>5</xdr:row>
      <xdr:rowOff>9086</xdr:rowOff>
    </xdr:from>
    <xdr:to>
      <xdr:col>18</xdr:col>
      <xdr:colOff>592015</xdr:colOff>
      <xdr:row>11</xdr:row>
      <xdr:rowOff>5275</xdr:rowOff>
    </xdr:to>
    <xdr:sp macro="" textlink="">
      <xdr:nvSpPr>
        <xdr:cNvPr id="14" name="Rectángulo: esquinas redondeadas 1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830342" y="923486"/>
          <a:ext cx="3026313" cy="1093469"/>
        </a:xfrm>
        <a:prstGeom prst="roundRect">
          <a:avLst>
            <a:gd name="adj" fmla="val 13183"/>
          </a:avLst>
        </a:prstGeom>
        <a:gradFill flip="none" rotWithShape="1">
          <a:gsLst>
            <a:gs pos="0">
              <a:schemeClr val="accent1">
                <a:lumMod val="75000"/>
              </a:schemeClr>
            </a:gs>
            <a:gs pos="100000">
              <a:schemeClr val="tx2">
                <a:lumMod val="50000"/>
              </a:schemeClr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754380</xdr:colOff>
      <xdr:row>11</xdr:row>
      <xdr:rowOff>148590</xdr:rowOff>
    </xdr:from>
    <xdr:to>
      <xdr:col>18</xdr:col>
      <xdr:colOff>567267</xdr:colOff>
      <xdr:row>31</xdr:row>
      <xdr:rowOff>152400</xdr:rowOff>
    </xdr:to>
    <xdr:sp macro="" textlink="">
      <xdr:nvSpPr>
        <xdr:cNvPr id="15" name="Rectángulo: esquinas redondeadas 2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849100" y="2160270"/>
          <a:ext cx="2982807" cy="3661410"/>
        </a:xfrm>
        <a:prstGeom prst="roundRect">
          <a:avLst>
            <a:gd name="adj" fmla="val 13183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761998</xdr:colOff>
      <xdr:row>31</xdr:row>
      <xdr:rowOff>176893</xdr:rowOff>
    </xdr:from>
    <xdr:to>
      <xdr:col>18</xdr:col>
      <xdr:colOff>552449</xdr:colOff>
      <xdr:row>42</xdr:row>
      <xdr:rowOff>163286</xdr:rowOff>
    </xdr:to>
    <xdr:sp macro="" textlink="">
      <xdr:nvSpPr>
        <xdr:cNvPr id="16" name="Rectángulo: esquinas redondeadas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904131" y="5951160"/>
          <a:ext cx="2973918" cy="2035326"/>
        </a:xfrm>
        <a:prstGeom prst="roundRect">
          <a:avLst>
            <a:gd name="adj" fmla="val 13183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503463</xdr:colOff>
      <xdr:row>8</xdr:row>
      <xdr:rowOff>11703</xdr:rowOff>
    </xdr:from>
    <xdr:to>
      <xdr:col>2</xdr:col>
      <xdr:colOff>708932</xdr:colOff>
      <xdr:row>11</xdr:row>
      <xdr:rowOff>88447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000-000011000000}"/>
            </a:ext>
            <a:ext uri="{147F2762-F138-4A5C-976F-8EAC2B608ADB}">
              <a16:predDERef xmlns:a16="http://schemas.microsoft.com/office/drawing/2014/main" pred="{00000000-0008-0000-0000-000010000000}"/>
            </a:ext>
          </a:extLst>
        </xdr:cNvPr>
        <xdr:cNvSpPr txBox="1"/>
      </xdr:nvSpPr>
      <xdr:spPr>
        <a:xfrm>
          <a:off x="503463" y="1459503"/>
          <a:ext cx="1748519" cy="619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600" b="1">
              <a:solidFill>
                <a:srgbClr val="C00000"/>
              </a:solidFill>
              <a:latin typeface="HP Simplified" panose="020B0604020204020204" pitchFamily="34" charset="0"/>
            </a:rPr>
            <a:t>KLUANE DRILLING                 ECUADOR</a:t>
          </a:r>
        </a:p>
      </xdr:txBody>
    </xdr:sp>
    <xdr:clientData/>
  </xdr:twoCellAnchor>
  <xdr:twoCellAnchor editAs="oneCell">
    <xdr:from>
      <xdr:col>17</xdr:col>
      <xdr:colOff>520185</xdr:colOff>
      <xdr:row>1</xdr:row>
      <xdr:rowOff>136525</xdr:rowOff>
    </xdr:from>
    <xdr:to>
      <xdr:col>18</xdr:col>
      <xdr:colOff>226573</xdr:colOff>
      <xdr:row>4</xdr:row>
      <xdr:rowOff>79980</xdr:rowOff>
    </xdr:to>
    <xdr:pic>
      <xdr:nvPicPr>
        <xdr:cNvPr id="18" name="Gráfico 55" descr="Pulmones con virus con relleno sólid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3992345" y="319405"/>
          <a:ext cx="498868" cy="492095"/>
        </a:xfrm>
        <a:prstGeom prst="rect">
          <a:avLst/>
        </a:prstGeom>
      </xdr:spPr>
    </xdr:pic>
    <xdr:clientData/>
  </xdr:twoCellAnchor>
  <xdr:twoCellAnchor editAs="oneCell">
    <xdr:from>
      <xdr:col>16</xdr:col>
      <xdr:colOff>666134</xdr:colOff>
      <xdr:row>1</xdr:row>
      <xdr:rowOff>175260</xdr:rowOff>
    </xdr:from>
    <xdr:to>
      <xdr:col>17</xdr:col>
      <xdr:colOff>339649</xdr:colOff>
      <xdr:row>4</xdr:row>
      <xdr:rowOff>85841</xdr:rowOff>
    </xdr:to>
    <xdr:pic>
      <xdr:nvPicPr>
        <xdr:cNvPr id="19" name="Gráfico 57" descr="Doctora con relleno sólid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/>
        <a:stretch/>
      </xdr:blipFill>
      <xdr:spPr>
        <a:xfrm>
          <a:off x="13345814" y="358140"/>
          <a:ext cx="465995" cy="459221"/>
        </a:xfrm>
        <a:prstGeom prst="rect">
          <a:avLst/>
        </a:prstGeom>
      </xdr:spPr>
    </xdr:pic>
    <xdr:clientData/>
  </xdr:twoCellAnchor>
  <xdr:twoCellAnchor editAs="oneCell">
    <xdr:from>
      <xdr:col>15</xdr:col>
      <xdr:colOff>108410</xdr:colOff>
      <xdr:row>1</xdr:row>
      <xdr:rowOff>171756</xdr:rowOff>
    </xdr:from>
    <xdr:to>
      <xdr:col>15</xdr:col>
      <xdr:colOff>571499</xdr:colOff>
      <xdr:row>4</xdr:row>
      <xdr:rowOff>76045</xdr:rowOff>
    </xdr:to>
    <xdr:pic>
      <xdr:nvPicPr>
        <xdr:cNvPr id="20" name="Gráfico 59" descr="Cuidado con relleno sóli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rcRect/>
        <a:stretch/>
      </xdr:blipFill>
      <xdr:spPr>
        <a:xfrm>
          <a:off x="11995610" y="354636"/>
          <a:ext cx="463089" cy="452929"/>
        </a:xfrm>
        <a:prstGeom prst="rect">
          <a:avLst/>
        </a:prstGeom>
      </xdr:spPr>
    </xdr:pic>
    <xdr:clientData/>
  </xdr:twoCellAnchor>
  <xdr:twoCellAnchor editAs="oneCell">
    <xdr:from>
      <xdr:col>15</xdr:col>
      <xdr:colOff>717925</xdr:colOff>
      <xdr:row>1</xdr:row>
      <xdr:rowOff>120650</xdr:rowOff>
    </xdr:from>
    <xdr:to>
      <xdr:col>16</xdr:col>
      <xdr:colOff>440189</xdr:colOff>
      <xdr:row>4</xdr:row>
      <xdr:rowOff>79981</xdr:rowOff>
    </xdr:to>
    <xdr:pic>
      <xdr:nvPicPr>
        <xdr:cNvPr id="21" name="Gráfico 61" descr="Médico con relleno sólid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rcRect/>
        <a:stretch/>
      </xdr:blipFill>
      <xdr:spPr>
        <a:xfrm>
          <a:off x="12605125" y="303530"/>
          <a:ext cx="514744" cy="507971"/>
        </a:xfrm>
        <a:prstGeom prst="rect">
          <a:avLst/>
        </a:prstGeom>
      </xdr:spPr>
    </xdr:pic>
    <xdr:clientData/>
  </xdr:twoCellAnchor>
  <xdr:twoCellAnchor>
    <xdr:from>
      <xdr:col>15</xdr:col>
      <xdr:colOff>660400</xdr:colOff>
      <xdr:row>1</xdr:row>
      <xdr:rowOff>158750</xdr:rowOff>
    </xdr:from>
    <xdr:to>
      <xdr:col>15</xdr:col>
      <xdr:colOff>661761</xdr:colOff>
      <xdr:row>4</xdr:row>
      <xdr:rowOff>70031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12547600" y="341630"/>
          <a:ext cx="1361" cy="459921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495300</xdr:colOff>
      <xdr:row>1</xdr:row>
      <xdr:rowOff>149225</xdr:rowOff>
    </xdr:from>
    <xdr:to>
      <xdr:col>16</xdr:col>
      <xdr:colOff>497693</xdr:colOff>
      <xdr:row>4</xdr:row>
      <xdr:rowOff>56515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13174980" y="332105"/>
          <a:ext cx="2393" cy="45593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431800</xdr:colOff>
      <xdr:row>1</xdr:row>
      <xdr:rowOff>142875</xdr:rowOff>
    </xdr:from>
    <xdr:to>
      <xdr:col>17</xdr:col>
      <xdr:colOff>432874</xdr:colOff>
      <xdr:row>4</xdr:row>
      <xdr:rowOff>69166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13903960" y="325755"/>
          <a:ext cx="1074" cy="474931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217844</xdr:colOff>
      <xdr:row>0</xdr:row>
      <xdr:rowOff>175260</xdr:rowOff>
    </xdr:from>
    <xdr:to>
      <xdr:col>13</xdr:col>
      <xdr:colOff>667424</xdr:colOff>
      <xdr:row>4</xdr:row>
      <xdr:rowOff>53340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95284" y="175260"/>
          <a:ext cx="837438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2800" b="1">
              <a:solidFill>
                <a:schemeClr val="bg1"/>
              </a:solidFill>
            </a:rPr>
            <a:t>Informe estadístico de atenciones médicas</a:t>
          </a:r>
          <a:r>
            <a:rPr lang="es-CO" sz="2800" b="1" baseline="0">
              <a:solidFill>
                <a:schemeClr val="bg1"/>
              </a:solidFill>
            </a:rPr>
            <a:t> y accidentabilidad</a:t>
          </a:r>
          <a:endParaRPr lang="es-CO" sz="28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233084</xdr:colOff>
      <xdr:row>3</xdr:row>
      <xdr:rowOff>152400</xdr:rowOff>
    </xdr:from>
    <xdr:to>
      <xdr:col>8</xdr:col>
      <xdr:colOff>80684</xdr:colOff>
      <xdr:row>5</xdr:row>
      <xdr:rowOff>144780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10524" y="701040"/>
          <a:ext cx="38100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0">
              <a:solidFill>
                <a:schemeClr val="bg1">
                  <a:lumMod val="85000"/>
                </a:schemeClr>
              </a:solidFill>
            </a:rPr>
            <a:t>HSE</a:t>
          </a:r>
          <a:r>
            <a:rPr lang="es-CO" sz="1400" b="0" baseline="0">
              <a:solidFill>
                <a:schemeClr val="bg1">
                  <a:lumMod val="85000"/>
                </a:schemeClr>
              </a:solidFill>
            </a:rPr>
            <a:t>| 2023</a:t>
          </a:r>
          <a:endParaRPr lang="es-CO" sz="1400" b="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579120</xdr:colOff>
      <xdr:row>0</xdr:row>
      <xdr:rowOff>60960</xdr:rowOff>
    </xdr:from>
    <xdr:to>
      <xdr:col>14</xdr:col>
      <xdr:colOff>701040</xdr:colOff>
      <xdr:row>9</xdr:row>
      <xdr:rowOff>121920</xdr:rowOff>
    </xdr:to>
    <xdr:pic>
      <xdr:nvPicPr>
        <xdr:cNvPr id="27" name="Gráfico 69" descr="Cuadrícula de círculos pequeños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0088880" y="60960"/>
          <a:ext cx="1706880" cy="1706880"/>
        </a:xfrm>
        <a:prstGeom prst="rect">
          <a:avLst/>
        </a:prstGeom>
      </xdr:spPr>
    </xdr:pic>
    <xdr:clientData/>
  </xdr:twoCellAnchor>
  <xdr:twoCellAnchor>
    <xdr:from>
      <xdr:col>3</xdr:col>
      <xdr:colOff>235773</xdr:colOff>
      <xdr:row>5</xdr:row>
      <xdr:rowOff>175260</xdr:rowOff>
    </xdr:from>
    <xdr:to>
      <xdr:col>8</xdr:col>
      <xdr:colOff>62754</xdr:colOff>
      <xdr:row>8</xdr:row>
      <xdr:rowOff>89647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13213" y="1089660"/>
          <a:ext cx="3789381" cy="463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800" b="1">
              <a:solidFill>
                <a:schemeClr val="bg1"/>
              </a:solidFill>
            </a:rPr>
            <a:t>Morbilidad</a:t>
          </a:r>
        </a:p>
      </xdr:txBody>
    </xdr:sp>
    <xdr:clientData/>
  </xdr:twoCellAnchor>
  <xdr:twoCellAnchor>
    <xdr:from>
      <xdr:col>3</xdr:col>
      <xdr:colOff>246731</xdr:colOff>
      <xdr:row>15</xdr:row>
      <xdr:rowOff>108523</xdr:rowOff>
    </xdr:from>
    <xdr:to>
      <xdr:col>6</xdr:col>
      <xdr:colOff>441263</xdr:colOff>
      <xdr:row>18</xdr:row>
      <xdr:rowOff>15937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24171" y="2851723"/>
          <a:ext cx="2571972" cy="456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tx2">
                  <a:lumMod val="75000"/>
                </a:schemeClr>
              </a:solidFill>
            </a:rPr>
            <a:t>Kardex - Medicamentos</a:t>
          </a:r>
        </a:p>
      </xdr:txBody>
    </xdr:sp>
    <xdr:clientData/>
  </xdr:twoCellAnchor>
  <xdr:twoCellAnchor>
    <xdr:from>
      <xdr:col>0</xdr:col>
      <xdr:colOff>448601</xdr:colOff>
      <xdr:row>11</xdr:row>
      <xdr:rowOff>109239</xdr:rowOff>
    </xdr:from>
    <xdr:to>
      <xdr:col>2</xdr:col>
      <xdr:colOff>344807</xdr:colOff>
      <xdr:row>13</xdr:row>
      <xdr:rowOff>102400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00000000-0008-0000-0000-00001E000000}"/>
            </a:ext>
            <a:ext uri="{147F2762-F138-4A5C-976F-8EAC2B608ADB}">
              <a16:predDERef xmlns:a16="http://schemas.microsoft.com/office/drawing/2014/main" pred="{00000000-0008-0000-0000-00001D000000}"/>
            </a:ext>
          </a:extLst>
        </xdr:cNvPr>
        <xdr:cNvGrpSpPr/>
      </xdr:nvGrpSpPr>
      <xdr:grpSpPr>
        <a:xfrm>
          <a:off x="448601" y="2099964"/>
          <a:ext cx="1439256" cy="355111"/>
          <a:chOff x="410651" y="2273080"/>
          <a:chExt cx="1406859" cy="358998"/>
        </a:xfrm>
      </xdr:grpSpPr>
      <xdr:sp macro="" textlink="">
        <xdr:nvSpPr>
          <xdr:cNvPr id="31" name="Rectángulo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410651" y="2273080"/>
            <a:ext cx="115371" cy="358998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32" name="CuadroTexto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529630" y="2288606"/>
            <a:ext cx="128788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>
                <a:solidFill>
                  <a:schemeClr val="tx1">
                    <a:lumMod val="75000"/>
                    <a:lumOff val="25000"/>
                  </a:schemeClr>
                </a:solidFill>
              </a:rPr>
              <a:t>Mes</a:t>
            </a:r>
          </a:p>
        </xdr:txBody>
      </xdr:sp>
    </xdr:grpSp>
    <xdr:clientData/>
  </xdr:twoCellAnchor>
  <xdr:twoCellAnchor>
    <xdr:from>
      <xdr:col>0</xdr:col>
      <xdr:colOff>448271</xdr:colOff>
      <xdr:row>25</xdr:row>
      <xdr:rowOff>8710</xdr:rowOff>
    </xdr:from>
    <xdr:to>
      <xdr:col>2</xdr:col>
      <xdr:colOff>184562</xdr:colOff>
      <xdr:row>26</xdr:row>
      <xdr:rowOff>172845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448271" y="4533085"/>
          <a:ext cx="1279341" cy="345110"/>
          <a:chOff x="413237" y="2313330"/>
          <a:chExt cx="940351" cy="346050"/>
        </a:xfrm>
      </xdr:grpSpPr>
      <xdr:sp macro="" textlink="">
        <xdr:nvSpPr>
          <xdr:cNvPr id="34" name="Rectángulo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413237" y="2313330"/>
            <a:ext cx="71279" cy="34605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>
              <a:solidFill>
                <a:srgbClr val="0070C0"/>
              </a:solidFill>
            </a:endParaRPr>
          </a:p>
        </xdr:txBody>
      </xdr:sp>
      <xdr:sp macro="" textlink="">
        <xdr:nvSpPr>
          <xdr:cNvPr id="35" name="CuadroTexto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484908" y="2313647"/>
            <a:ext cx="86868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>
                <a:solidFill>
                  <a:schemeClr val="tx1">
                    <a:lumMod val="75000"/>
                    <a:lumOff val="25000"/>
                  </a:schemeClr>
                </a:solidFill>
              </a:rPr>
              <a:t>Proyecto</a:t>
            </a:r>
          </a:p>
        </xdr:txBody>
      </xdr:sp>
    </xdr:grpSp>
    <xdr:clientData/>
  </xdr:twoCellAnchor>
  <xdr:twoCellAnchor>
    <xdr:from>
      <xdr:col>3</xdr:col>
      <xdr:colOff>414867</xdr:colOff>
      <xdr:row>8</xdr:row>
      <xdr:rowOff>31066</xdr:rowOff>
    </xdr:from>
    <xdr:to>
      <xdr:col>5</xdr:col>
      <xdr:colOff>711591</xdr:colOff>
      <xdr:row>9</xdr:row>
      <xdr:rowOff>127000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792307" y="1494106"/>
          <a:ext cx="1881684" cy="2788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600" b="1">
              <a:solidFill>
                <a:srgbClr val="0070C0"/>
              </a:solidFill>
            </a:rPr>
            <a:t>Enfermedad común</a:t>
          </a:r>
        </a:p>
      </xdr:txBody>
    </xdr:sp>
    <xdr:clientData/>
  </xdr:twoCellAnchor>
  <xdr:twoCellAnchor>
    <xdr:from>
      <xdr:col>6</xdr:col>
      <xdr:colOff>704851</xdr:colOff>
      <xdr:row>8</xdr:row>
      <xdr:rowOff>31066</xdr:rowOff>
    </xdr:from>
    <xdr:to>
      <xdr:col>8</xdr:col>
      <xdr:colOff>681991</xdr:colOff>
      <xdr:row>9</xdr:row>
      <xdr:rowOff>114886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59731" y="1494106"/>
          <a:ext cx="15621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600" b="1">
              <a:solidFill>
                <a:srgbClr val="0070C0"/>
              </a:solidFill>
            </a:rPr>
            <a:t>Primer Auxilio</a:t>
          </a:r>
        </a:p>
      </xdr:txBody>
    </xdr:sp>
    <xdr:clientData/>
  </xdr:twoCellAnchor>
  <xdr:twoCellAnchor>
    <xdr:from>
      <xdr:col>10</xdr:col>
      <xdr:colOff>362244</xdr:colOff>
      <xdr:row>8</xdr:row>
      <xdr:rowOff>31066</xdr:rowOff>
    </xdr:from>
    <xdr:to>
      <xdr:col>11</xdr:col>
      <xdr:colOff>575604</xdr:colOff>
      <xdr:row>9</xdr:row>
      <xdr:rowOff>114886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87044" y="1494106"/>
          <a:ext cx="100584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600" b="1">
              <a:solidFill>
                <a:srgbClr val="0070C0"/>
              </a:solidFill>
            </a:rPr>
            <a:t>Incidente</a:t>
          </a:r>
        </a:p>
      </xdr:txBody>
    </xdr:sp>
    <xdr:clientData/>
  </xdr:twoCellAnchor>
  <xdr:twoCellAnchor>
    <xdr:from>
      <xdr:col>13</xdr:col>
      <xdr:colOff>270803</xdr:colOff>
      <xdr:row>8</xdr:row>
      <xdr:rowOff>31066</xdr:rowOff>
    </xdr:from>
    <xdr:to>
      <xdr:col>14</xdr:col>
      <xdr:colOff>484163</xdr:colOff>
      <xdr:row>9</xdr:row>
      <xdr:rowOff>114886</xdr:rowOff>
    </xdr:to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573043" y="1494106"/>
          <a:ext cx="100584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600" b="1">
              <a:solidFill>
                <a:srgbClr val="0070C0"/>
              </a:solidFill>
            </a:rPr>
            <a:t>Otros</a:t>
          </a:r>
        </a:p>
      </xdr:txBody>
    </xdr:sp>
    <xdr:clientData/>
  </xdr:twoCellAnchor>
  <xdr:twoCellAnchor>
    <xdr:from>
      <xdr:col>4</xdr:col>
      <xdr:colOff>718820</xdr:colOff>
      <xdr:row>11</xdr:row>
      <xdr:rowOff>114300</xdr:rowOff>
    </xdr:from>
    <xdr:to>
      <xdr:col>6</xdr:col>
      <xdr:colOff>101600</xdr:colOff>
      <xdr:row>12</xdr:row>
      <xdr:rowOff>152400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88740" y="2125980"/>
          <a:ext cx="96774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900">
              <a:solidFill>
                <a:schemeClr val="bg1">
                  <a:lumMod val="50000"/>
                </a:schemeClr>
              </a:solidFill>
            </a:rPr>
            <a:t>CANTIDAD</a:t>
          </a:r>
        </a:p>
      </xdr:txBody>
    </xdr:sp>
    <xdr:clientData/>
  </xdr:twoCellAnchor>
  <xdr:twoCellAnchor>
    <xdr:from>
      <xdr:col>7</xdr:col>
      <xdr:colOff>678180</xdr:colOff>
      <xdr:row>11</xdr:row>
      <xdr:rowOff>114300</xdr:rowOff>
    </xdr:from>
    <xdr:to>
      <xdr:col>9</xdr:col>
      <xdr:colOff>60960</xdr:colOff>
      <xdr:row>12</xdr:row>
      <xdr:rowOff>152400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225540" y="2125980"/>
          <a:ext cx="96774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900">
              <a:solidFill>
                <a:schemeClr val="bg1">
                  <a:lumMod val="50000"/>
                </a:schemeClr>
              </a:solidFill>
            </a:rPr>
            <a:t>CANTIDAD</a:t>
          </a:r>
        </a:p>
      </xdr:txBody>
    </xdr:sp>
    <xdr:clientData/>
  </xdr:twoCellAnchor>
  <xdr:twoCellAnchor>
    <xdr:from>
      <xdr:col>10</xdr:col>
      <xdr:colOff>586740</xdr:colOff>
      <xdr:row>11</xdr:row>
      <xdr:rowOff>114300</xdr:rowOff>
    </xdr:from>
    <xdr:to>
      <xdr:col>11</xdr:col>
      <xdr:colOff>762000</xdr:colOff>
      <xdr:row>12</xdr:row>
      <xdr:rowOff>152400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511540" y="2125980"/>
          <a:ext cx="96774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900">
              <a:solidFill>
                <a:schemeClr val="bg1">
                  <a:lumMod val="50000"/>
                </a:schemeClr>
              </a:solidFill>
            </a:rPr>
            <a:t>CANTIDAD</a:t>
          </a:r>
        </a:p>
      </xdr:txBody>
    </xdr:sp>
    <xdr:clientData/>
  </xdr:twoCellAnchor>
  <xdr:twoCellAnchor>
    <xdr:from>
      <xdr:col>13</xdr:col>
      <xdr:colOff>472440</xdr:colOff>
      <xdr:row>11</xdr:row>
      <xdr:rowOff>114300</xdr:rowOff>
    </xdr:from>
    <xdr:to>
      <xdr:col>14</xdr:col>
      <xdr:colOff>647700</xdr:colOff>
      <xdr:row>12</xdr:row>
      <xdr:rowOff>152400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774680" y="2125980"/>
          <a:ext cx="96774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900">
              <a:solidFill>
                <a:schemeClr val="bg1">
                  <a:lumMod val="50000"/>
                </a:schemeClr>
              </a:solidFill>
            </a:rPr>
            <a:t>CANTIDAD</a:t>
          </a:r>
        </a:p>
      </xdr:txBody>
    </xdr:sp>
    <xdr:clientData/>
  </xdr:twoCellAnchor>
  <xdr:twoCellAnchor>
    <xdr:from>
      <xdr:col>15</xdr:col>
      <xdr:colOff>11723</xdr:colOff>
      <xdr:row>5</xdr:row>
      <xdr:rowOff>118402</xdr:rowOff>
    </xdr:from>
    <xdr:to>
      <xdr:col>18</xdr:col>
      <xdr:colOff>615462</xdr:colOff>
      <xdr:row>7</xdr:row>
      <xdr:rowOff>11722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1898923" y="1032802"/>
          <a:ext cx="2981179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>
              <a:solidFill>
                <a:schemeClr val="bg1">
                  <a:lumMod val="75000"/>
                </a:schemeClr>
              </a:solidFill>
            </a:rPr>
            <a:t>Total </a:t>
          </a:r>
          <a:r>
            <a:rPr lang="es-CO" sz="2000" b="1">
              <a:solidFill>
                <a:schemeClr val="bg1">
                  <a:lumMod val="75000"/>
                </a:schemeClr>
              </a:solidFill>
            </a:rPr>
            <a:t>Atenciones Médicas</a:t>
          </a:r>
          <a:endParaRPr lang="es-CO" sz="1800" b="1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15</xdr:col>
      <xdr:colOff>280310</xdr:colOff>
      <xdr:row>12</xdr:row>
      <xdr:rowOff>6774</xdr:rowOff>
    </xdr:from>
    <xdr:to>
      <xdr:col>17</xdr:col>
      <xdr:colOff>525780</xdr:colOff>
      <xdr:row>14</xdr:row>
      <xdr:rowOff>169334</xdr:rowOff>
    </xdr:to>
    <xdr:grpSp>
      <xdr:nvGrpSpPr>
        <xdr:cNvPr id="45" name="Grupo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/>
      </xdr:nvGrpSpPr>
      <xdr:grpSpPr>
        <a:xfrm>
          <a:off x="11853185" y="2178474"/>
          <a:ext cx="1788520" cy="524510"/>
          <a:chOff x="413237" y="2324100"/>
          <a:chExt cx="1590823" cy="522885"/>
        </a:xfrm>
      </xdr:grpSpPr>
      <xdr:sp macro="" textlink="">
        <xdr:nvSpPr>
          <xdr:cNvPr id="46" name="Rectángulo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413237" y="2362200"/>
            <a:ext cx="31346" cy="25200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000"/>
          </a:p>
        </xdr:txBody>
      </xdr:sp>
      <xdr:sp macro="" textlink="">
        <xdr:nvSpPr>
          <xdr:cNvPr id="47" name="CuadroTexto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/>
        </xdr:nvSpPr>
        <xdr:spPr>
          <a:xfrm>
            <a:off x="457200" y="2324100"/>
            <a:ext cx="1546860" cy="5228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400" b="1">
                <a:solidFill>
                  <a:srgbClr val="0070C0"/>
                </a:solidFill>
              </a:rPr>
              <a:t>Morbilidad por</a:t>
            </a:r>
            <a:r>
              <a:rPr lang="es-CO" sz="1400" b="1" baseline="0">
                <a:solidFill>
                  <a:srgbClr val="0070C0"/>
                </a:solidFill>
              </a:rPr>
              <a:t> Centro de Trabajo</a:t>
            </a:r>
            <a:endParaRPr lang="es-CO" sz="1400" b="1">
              <a:solidFill>
                <a:srgbClr val="0070C0"/>
              </a:solidFill>
            </a:endParaRPr>
          </a:p>
        </xdr:txBody>
      </xdr:sp>
    </xdr:grpSp>
    <xdr:clientData/>
  </xdr:twoCellAnchor>
  <xdr:twoCellAnchor>
    <xdr:from>
      <xdr:col>14</xdr:col>
      <xdr:colOff>769472</xdr:colOff>
      <xdr:row>32</xdr:row>
      <xdr:rowOff>133894</xdr:rowOff>
    </xdr:from>
    <xdr:to>
      <xdr:col>17</xdr:col>
      <xdr:colOff>411480</xdr:colOff>
      <xdr:row>34</xdr:row>
      <xdr:rowOff>56057</xdr:rowOff>
    </xdr:to>
    <xdr:grpSp>
      <xdr:nvGrpSpPr>
        <xdr:cNvPr id="48" name="Grupo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/>
      </xdr:nvGrpSpPr>
      <xdr:grpSpPr>
        <a:xfrm>
          <a:off x="11570822" y="5925094"/>
          <a:ext cx="1956583" cy="284113"/>
          <a:chOff x="413237" y="2324097"/>
          <a:chExt cx="1590823" cy="290103"/>
        </a:xfrm>
      </xdr:grpSpPr>
      <xdr:sp macro="" textlink="">
        <xdr:nvSpPr>
          <xdr:cNvPr id="49" name="Rectángulo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413237" y="2362200"/>
            <a:ext cx="31346" cy="25200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000"/>
          </a:p>
        </xdr:txBody>
      </xdr:sp>
      <xdr:sp macro="" textlink="">
        <xdr:nvSpPr>
          <xdr:cNvPr id="50" name="CuadroTexto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/>
        </xdr:nvSpPr>
        <xdr:spPr>
          <a:xfrm>
            <a:off x="457200" y="2324097"/>
            <a:ext cx="1546860" cy="2667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400" b="1">
                <a:solidFill>
                  <a:srgbClr val="0070C0"/>
                </a:solidFill>
              </a:rPr>
              <a:t>Morbilidad por Sexo</a:t>
            </a:r>
          </a:p>
        </xdr:txBody>
      </xdr:sp>
    </xdr:grpSp>
    <xdr:clientData/>
  </xdr:twoCellAnchor>
  <xdr:twoCellAnchor>
    <xdr:from>
      <xdr:col>10</xdr:col>
      <xdr:colOff>285750</xdr:colOff>
      <xdr:row>26</xdr:row>
      <xdr:rowOff>160020</xdr:rowOff>
    </xdr:from>
    <xdr:to>
      <xdr:col>14</xdr:col>
      <xdr:colOff>495301</xdr:colOff>
      <xdr:row>28</xdr:row>
      <xdr:rowOff>83820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210550" y="4914900"/>
          <a:ext cx="3379471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600" b="1">
              <a:solidFill>
                <a:srgbClr val="0070C0"/>
              </a:solidFill>
            </a:rPr>
            <a:t>Total Atenciones por Categoria</a:t>
          </a:r>
        </a:p>
      </xdr:txBody>
    </xdr:sp>
    <xdr:clientData/>
  </xdr:twoCellAnchor>
  <xdr:twoCellAnchor editAs="oneCell">
    <xdr:from>
      <xdr:col>0</xdr:col>
      <xdr:colOff>650240</xdr:colOff>
      <xdr:row>1</xdr:row>
      <xdr:rowOff>149860</xdr:rowOff>
    </xdr:from>
    <xdr:to>
      <xdr:col>2</xdr:col>
      <xdr:colOff>770375</xdr:colOff>
      <xdr:row>7</xdr:row>
      <xdr:rowOff>157480</xdr:rowOff>
    </xdr:to>
    <xdr:pic>
      <xdr:nvPicPr>
        <xdr:cNvPr id="52" name="Imagen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55" t="10854" r="11109" b="18265"/>
        <a:stretch/>
      </xdr:blipFill>
      <xdr:spPr bwMode="auto">
        <a:xfrm>
          <a:off x="650240" y="332740"/>
          <a:ext cx="171462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143147</xdr:colOff>
      <xdr:row>8</xdr:row>
      <xdr:rowOff>181019</xdr:rowOff>
    </xdr:from>
    <xdr:to>
      <xdr:col>5</xdr:col>
      <xdr:colOff>173832</xdr:colOff>
      <xdr:row>15</xdr:row>
      <xdr:rowOff>146526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653415</xdr:colOff>
      <xdr:row>8</xdr:row>
      <xdr:rowOff>181472</xdr:rowOff>
    </xdr:from>
    <xdr:to>
      <xdr:col>13</xdr:col>
      <xdr:colOff>684101</xdr:colOff>
      <xdr:row>15</xdr:row>
      <xdr:rowOff>146072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707243</xdr:colOff>
      <xdr:row>11</xdr:row>
      <xdr:rowOff>99598</xdr:rowOff>
    </xdr:from>
    <xdr:to>
      <xdr:col>4</xdr:col>
      <xdr:colOff>516743</xdr:colOff>
      <xdr:row>13</xdr:row>
      <xdr:rowOff>99598</xdr:rowOff>
    </xdr:to>
    <xdr:sp macro="" textlink="'TAB'' DINAMICAS'!$H$3">
      <xdr:nvSpPr>
        <xdr:cNvPr id="57" name="CuadroTexto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3084683" y="2111278"/>
          <a:ext cx="601980" cy="365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1B1D518-E127-4532-8BAD-0A35556D1B85}" type="TxLink">
            <a:rPr lang="en-US" sz="1400" b="1" i="0" u="none" strike="noStrike">
              <a:solidFill>
                <a:srgbClr val="0070C0"/>
              </a:solidFill>
              <a:latin typeface="Calibri"/>
              <a:cs typeface="Calibri"/>
            </a:rPr>
            <a:pPr/>
            <a:t>#¡DIV/0!</a:t>
          </a:fld>
          <a:endParaRPr lang="es-ES" sz="1400" b="1">
            <a:solidFill>
              <a:srgbClr val="0070C0"/>
            </a:solidFill>
          </a:endParaRPr>
        </a:p>
      </xdr:txBody>
    </xdr:sp>
    <xdr:clientData/>
  </xdr:twoCellAnchor>
  <xdr:twoCellAnchor>
    <xdr:from>
      <xdr:col>6</xdr:col>
      <xdr:colOff>626940</xdr:colOff>
      <xdr:row>11</xdr:row>
      <xdr:rowOff>99598</xdr:rowOff>
    </xdr:from>
    <xdr:to>
      <xdr:col>7</xdr:col>
      <xdr:colOff>436440</xdr:colOff>
      <xdr:row>13</xdr:row>
      <xdr:rowOff>99598</xdr:rowOff>
    </xdr:to>
    <xdr:sp macro="" textlink="'TAB'' DINAMICAS'!$H$4">
      <xdr:nvSpPr>
        <xdr:cNvPr id="58" name="CuadroText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381820" y="2111278"/>
          <a:ext cx="601980" cy="365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02AA8D-EBE4-4B87-A3FD-804A11184E8C}" type="TxLink">
            <a:rPr lang="en-US" sz="1400" b="1" i="0" u="none" strike="noStrike">
              <a:solidFill>
                <a:srgbClr val="0070C0"/>
              </a:solidFill>
              <a:latin typeface="Calibri"/>
              <a:cs typeface="Calibri"/>
            </a:rPr>
            <a:pPr/>
            <a:t>#¡DIV/0!</a:t>
          </a:fld>
          <a:endParaRPr lang="es-ES" sz="1400" b="1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507266</xdr:colOff>
      <xdr:row>11</xdr:row>
      <xdr:rowOff>99598</xdr:rowOff>
    </xdr:from>
    <xdr:to>
      <xdr:col>10</xdr:col>
      <xdr:colOff>316766</xdr:colOff>
      <xdr:row>13</xdr:row>
      <xdr:rowOff>99598</xdr:rowOff>
    </xdr:to>
    <xdr:sp macro="" textlink="'TAB'' DINAMICAS'!$H$5">
      <xdr:nvSpPr>
        <xdr:cNvPr id="59" name="CuadroTexto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7639586" y="2111278"/>
          <a:ext cx="601980" cy="365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C2BF275-0CEA-42CB-BB61-7D6D44D8810E}" type="TxLink">
            <a:rPr lang="en-US" sz="1400" b="1" i="0" u="none" strike="noStrike">
              <a:solidFill>
                <a:srgbClr val="0070C0"/>
              </a:solidFill>
              <a:latin typeface="Calibri"/>
              <a:cs typeface="Calibri"/>
            </a:rPr>
            <a:pPr/>
            <a:t>#¡DIV/0!</a:t>
          </a:fld>
          <a:endParaRPr lang="es-ES" sz="1400" b="1">
            <a:solidFill>
              <a:srgbClr val="0070C0"/>
            </a:solidFill>
          </a:endParaRPr>
        </a:p>
      </xdr:txBody>
    </xdr:sp>
    <xdr:clientData/>
  </xdr:twoCellAnchor>
  <xdr:twoCellAnchor>
    <xdr:from>
      <xdr:col>12</xdr:col>
      <xdr:colOff>446209</xdr:colOff>
      <xdr:row>11</xdr:row>
      <xdr:rowOff>99598</xdr:rowOff>
    </xdr:from>
    <xdr:to>
      <xdr:col>13</xdr:col>
      <xdr:colOff>255709</xdr:colOff>
      <xdr:row>13</xdr:row>
      <xdr:rowOff>99598</xdr:rowOff>
    </xdr:to>
    <xdr:sp macro="" textlink="'TAB'' DINAMICAS'!$H$6">
      <xdr:nvSpPr>
        <xdr:cNvPr id="60" name="CuadroTexto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9955969" y="2111278"/>
          <a:ext cx="601980" cy="365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3184D6B-B00A-48C4-837B-88D758CBF125}" type="TxLink">
            <a:rPr lang="en-US" sz="1400" b="1" i="0" u="none" strike="noStrike">
              <a:solidFill>
                <a:srgbClr val="0070C0"/>
              </a:solidFill>
              <a:latin typeface="Calibri"/>
              <a:cs typeface="Calibri"/>
            </a:rPr>
            <a:pPr/>
            <a:t>#¡DIV/0!</a:t>
          </a:fld>
          <a:endParaRPr lang="es-ES" sz="1400" b="1">
            <a:solidFill>
              <a:srgbClr val="0070C0"/>
            </a:solidFill>
          </a:endParaRPr>
        </a:p>
      </xdr:txBody>
    </xdr:sp>
    <xdr:clientData/>
  </xdr:twoCellAnchor>
  <xdr:twoCellAnchor>
    <xdr:from>
      <xdr:col>5</xdr:col>
      <xdr:colOff>112395</xdr:colOff>
      <xdr:row>9</xdr:row>
      <xdr:rowOff>74294</xdr:rowOff>
    </xdr:from>
    <xdr:to>
      <xdr:col>5</xdr:col>
      <xdr:colOff>693420</xdr:colOff>
      <xdr:row>12</xdr:row>
      <xdr:rowOff>3809</xdr:rowOff>
    </xdr:to>
    <xdr:sp macro="" textlink="'TAB'' DINAMICAS'!$G$3">
      <xdr:nvSpPr>
        <xdr:cNvPr id="61" name="CuadroTexto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074795" y="1720214"/>
          <a:ext cx="581025" cy="4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CC1FEDD-1700-4A86-BCA6-EEE310311A1F}" type="TxLink">
            <a:rPr lang="en-US" sz="3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s-ES" sz="3200" b="1"/>
        </a:p>
      </xdr:txBody>
    </xdr:sp>
    <xdr:clientData/>
  </xdr:twoCellAnchor>
  <xdr:twoCellAnchor>
    <xdr:from>
      <xdr:col>8</xdr:col>
      <xdr:colOff>80010</xdr:colOff>
      <xdr:row>9</xdr:row>
      <xdr:rowOff>81914</xdr:rowOff>
    </xdr:from>
    <xdr:to>
      <xdr:col>8</xdr:col>
      <xdr:colOff>661035</xdr:colOff>
      <xdr:row>11</xdr:row>
      <xdr:rowOff>179069</xdr:rowOff>
    </xdr:to>
    <xdr:sp macro="" textlink="'TAB'' DINAMICAS'!$G$4">
      <xdr:nvSpPr>
        <xdr:cNvPr id="62" name="CuadroTexto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419850" y="1727834"/>
          <a:ext cx="581025" cy="462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3EA887A-B547-4032-88C9-E18EA6B43BFF}" type="TxLink">
            <a:rPr lang="en-US" sz="3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s-ES" sz="3200" b="1"/>
        </a:p>
      </xdr:txBody>
    </xdr:sp>
    <xdr:clientData/>
  </xdr:twoCellAnchor>
  <xdr:twoCellAnchor>
    <xdr:from>
      <xdr:col>10</xdr:col>
      <xdr:colOff>716280</xdr:colOff>
      <xdr:row>9</xdr:row>
      <xdr:rowOff>77151</xdr:rowOff>
    </xdr:from>
    <xdr:to>
      <xdr:col>11</xdr:col>
      <xdr:colOff>525780</xdr:colOff>
      <xdr:row>12</xdr:row>
      <xdr:rowOff>951</xdr:rowOff>
    </xdr:to>
    <xdr:sp macro="" textlink="'TAB'' DINAMICAS'!$G$5">
      <xdr:nvSpPr>
        <xdr:cNvPr id="63" name="CuadroTexto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641080" y="1723071"/>
          <a:ext cx="601980" cy="4724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D0D584A-97C3-42D7-8AF1-410E1D055EAD}" type="TxLink">
            <a:rPr lang="en-US" sz="3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s-ES" sz="3200" b="1"/>
        </a:p>
      </xdr:txBody>
    </xdr:sp>
    <xdr:clientData/>
  </xdr:twoCellAnchor>
  <xdr:twoCellAnchor>
    <xdr:from>
      <xdr:col>13</xdr:col>
      <xdr:colOff>734483</xdr:colOff>
      <xdr:row>9</xdr:row>
      <xdr:rowOff>38734</xdr:rowOff>
    </xdr:from>
    <xdr:to>
      <xdr:col>14</xdr:col>
      <xdr:colOff>543983</xdr:colOff>
      <xdr:row>11</xdr:row>
      <xdr:rowOff>120649</xdr:rowOff>
    </xdr:to>
    <xdr:sp macro="" textlink="'TAB'' DINAMICAS'!$G$6">
      <xdr:nvSpPr>
        <xdr:cNvPr id="64" name="CuadroTexto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1080750" y="1715134"/>
          <a:ext cx="605366" cy="454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4A1E32-7A0F-4903-B430-EE61173CA90E}" type="TxLink">
            <a:rPr lang="en-US" sz="3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</a:t>
          </a:fld>
          <a:endParaRPr lang="es-ES" sz="3200" b="1"/>
        </a:p>
      </xdr:txBody>
    </xdr:sp>
    <xdr:clientData/>
  </xdr:twoCellAnchor>
  <xdr:twoCellAnchor>
    <xdr:from>
      <xdr:col>14</xdr:col>
      <xdr:colOff>779584</xdr:colOff>
      <xdr:row>7</xdr:row>
      <xdr:rowOff>20829</xdr:rowOff>
    </xdr:from>
    <xdr:to>
      <xdr:col>18</xdr:col>
      <xdr:colOff>615462</xdr:colOff>
      <xdr:row>10</xdr:row>
      <xdr:rowOff>87504</xdr:rowOff>
    </xdr:to>
    <xdr:sp macro="" textlink="'TAB'' DINAMICAS'!$G$7">
      <xdr:nvSpPr>
        <xdr:cNvPr id="65" name="CuadroTexto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1874304" y="1300989"/>
          <a:ext cx="3005798" cy="61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FC89F8B-E60E-4313-A575-4FA8C17BCCD0}" type="TxLink">
            <a:rPr lang="en-US" sz="36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0</a:t>
          </a:fld>
          <a:endParaRPr lang="es-ES" sz="36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378619</xdr:colOff>
      <xdr:row>28</xdr:row>
      <xdr:rowOff>110014</xdr:rowOff>
    </xdr:from>
    <xdr:to>
      <xdr:col>14</xdr:col>
      <xdr:colOff>476249</xdr:colOff>
      <xdr:row>30</xdr:row>
      <xdr:rowOff>33814</xdr:rowOff>
    </xdr:to>
    <xdr:sp macro="" textlink="#REF!">
      <xdr:nvSpPr>
        <xdr:cNvPr id="66" name="CuadroTexto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303419" y="5230654"/>
          <a:ext cx="326755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D015F084-6BA5-4EDB-ADF2-D92B7A3BFC6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 </a:t>
          </a:fld>
          <a:endParaRPr lang="es-CO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17</xdr:col>
      <xdr:colOff>609599</xdr:colOff>
      <xdr:row>34</xdr:row>
      <xdr:rowOff>28575</xdr:rowOff>
    </xdr:from>
    <xdr:to>
      <xdr:col>18</xdr:col>
      <xdr:colOff>660399</xdr:colOff>
      <xdr:row>36</xdr:row>
      <xdr:rowOff>110067</xdr:rowOff>
    </xdr:to>
    <xdr:sp macro="" textlink="'TAB'' DINAMICAS'!$AF$3">
      <xdr:nvSpPr>
        <xdr:cNvPr id="67" name="CuadroTexto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4139332" y="6361642"/>
          <a:ext cx="846667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AB75069-DA83-41EA-B610-4841C0966A63}" type="TxLink">
            <a:rPr lang="en-US" sz="2400" b="1" i="0" u="none" strike="noStrike">
              <a:solidFill>
                <a:srgbClr val="0070C0"/>
              </a:solidFill>
              <a:latin typeface="Calibri"/>
              <a:ea typeface="Calibri"/>
              <a:cs typeface="Calibri"/>
            </a:rPr>
            <a:pPr/>
            <a:t>#¡DIV/0!</a:t>
          </a:fld>
          <a:endParaRPr lang="es-EC" sz="2400" b="1">
            <a:solidFill>
              <a:srgbClr val="0070C0"/>
            </a:solidFill>
          </a:endParaRPr>
        </a:p>
      </xdr:txBody>
    </xdr:sp>
    <xdr:clientData/>
  </xdr:twoCellAnchor>
  <xdr:twoCellAnchor>
    <xdr:from>
      <xdr:col>17</xdr:col>
      <xdr:colOff>621770</xdr:colOff>
      <xdr:row>37</xdr:row>
      <xdr:rowOff>84666</xdr:rowOff>
    </xdr:from>
    <xdr:to>
      <xdr:col>18</xdr:col>
      <xdr:colOff>697971</xdr:colOff>
      <xdr:row>41</xdr:row>
      <xdr:rowOff>94191</xdr:rowOff>
    </xdr:to>
    <xdr:sp macro="" textlink="'TAB'' DINAMICAS'!$AF$4">
      <xdr:nvSpPr>
        <xdr:cNvPr id="68" name="CuadroTexto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4151503" y="6976533"/>
          <a:ext cx="872068" cy="754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C224A39-4BB2-4243-A383-1EE2299B631B}" type="TxLink">
            <a:rPr lang="en-US" sz="2400" b="1" i="0" u="none" strike="noStrike">
              <a:solidFill>
                <a:srgbClr val="FF99CC"/>
              </a:solidFill>
              <a:latin typeface="Calibri"/>
              <a:ea typeface="Calibri"/>
              <a:cs typeface="Calibri"/>
            </a:rPr>
            <a:pPr/>
            <a:t>#¡DIV/0!</a:t>
          </a:fld>
          <a:endParaRPr lang="es-EC" sz="2400" b="1">
            <a:solidFill>
              <a:srgbClr val="FF99CC"/>
            </a:solidFill>
          </a:endParaRPr>
        </a:p>
      </xdr:txBody>
    </xdr:sp>
    <xdr:clientData/>
  </xdr:twoCellAnchor>
  <xdr:twoCellAnchor>
    <xdr:from>
      <xdr:col>3</xdr:col>
      <xdr:colOff>413871</xdr:colOff>
      <xdr:row>27</xdr:row>
      <xdr:rowOff>57693</xdr:rowOff>
    </xdr:from>
    <xdr:to>
      <xdr:col>6</xdr:col>
      <xdr:colOff>55879</xdr:colOff>
      <xdr:row>28</xdr:row>
      <xdr:rowOff>166123</xdr:rowOff>
    </xdr:to>
    <xdr:grpSp>
      <xdr:nvGrpSpPr>
        <xdr:cNvPr id="69" name="Grupo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pSpPr/>
      </xdr:nvGrpSpPr>
      <xdr:grpSpPr>
        <a:xfrm>
          <a:off x="2728446" y="4944018"/>
          <a:ext cx="1956583" cy="289405"/>
          <a:chOff x="413237" y="2324097"/>
          <a:chExt cx="1590823" cy="290103"/>
        </a:xfrm>
      </xdr:grpSpPr>
      <xdr:sp macro="" textlink="">
        <xdr:nvSpPr>
          <xdr:cNvPr id="70" name="Rectángulo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413237" y="2362200"/>
            <a:ext cx="31346" cy="25200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000"/>
          </a:p>
        </xdr:txBody>
      </xdr:sp>
      <xdr:sp macro="" textlink="">
        <xdr:nvSpPr>
          <xdr:cNvPr id="71" name="CuadroTexto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/>
        </xdr:nvSpPr>
        <xdr:spPr>
          <a:xfrm>
            <a:off x="457200" y="2324097"/>
            <a:ext cx="1546860" cy="2667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400" b="1">
                <a:solidFill>
                  <a:srgbClr val="0070C0"/>
                </a:solidFill>
              </a:rPr>
              <a:t>Ausentismo</a:t>
            </a:r>
          </a:p>
        </xdr:txBody>
      </xdr:sp>
    </xdr:grpSp>
    <xdr:clientData/>
  </xdr:twoCellAnchor>
  <xdr:twoCellAnchor editAs="oneCell">
    <xdr:from>
      <xdr:col>0</xdr:col>
      <xdr:colOff>592667</xdr:colOff>
      <xdr:row>13</xdr:row>
      <xdr:rowOff>67734</xdr:rowOff>
    </xdr:from>
    <xdr:to>
      <xdr:col>2</xdr:col>
      <xdr:colOff>694267</xdr:colOff>
      <xdr:row>24</xdr:row>
      <xdr:rowOff>8467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3" name="MES 1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2667" y="2489201"/>
              <a:ext cx="1693333" cy="19896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498113</xdr:colOff>
      <xdr:row>27</xdr:row>
      <xdr:rowOff>84033</xdr:rowOff>
    </xdr:from>
    <xdr:to>
      <xdr:col>2</xdr:col>
      <xdr:colOff>735180</xdr:colOff>
      <xdr:row>40</xdr:row>
      <xdr:rowOff>129541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4" name="PROYECTO 1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YEC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8113" y="5113233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5</xdr:col>
      <xdr:colOff>486834</xdr:colOff>
      <xdr:row>9</xdr:row>
      <xdr:rowOff>40218</xdr:rowOff>
    </xdr:from>
    <xdr:to>
      <xdr:col>8</xdr:col>
      <xdr:colOff>355601</xdr:colOff>
      <xdr:row>15</xdr:row>
      <xdr:rowOff>177801</xdr:rowOff>
    </xdr:to>
    <xdr:graphicFrame macro="">
      <xdr:nvGraphicFramePr>
        <xdr:cNvPr id="76" name="Gráfico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93134</xdr:colOff>
      <xdr:row>8</xdr:row>
      <xdr:rowOff>57151</xdr:rowOff>
    </xdr:from>
    <xdr:to>
      <xdr:col>10</xdr:col>
      <xdr:colOff>440267</xdr:colOff>
      <xdr:row>15</xdr:row>
      <xdr:rowOff>42334</xdr:rowOff>
    </xdr:to>
    <xdr:graphicFrame macro="">
      <xdr:nvGraphicFramePr>
        <xdr:cNvPr id="78" name="Gráfico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345439</xdr:colOff>
      <xdr:row>24</xdr:row>
      <xdr:rowOff>33867</xdr:rowOff>
    </xdr:from>
    <xdr:to>
      <xdr:col>14</xdr:col>
      <xdr:colOff>474134</xdr:colOff>
      <xdr:row>42</xdr:row>
      <xdr:rowOff>160867</xdr:rowOff>
    </xdr:to>
    <xdr:graphicFrame macro="">
      <xdr:nvGraphicFramePr>
        <xdr:cNvPr id="79" name="Gráfico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774699</xdr:colOff>
      <xdr:row>11</xdr:row>
      <xdr:rowOff>94403</xdr:rowOff>
    </xdr:from>
    <xdr:to>
      <xdr:col>18</xdr:col>
      <xdr:colOff>389467</xdr:colOff>
      <xdr:row>33</xdr:row>
      <xdr:rowOff>152399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80" name="Gráfico 79">
              <a:extLst>
                <a:ext uri="{FF2B5EF4-FFF2-40B4-BE49-F238E27FC236}">
                  <a16:creationId xmlns:a16="http://schemas.microsoft.com/office/drawing/2014/main" id="{0F9A1B71-4559-4358-9414-E645D88FEB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7"/>
            </a:graphicData>
          </a:graphic>
        </xdr:graphicFrame>
      </mc:Choice>
      <mc:Fallback>
        <xdr:sp macro="" textlink="">
          <xdr:nvSpPr>
            <xdr:cNvPr id="54" name="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>
              <a:spLocks noTextEdit="1"/>
            </xdr:cNvSpPr>
          </xdr:nvSpPr>
          <xdr:spPr>
            <a:xfrm>
              <a:off x="7907019" y="2106083"/>
              <a:ext cx="6747088" cy="40813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14</xdr:col>
      <xdr:colOff>313267</xdr:colOff>
      <xdr:row>33</xdr:row>
      <xdr:rowOff>38040</xdr:rowOff>
    </xdr:from>
    <xdr:to>
      <xdr:col>18</xdr:col>
      <xdr:colOff>220134</xdr:colOff>
      <xdr:row>42</xdr:row>
      <xdr:rowOff>160867</xdr:rowOff>
    </xdr:to>
    <xdr:graphicFrame macro="">
      <xdr:nvGraphicFramePr>
        <xdr:cNvPr id="81" name="Gráfico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186268</xdr:colOff>
      <xdr:row>30</xdr:row>
      <xdr:rowOff>53460</xdr:rowOff>
    </xdr:from>
    <xdr:to>
      <xdr:col>6</xdr:col>
      <xdr:colOff>160868</xdr:colOff>
      <xdr:row>41</xdr:row>
      <xdr:rowOff>118534</xdr:rowOff>
    </xdr:to>
    <xdr:graphicFrame macro="">
      <xdr:nvGraphicFramePr>
        <xdr:cNvPr id="82" name="Gráfico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381000</xdr:colOff>
      <xdr:row>18</xdr:row>
      <xdr:rowOff>76199</xdr:rowOff>
    </xdr:from>
    <xdr:to>
      <xdr:col>13</xdr:col>
      <xdr:colOff>321733</xdr:colOff>
      <xdr:row>27</xdr:row>
      <xdr:rowOff>59266</xdr:rowOff>
    </xdr:to>
    <xdr:graphicFrame macro="">
      <xdr:nvGraphicFramePr>
        <xdr:cNvPr id="83" name="Gráfico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304798</xdr:colOff>
      <xdr:row>0</xdr:row>
      <xdr:rowOff>67491</xdr:rowOff>
    </xdr:from>
    <xdr:ext cx="7609115" cy="1022972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391398" y="67491"/>
          <a:ext cx="7609115" cy="10229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GT" sz="3200">
              <a:latin typeface="Franklin Gothic Demi Cond" panose="020B0706030402020204" pitchFamily="34" charset="0"/>
            </a:rPr>
            <a:t>REGISTRO DE ATENCIONES MEDICAS DIARIAS</a:t>
          </a:r>
          <a:r>
            <a:rPr lang="es-GT" sz="3200" baseline="0">
              <a:latin typeface="Franklin Gothic Demi Cond" panose="020B0706030402020204" pitchFamily="34" charset="0"/>
            </a:rPr>
            <a:t> </a:t>
          </a:r>
        </a:p>
        <a:p>
          <a:pPr algn="ctr"/>
          <a:r>
            <a:rPr lang="es-GT" sz="3200" baseline="0">
              <a:solidFill>
                <a:srgbClr val="002060"/>
              </a:solidFill>
              <a:latin typeface="Baguet Script" panose="00000500000000000000" pitchFamily="2" charset="0"/>
            </a:rPr>
            <a:t>Kluane Drilling Ecuador S.A.</a:t>
          </a:r>
          <a:endParaRPr lang="es-GT" sz="3200">
            <a:solidFill>
              <a:srgbClr val="002060"/>
            </a:solidFill>
            <a:latin typeface="Baguet Script" panose="00000500000000000000" pitchFamily="2" charset="0"/>
          </a:endParaRPr>
        </a:p>
      </xdr:txBody>
    </xdr:sp>
    <xdr:clientData/>
  </xdr:oneCellAnchor>
  <xdr:twoCellAnchor editAs="oneCell">
    <xdr:from>
      <xdr:col>0</xdr:col>
      <xdr:colOff>106680</xdr:colOff>
      <xdr:row>0</xdr:row>
      <xdr:rowOff>76200</xdr:rowOff>
    </xdr:from>
    <xdr:to>
      <xdr:col>2</xdr:col>
      <xdr:colOff>0</xdr:colOff>
      <xdr:row>1</xdr:row>
      <xdr:rowOff>806450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6200"/>
          <a:ext cx="1463040" cy="1111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297657</xdr:colOff>
      <xdr:row>0</xdr:row>
      <xdr:rowOff>59532</xdr:rowOff>
    </xdr:from>
    <xdr:to>
      <xdr:col>1</xdr:col>
      <xdr:colOff>1881187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117" y="59532"/>
          <a:ext cx="1583530" cy="12301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179</xdr:col>
      <xdr:colOff>190500</xdr:colOff>
      <xdr:row>0</xdr:row>
      <xdr:rowOff>228600</xdr:rowOff>
    </xdr:from>
    <xdr:ext cx="7609115" cy="90653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6052720" y="228600"/>
          <a:ext cx="7609115" cy="906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GT" sz="2800">
              <a:latin typeface="Franklin Gothic Demi Cond" panose="020B0706030402020204" pitchFamily="34" charset="0"/>
            </a:rPr>
            <a:t>CONCENTRADO</a:t>
          </a:r>
          <a:r>
            <a:rPr lang="es-GT" sz="2800" baseline="0">
              <a:latin typeface="Franklin Gothic Demi Cond" panose="020B0706030402020204" pitchFamily="34" charset="0"/>
            </a:rPr>
            <a:t> MENSUAL DE ATENCIONES MEDICAS</a:t>
          </a:r>
        </a:p>
        <a:p>
          <a:pPr algn="ctr"/>
          <a:r>
            <a:rPr lang="es-GT" sz="2800" baseline="0">
              <a:solidFill>
                <a:srgbClr val="002060"/>
              </a:solidFill>
              <a:latin typeface="Baguet Script" panose="00000500000000000000" pitchFamily="2" charset="0"/>
            </a:rPr>
            <a:t>Kluane Drilling Ecuador S.A.</a:t>
          </a:r>
          <a:endParaRPr lang="es-GT" sz="2800">
            <a:solidFill>
              <a:srgbClr val="002060"/>
            </a:solidFill>
            <a:latin typeface="Baguet Script" panose="00000500000000000000" pitchFamily="2" charset="0"/>
          </a:endParaRPr>
        </a:p>
      </xdr:txBody>
    </xdr:sp>
    <xdr:clientData/>
  </xdr:oneCellAnchor>
  <xdr:oneCellAnchor>
    <xdr:from>
      <xdr:col>7</xdr:col>
      <xdr:colOff>80011</xdr:colOff>
      <xdr:row>31</xdr:row>
      <xdr:rowOff>102846</xdr:rowOff>
    </xdr:from>
    <xdr:ext cx="1129664" cy="1180022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271" y="6671286"/>
          <a:ext cx="1129664" cy="118002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359229</xdr:colOff>
      <xdr:row>0</xdr:row>
      <xdr:rowOff>141514</xdr:rowOff>
    </xdr:from>
    <xdr:to>
      <xdr:col>0</xdr:col>
      <xdr:colOff>2149929</xdr:colOff>
      <xdr:row>5</xdr:row>
      <xdr:rowOff>10887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229" y="141514"/>
          <a:ext cx="1790700" cy="132479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32657</xdr:colOff>
      <xdr:row>0</xdr:row>
      <xdr:rowOff>0</xdr:rowOff>
    </xdr:from>
    <xdr:ext cx="6800850" cy="125047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292737" y="0"/>
          <a:ext cx="6800850" cy="12504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GT" sz="4000">
              <a:latin typeface="Franklin Gothic Demi Cond" panose="020B0706030402020204" pitchFamily="34" charset="0"/>
            </a:rPr>
            <a:t>KARDEX</a:t>
          </a:r>
          <a:r>
            <a:rPr lang="es-GT" sz="4000" baseline="0">
              <a:latin typeface="Franklin Gothic Demi Cond" panose="020B0706030402020204" pitchFamily="34" charset="0"/>
            </a:rPr>
            <a:t> - MORBILIDAD DIARIA</a:t>
          </a:r>
          <a:r>
            <a:rPr lang="es-GT" sz="4000">
              <a:latin typeface="Franklin Gothic Demi Cond" panose="020B0706030402020204" pitchFamily="34" charset="0"/>
            </a:rPr>
            <a:t>                                  </a:t>
          </a:r>
          <a:r>
            <a:rPr lang="es-GT" sz="4000" baseline="0">
              <a:solidFill>
                <a:srgbClr val="002060"/>
              </a:solidFill>
              <a:latin typeface="Baguet Script" panose="00000500000000000000" pitchFamily="2" charset="0"/>
            </a:rPr>
            <a:t>Kluane Drilling Ecuador S.A.</a:t>
          </a:r>
          <a:endParaRPr lang="es-GT" sz="4000">
            <a:solidFill>
              <a:srgbClr val="002060"/>
            </a:solidFill>
            <a:latin typeface="Baguet Script" panose="00000500000000000000" pitchFamily="2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243840</xdr:colOff>
      <xdr:row>13</xdr:row>
      <xdr:rowOff>89535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ES 2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15240</xdr:colOff>
      <xdr:row>0</xdr:row>
      <xdr:rowOff>0</xdr:rowOff>
    </xdr:from>
    <xdr:to>
      <xdr:col>5</xdr:col>
      <xdr:colOff>259080</xdr:colOff>
      <xdr:row>13</xdr:row>
      <xdr:rowOff>89535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ROYECTO 2">
              <a:extLst>
                <a:ext uri="{FF2B5EF4-FFF2-40B4-BE49-F238E27FC236}">
                  <a16:creationId xmlns:a16="http://schemas.microsoft.com/office/drawing/2014/main" id="{00000000-0008-0000-06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YECT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92680" y="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6</xdr:col>
      <xdr:colOff>0</xdr:colOff>
      <xdr:row>0</xdr:row>
      <xdr:rowOff>0</xdr:rowOff>
    </xdr:from>
    <xdr:to>
      <xdr:col>9</xdr:col>
      <xdr:colOff>495300</xdr:colOff>
      <xdr:row>7</xdr:row>
      <xdr:rowOff>160020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716280</xdr:colOff>
      <xdr:row>0</xdr:row>
      <xdr:rowOff>45720</xdr:rowOff>
    </xdr:from>
    <xdr:to>
      <xdr:col>11</xdr:col>
      <xdr:colOff>396240</xdr:colOff>
      <xdr:row>7</xdr:row>
      <xdr:rowOff>106680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99060</xdr:colOff>
      <xdr:row>0</xdr:row>
      <xdr:rowOff>38100</xdr:rowOff>
    </xdr:from>
    <xdr:to>
      <xdr:col>13</xdr:col>
      <xdr:colOff>685800</xdr:colOff>
      <xdr:row>7</xdr:row>
      <xdr:rowOff>38100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99060</xdr:colOff>
      <xdr:row>0</xdr:row>
      <xdr:rowOff>114300</xdr:rowOff>
    </xdr:from>
    <xdr:to>
      <xdr:col>15</xdr:col>
      <xdr:colOff>701040</xdr:colOff>
      <xdr:row>8</xdr:row>
      <xdr:rowOff>45720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5</xdr:col>
      <xdr:colOff>609600</xdr:colOff>
      <xdr:row>32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12</xdr:col>
      <xdr:colOff>609600</xdr:colOff>
      <xdr:row>30</xdr:row>
      <xdr:rowOff>0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9" name="Gráfico 8">
              <a:extLst>
                <a:ext uri="{FF2B5EF4-FFF2-40B4-BE49-F238E27FC236}">
                  <a16:creationId xmlns:a16="http://schemas.microsoft.com/office/drawing/2014/main" id="{D4549732-D017-4ADC-8782-1032FEB21D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9" name="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:cNvPr>
            <xdr:cNvSpPr>
              <a:spLocks noTextEdit="1"/>
            </xdr:cNvSpPr>
          </xdr:nvSpPr>
          <xdr:spPr>
            <a:xfrm>
              <a:off x="5494020" y="2743200"/>
              <a:ext cx="45339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12</xdr:col>
      <xdr:colOff>281940</xdr:colOff>
      <xdr:row>14</xdr:row>
      <xdr:rowOff>106680</xdr:rowOff>
    </xdr:from>
    <xdr:to>
      <xdr:col>16</xdr:col>
      <xdr:colOff>297180</xdr:colOff>
      <xdr:row>25</xdr:row>
      <xdr:rowOff>15240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495300</xdr:colOff>
      <xdr:row>32</xdr:row>
      <xdr:rowOff>22860</xdr:rowOff>
    </xdr:from>
    <xdr:to>
      <xdr:col>12</xdr:col>
      <xdr:colOff>571500</xdr:colOff>
      <xdr:row>38</xdr:row>
      <xdr:rowOff>160020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9</xdr:row>
      <xdr:rowOff>175260</xdr:rowOff>
    </xdr:from>
    <xdr:to>
      <xdr:col>11</xdr:col>
      <xdr:colOff>358140</xdr:colOff>
      <xdr:row>23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labr.%20Maria%20J.C\Desktop\EC-HSE-F-26%20KARDEX%20MORBILIDAD%20DIARIA%20(2).xlsx" TargetMode="External"/><Relationship Id="rId1" Type="http://schemas.openxmlformats.org/officeDocument/2006/relationships/externalLinkPath" Target="/Users/Colabr.%20Maria%20J.C/Desktop/EC-HSE-F-26%20KARDEX%20MORBILIDAD%20DIAR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AT. MEDICAS 2023"/>
      <sheetName val="CONCENTRADO MORBILIDAD 2023"/>
      <sheetName val="KARDEX 2023"/>
      <sheetName val="DESPLEGABLES"/>
      <sheetName val="TAB DINAMICAS"/>
      <sheetName val="MEDICAMENTOS TAB"/>
    </sheetNames>
    <sheetDataSet>
      <sheetData sheetId="0" refreshError="1"/>
      <sheetData sheetId="1" refreshError="1"/>
      <sheetData sheetId="2" refreshError="1"/>
      <sheetData sheetId="3">
        <row r="14">
          <cell r="NH14">
            <v>0</v>
          </cell>
        </row>
        <row r="15">
          <cell r="NH15">
            <v>0</v>
          </cell>
        </row>
        <row r="16">
          <cell r="NH16">
            <v>0</v>
          </cell>
        </row>
        <row r="17">
          <cell r="NH17">
            <v>0</v>
          </cell>
        </row>
        <row r="18">
          <cell r="NH18">
            <v>0</v>
          </cell>
        </row>
        <row r="19">
          <cell r="NH19">
            <v>0</v>
          </cell>
        </row>
        <row r="20">
          <cell r="NH20">
            <v>0</v>
          </cell>
        </row>
        <row r="21">
          <cell r="NH21">
            <v>0</v>
          </cell>
        </row>
        <row r="22">
          <cell r="NH22">
            <v>0</v>
          </cell>
        </row>
        <row r="23">
          <cell r="NH23">
            <v>0</v>
          </cell>
        </row>
        <row r="24">
          <cell r="NH24">
            <v>0</v>
          </cell>
        </row>
        <row r="25">
          <cell r="NH25">
            <v>0</v>
          </cell>
        </row>
        <row r="26">
          <cell r="NH26">
            <v>0</v>
          </cell>
        </row>
        <row r="27">
          <cell r="NH27">
            <v>0</v>
          </cell>
        </row>
        <row r="28">
          <cell r="NH28">
            <v>0</v>
          </cell>
        </row>
        <row r="29">
          <cell r="NH29">
            <v>0</v>
          </cell>
        </row>
        <row r="30">
          <cell r="NH30">
            <v>0</v>
          </cell>
        </row>
        <row r="31">
          <cell r="NH31">
            <v>0</v>
          </cell>
        </row>
        <row r="32">
          <cell r="NH32">
            <v>0</v>
          </cell>
        </row>
        <row r="33">
          <cell r="NH33">
            <v>0</v>
          </cell>
        </row>
        <row r="34">
          <cell r="NH34">
            <v>0</v>
          </cell>
        </row>
        <row r="35">
          <cell r="NH35">
            <v>0</v>
          </cell>
        </row>
        <row r="36">
          <cell r="NH36">
            <v>0</v>
          </cell>
        </row>
        <row r="37">
          <cell r="NH37">
            <v>0</v>
          </cell>
        </row>
        <row r="38">
          <cell r="NH38">
            <v>0</v>
          </cell>
        </row>
        <row r="39">
          <cell r="NH39">
            <v>0</v>
          </cell>
        </row>
        <row r="40">
          <cell r="NH40">
            <v>0</v>
          </cell>
        </row>
        <row r="41">
          <cell r="NH41">
            <v>0</v>
          </cell>
        </row>
        <row r="42">
          <cell r="NH42">
            <v>0</v>
          </cell>
        </row>
      </sheetData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olabr.%20Maria%20J.C/Desktop/EC-HSE-F-26%20KARDEX%20MORBILIDAD%20DIARIA%20(2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labr. Maria J.C" refreshedDate="45216.603926851851" createdVersion="8" refreshedVersion="8" minRefreshableVersion="3" recordCount="29" xr:uid="{7E0F9781-ED57-4C75-8A54-7F28E4470B05}">
  <cacheSource type="worksheet">
    <worksheetSource ref="A1:B30" sheet="MEDICAMENTOS TAB" r:id="rId2"/>
  </cacheSource>
  <cacheFields count="2">
    <cacheField name="medicamento" numFmtId="0">
      <sharedItems count="29">
        <s v="ACITIP"/>
        <s v="AMIKACINA"/>
        <s v="ANALGAN"/>
        <s v="ANAUTIN"/>
        <s v="ASPIRINA "/>
        <s v="AUGMENTIN BID"/>
        <s v="BACTRIM FORTE"/>
        <s v="BUPREX MIGRA"/>
        <s v="CLOPAN"/>
        <s v="DIGESTOTAL FORTE"/>
        <s v="FEMEN"/>
        <s v="FUROSEMIDA"/>
        <s v="HIDROCORTISONA"/>
        <s v="IBUPROFENO"/>
        <s v="ISLAMINT "/>
        <s v="LAGRICEL"/>
        <s v="LIDOCAINA  2%"/>
        <s v="METOCROPRAMIDA"/>
        <s v="MIGRADORIXINA"/>
        <s v="MOLAREX"/>
        <s v="NASTIZOL"/>
        <s v="OMEPRAZOL"/>
        <s v="PARACETAMOL"/>
        <s v="SALBUTAMOL"/>
        <s v="SAL ANDREWS"/>
        <s v="TENSIFLEX"/>
        <s v="TRAMAL"/>
        <s v="TRIDERM "/>
        <s v="KETOROLACO"/>
      </sharedItems>
    </cacheField>
    <cacheField name="SALDO F." numFmtId="1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 pivotCacheId="338771257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labr. Maria J.C" refreshedDate="45217.427028587961" createdVersion="8" refreshedVersion="8" minRefreshableVersion="3" recordCount="406" xr:uid="{7FA29E07-3087-4371-AB83-9594DF36ABC1}">
  <cacheSource type="worksheet">
    <worksheetSource ref="A3:M409" sheet="AT. MEDICAS 2023"/>
  </cacheSource>
  <cacheFields count="13">
    <cacheField name="DIA" numFmtId="164">
      <sharedItems containsNonDate="0" containsString="0" containsBlank="1"/>
    </cacheField>
    <cacheField name="MES" numFmtId="0">
      <sharedItems containsSemiMixedTypes="0" containsString="0" containsNumber="1" containsInteger="1" minValue="1" maxValue="10" count="2">
        <n v="1"/>
        <n v="10" u="1"/>
      </sharedItems>
    </cacheField>
    <cacheField name="APELLIDOS Y NOMBRES" numFmtId="0">
      <sharedItems containsNonDate="0" containsString="0" containsBlank="1"/>
    </cacheField>
    <cacheField name="SEXO " numFmtId="0">
      <sharedItems containsNonDate="0" containsBlank="1" count="3">
        <m/>
        <s v="H" u="1"/>
        <s v="M" u="1"/>
      </sharedItems>
    </cacheField>
    <cacheField name="EDAD" numFmtId="0">
      <sharedItems containsNonDate="0" containsString="0" containsBlank="1"/>
    </cacheField>
    <cacheField name="TIPO DE MORBILIDAD" numFmtId="0">
      <sharedItems containsNonDate="0" containsBlank="1" count="3">
        <m/>
        <s v="ENFERMEDAD COMUN" u="1"/>
        <s v="PRIMER AUXILIO" u="1"/>
      </sharedItems>
    </cacheField>
    <cacheField name="AUSENTISMO" numFmtId="0">
      <sharedItems containsNonDate="0" containsBlank="1" count="2">
        <m/>
        <s v="-" u="1"/>
      </sharedItems>
    </cacheField>
    <cacheField name="DIAGNOSTICO (DX) O SINDROME" numFmtId="0">
      <sharedItems containsNonDate="0" containsString="0" containsBlank="1"/>
    </cacheField>
    <cacheField name="CATEGORIA DEL DX" numFmtId="0">
      <sharedItems containsNonDate="0" containsBlank="1" count="9">
        <m/>
        <s v="NEUROLOGICAS" u="1"/>
        <s v="GASTROINTESTINALES" u="1"/>
        <s v="MUSCULOESQUELETICAS" u="1"/>
        <s v="GENITOURINARIAS" u="1"/>
        <s v="RESPIRATORIAS / ORL" u="1"/>
        <s v="TRAUMATISMOS" u="1"/>
        <s v="DERMATOLOGICAS" u="1"/>
        <s v="OTRAS" u="1"/>
      </sharedItems>
    </cacheField>
    <cacheField name="CLASE DE DX" numFmtId="0">
      <sharedItems containsNonDate="0" containsString="0" containsBlank="1"/>
    </cacheField>
    <cacheField name="CARGO" numFmtId="0">
      <sharedItems containsNonDate="0" containsString="0" containsBlank="1"/>
    </cacheField>
    <cacheField name="PROYECTO" numFmtId="0">
      <sharedItems containsNonDate="0" containsBlank="1" count="7">
        <m/>
        <s v="TIERRAS COLORADAS" u="1"/>
        <s v="CANGREJOS" u="1"/>
        <s v="SEDE CENTRAL" u="1"/>
        <s v="TITAN" u="1"/>
        <s v="WARINTZA" u="1"/>
        <s v="BODEGA - TALLERES" u="1"/>
      </sharedItems>
    </cacheField>
    <cacheField name="INTERCONSULT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126739290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n v="0"/>
  </r>
  <r>
    <x v="1"/>
    <n v="0"/>
  </r>
  <r>
    <x v="2"/>
    <n v="0"/>
  </r>
  <r>
    <x v="3"/>
    <n v="0"/>
  </r>
  <r>
    <x v="4"/>
    <n v="0"/>
  </r>
  <r>
    <x v="5"/>
    <n v="0"/>
  </r>
  <r>
    <x v="6"/>
    <n v="0"/>
  </r>
  <r>
    <x v="7"/>
    <n v="0"/>
  </r>
  <r>
    <x v="8"/>
    <n v="0"/>
  </r>
  <r>
    <x v="9"/>
    <n v="0"/>
  </r>
  <r>
    <x v="10"/>
    <n v="0"/>
  </r>
  <r>
    <x v="11"/>
    <n v="0"/>
  </r>
  <r>
    <x v="12"/>
    <n v="0"/>
  </r>
  <r>
    <x v="13"/>
    <n v="0"/>
  </r>
  <r>
    <x v="14"/>
    <n v="0"/>
  </r>
  <r>
    <x v="15"/>
    <n v="0"/>
  </r>
  <r>
    <x v="16"/>
    <n v="0"/>
  </r>
  <r>
    <x v="17"/>
    <n v="0"/>
  </r>
  <r>
    <x v="18"/>
    <n v="0"/>
  </r>
  <r>
    <x v="19"/>
    <n v="0"/>
  </r>
  <r>
    <x v="20"/>
    <n v="0"/>
  </r>
  <r>
    <x v="21"/>
    <n v="0"/>
  </r>
  <r>
    <x v="22"/>
    <n v="0"/>
  </r>
  <r>
    <x v="23"/>
    <n v="0"/>
  </r>
  <r>
    <x v="24"/>
    <n v="0"/>
  </r>
  <r>
    <x v="25"/>
    <n v="0"/>
  </r>
  <r>
    <x v="26"/>
    <n v="0"/>
  </r>
  <r>
    <x v="27"/>
    <n v="0"/>
  </r>
  <r>
    <x v="28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6"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E77EA5-AA22-4F92-B90F-68DB43A3DD73}" name="TablaDinámica7" cacheId="487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I3:AJ5" firstHeaderRow="1" firstDataRow="1" firstDataCol="1"/>
  <pivotFields count="13">
    <pivotField showAll="0"/>
    <pivotField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axis="axisRow" dataField="1" showAll="0">
      <items count="3">
        <item m="1" x="1"/>
        <item x="0"/>
        <item t="default"/>
      </items>
    </pivotField>
    <pivotField showAll="0"/>
    <pivotField showAll="0"/>
    <pivotField showAll="0"/>
    <pivotField showAll="0"/>
    <pivotField showAll="0">
      <items count="8">
        <item m="1" x="6"/>
        <item m="1" x="2"/>
        <item m="1" x="3"/>
        <item m="1" x="1"/>
        <item m="1" x="4"/>
        <item m="1" x="5"/>
        <item x="0"/>
        <item t="default"/>
      </items>
    </pivotField>
    <pivotField showAll="0"/>
  </pivotFields>
  <rowFields count="1">
    <field x="6"/>
  </rowFields>
  <rowItems count="2">
    <i>
      <x v="1"/>
    </i>
    <i t="grand">
      <x/>
    </i>
  </rowItems>
  <colItems count="1">
    <i/>
  </colItems>
  <dataFields count="1">
    <dataField name="Cuenta de AUSENTISMO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8F6503-2E4F-488F-B722-61560FF7BD97}" name="TablaDinámica6" cacheId="487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A3:AB5" firstHeaderRow="1" firstDataRow="1" firstDataCol="1"/>
  <pivotFields count="13">
    <pivotField showAll="0"/>
    <pivotField showAll="0">
      <items count="3">
        <item x="0"/>
        <item m="1" x="1"/>
        <item t="default"/>
      </items>
    </pivotField>
    <pivotField showAll="0"/>
    <pivotField axis="axisRow" dataField="1" showAll="0">
      <items count="4">
        <item m="1" x="1"/>
        <item m="1"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8">
        <item m="1" x="6"/>
        <item m="1" x="2"/>
        <item m="1" x="3"/>
        <item m="1" x="1"/>
        <item m="1" x="4"/>
        <item m="1" x="5"/>
        <item x="0"/>
        <item t="default"/>
      </items>
    </pivotField>
    <pivotField showAll="0"/>
  </pivotFields>
  <rowFields count="1">
    <field x="3"/>
  </rowFields>
  <rowItems count="2">
    <i>
      <x v="2"/>
    </i>
    <i t="grand">
      <x/>
    </i>
  </rowItems>
  <colItems count="1">
    <i/>
  </colItems>
  <dataFields count="1">
    <dataField name="Cuenta de SEXO 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346ABE-8ADC-4BA3-94EC-5D8758985894}" name="TablaDinámica5" cacheId="487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S3:T5" firstHeaderRow="1" firstDataRow="1" firstDataCol="1"/>
  <pivotFields count="13">
    <pivotField showAll="0"/>
    <pivotField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m="1" x="6"/>
        <item m="1" x="2"/>
        <item m="1" x="3"/>
        <item m="1" x="1"/>
        <item m="1" x="4"/>
        <item m="1" x="5"/>
        <item x="0"/>
        <item t="default"/>
      </items>
    </pivotField>
    <pivotField showAll="0"/>
  </pivotFields>
  <rowFields count="1">
    <field x="11"/>
  </rowFields>
  <rowItems count="2">
    <i>
      <x v="6"/>
    </i>
    <i t="grand">
      <x/>
    </i>
  </rowItems>
  <colItems count="1">
    <i/>
  </colItems>
  <dataFields count="1">
    <dataField name="Cuenta de PROYECTO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BC245B-20F9-4337-9B8D-55E759549033}" name="TablaDinámica4" cacheId="487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K3:L5" firstHeaderRow="1" firstDataRow="1" firstDataCol="1"/>
  <pivotFields count="13">
    <pivotField showAll="0"/>
    <pivotField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axis="axisRow" dataField="1" showAll="0">
      <items count="10">
        <item m="1" x="7"/>
        <item m="1" x="2"/>
        <item m="1" x="4"/>
        <item m="1" x="3"/>
        <item m="1" x="1"/>
        <item m="1" x="8"/>
        <item m="1" x="5"/>
        <item m="1" x="6"/>
        <item x="0"/>
        <item t="default"/>
      </items>
    </pivotField>
    <pivotField showAll="0"/>
    <pivotField showAll="0"/>
    <pivotField showAll="0">
      <items count="8">
        <item m="1" x="6"/>
        <item m="1" x="2"/>
        <item m="1" x="3"/>
        <item m="1" x="1"/>
        <item m="1" x="4"/>
        <item m="1" x="5"/>
        <item x="0"/>
        <item t="default"/>
      </items>
    </pivotField>
    <pivotField showAll="0"/>
  </pivotFields>
  <rowFields count="1">
    <field x="8"/>
  </rowFields>
  <rowItems count="2">
    <i>
      <x v="8"/>
    </i>
    <i t="grand">
      <x/>
    </i>
  </rowItems>
  <colItems count="1">
    <i/>
  </colItems>
  <dataFields count="1">
    <dataField name="Cuenta de CATEGORIA DEL DX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A22561-4698-46F5-A2B4-B9C03F6FC0E7}" name="TablaDinámica3" cacheId="487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C3:D5" firstHeaderRow="1" firstDataRow="1" firstDataCol="1"/>
  <pivotFields count="13">
    <pivotField showAll="0"/>
    <pivotField showAll="0">
      <items count="3">
        <item x="0"/>
        <item m="1" x="1"/>
        <item t="default"/>
      </items>
    </pivotField>
    <pivotField showAll="0"/>
    <pivotField showAll="0"/>
    <pivotField showAll="0"/>
    <pivotField axis="axisRow" dataField="1" showAll="0">
      <items count="4">
        <item m="1" x="1"/>
        <item m="1" x="2"/>
        <item x="0"/>
        <item t="default"/>
      </items>
    </pivotField>
    <pivotField showAll="0"/>
    <pivotField showAll="0"/>
    <pivotField showAll="0"/>
    <pivotField showAll="0"/>
    <pivotField showAll="0"/>
    <pivotField showAll="0">
      <items count="8">
        <item m="1" x="6"/>
        <item m="1" x="2"/>
        <item m="1" x="3"/>
        <item m="1" x="1"/>
        <item m="1" x="4"/>
        <item m="1" x="5"/>
        <item x="0"/>
        <item t="default"/>
      </items>
    </pivotField>
    <pivotField showAll="0"/>
  </pivotFields>
  <rowFields count="1">
    <field x="5"/>
  </rowFields>
  <rowItems count="2">
    <i>
      <x v="2"/>
    </i>
    <i t="grand">
      <x/>
    </i>
  </rowItems>
  <colItems count="1">
    <i/>
  </colItems>
  <dataFields count="1">
    <dataField name="Cuenta de TIPO DE MORBILIDAD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D6BC6D-596C-4275-B72F-00C3C7365BC1}" name="TablaDinámica2" cacheId="487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A4" firstHeaderRow="1" firstDataRow="1" firstDataCol="0"/>
  <pivotFields count="13">
    <pivotField showAll="0"/>
    <pivotField dataField="1"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8">
        <item m="1" x="6"/>
        <item m="1" x="2"/>
        <item m="1" x="3"/>
        <item m="1" x="1"/>
        <item m="1" x="4"/>
        <item m="1" x="5"/>
        <item x="0"/>
        <item t="default"/>
      </items>
    </pivotField>
    <pivotField showAll="0"/>
  </pivotFields>
  <rowItems count="1">
    <i/>
  </rowItems>
  <colItems count="1">
    <i/>
  </colItems>
  <dataFields count="1">
    <dataField name="Suma de MES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DA6336-DE3D-4F1E-88E2-3437DBBE19BD}" name="TablaDinámica14" cacheId="486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>
  <location ref="D3:E33" firstHeaderRow="1" firstDataRow="1" firstDataCol="1"/>
  <pivotFields count="2">
    <pivotField axis="axisRow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8"/>
        <item x="15"/>
        <item x="16"/>
        <item x="17"/>
        <item x="18"/>
        <item x="19"/>
        <item x="20"/>
        <item x="21"/>
        <item x="22"/>
        <item x="24"/>
        <item x="23"/>
        <item x="25"/>
        <item x="26"/>
        <item x="27"/>
        <item t="default"/>
      </items>
    </pivotField>
    <pivotField dataField="1" numFmtId="1" showAll="0"/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Suma de SALDO F." fld="1" baseField="0" baseItem="0"/>
  </dataField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" xr10:uid="{296A44D0-C62B-4421-BA74-A69AA39FCBD6}" sourceName="MES">
  <pivotTables>
    <pivotTable tabId="2" name="TablaDinámica2"/>
    <pivotTable tabId="2" name="TablaDinámica3"/>
    <pivotTable tabId="2" name="TablaDinámica4"/>
    <pivotTable tabId="2" name="TablaDinámica5"/>
    <pivotTable tabId="2" name="TablaDinámica6"/>
    <pivotTable tabId="2" name="TablaDinámica7"/>
  </pivotTables>
  <data>
    <tabular pivotCacheId="1267392903">
      <items count="2">
        <i x="0" s="1"/>
        <i x="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YECTO" xr10:uid="{3D58155F-70E8-4D05-B1C3-B9997B5B3316}" sourceName="PROYECTO">
  <pivotTables>
    <pivotTable tabId="2" name="TablaDinámica2"/>
    <pivotTable tabId="2" name="TablaDinámica3"/>
    <pivotTable tabId="2" name="TablaDinámica4"/>
    <pivotTable tabId="2" name="TablaDinámica5"/>
    <pivotTable tabId="2" name="TablaDinámica6"/>
    <pivotTable tabId="2" name="TablaDinámica7"/>
  </pivotTables>
  <data>
    <tabular pivotCacheId="1267392903">
      <items count="7">
        <i x="0" s="1"/>
        <i x="6" s="1" nd="1"/>
        <i x="2" s="1" nd="1"/>
        <i x="3" s="1" nd="1"/>
        <i x="1" s="1" nd="1"/>
        <i x="4" s="1" nd="1"/>
        <i x="5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1" xr10:uid="{25B62790-7CAE-422D-95A3-5BA4E4CC059F}" cache="SegmentaciónDeDatos_MES" caption="MES" showCaption="0" style="SlicerStyleDark1" rowHeight="234950"/>
  <slicer name="PROYECTO 1" xr10:uid="{FA0A3E16-BBFD-40B4-8E90-E4A43471F866}" cache="SegmentaciónDeDatos_PROYECTO" caption="PROYECTO" showCaption="0" style="SlicerStyleDark1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2" xr10:uid="{89376336-3AEA-4A01-8390-627A181D0DA3}" cache="SegmentaciónDeDatos_MES" caption="MES" showCaption="0" style="SlicerStyleDark1" rowHeight="234950"/>
  <slicer name="PROYECTO 2" xr10:uid="{083F8F27-2EA1-4006-B45C-29FF72AAE222}" cache="SegmentaciónDeDatos_PROYECTO" caption="PROYECTO" showCaption="0" style="SlicerStyleDark1" rowHeight="234950"/>
</slic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E266-770A-4305-9DDE-B65C1AADB91D}">
  <sheetPr>
    <tabColor rgb="FF002060"/>
  </sheetPr>
  <dimension ref="A1"/>
  <sheetViews>
    <sheetView showGridLines="0" showRowColHeaders="0" tabSelected="1" view="pageBreakPreview" topLeftCell="B18" zoomScale="90" zoomScaleNormal="140" zoomScaleSheetLayoutView="90" workbookViewId="0">
      <selection activeCell="S57" sqref="N57:S76"/>
    </sheetView>
  </sheetViews>
  <sheetFormatPr defaultColWidth="11.5703125" defaultRowHeight="14.45"/>
  <cols>
    <col min="1" max="16384" width="11.5703125" style="34"/>
  </cols>
  <sheetData/>
  <pageMargins left="0.7" right="0.7" top="0.75" bottom="0.75" header="0.3" footer="0.3"/>
  <pageSetup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E1A7-163A-4BBB-83B5-4EABF7D51554}">
  <sheetPr>
    <tabColor theme="4" tint="-0.249977111117893"/>
  </sheetPr>
  <dimension ref="A1:M412"/>
  <sheetViews>
    <sheetView topLeftCell="C4" zoomScale="90" zoomScaleNormal="90" workbookViewId="0">
      <selection activeCell="C4" sqref="C4"/>
    </sheetView>
  </sheetViews>
  <sheetFormatPr defaultColWidth="11.42578125" defaultRowHeight="14.45"/>
  <cols>
    <col min="3" max="3" width="57.5703125" customWidth="1"/>
    <col min="6" max="6" width="31.7109375" customWidth="1"/>
    <col min="7" max="7" width="18.42578125" customWidth="1"/>
    <col min="8" max="8" width="62.5703125" customWidth="1"/>
    <col min="9" max="9" width="37.7109375" customWidth="1"/>
    <col min="10" max="10" width="21.42578125" customWidth="1"/>
    <col min="11" max="11" width="37" customWidth="1"/>
    <col min="12" max="12" width="36.85546875" customWidth="1"/>
    <col min="13" max="13" width="20.85546875" customWidth="1"/>
  </cols>
  <sheetData>
    <row r="1" spans="1:13" s="1" customFormat="1" ht="30" customHeight="1">
      <c r="A1" s="126"/>
      <c r="B1" s="127"/>
      <c r="C1" s="130"/>
      <c r="D1" s="130"/>
      <c r="E1" s="130"/>
      <c r="F1" s="130"/>
      <c r="G1" s="130"/>
      <c r="H1" s="130"/>
      <c r="I1" s="130"/>
      <c r="J1" s="130"/>
      <c r="K1" s="130"/>
      <c r="L1" s="132" t="s">
        <v>0</v>
      </c>
      <c r="M1" s="133"/>
    </row>
    <row r="2" spans="1:13" s="1" customFormat="1" ht="69" customHeight="1">
      <c r="A2" s="128"/>
      <c r="B2" s="129"/>
      <c r="C2" s="131"/>
      <c r="D2" s="131"/>
      <c r="E2" s="131"/>
      <c r="F2" s="131"/>
      <c r="G2" s="131"/>
      <c r="H2" s="131"/>
      <c r="I2" s="131"/>
      <c r="J2" s="131"/>
      <c r="K2" s="131"/>
      <c r="L2" s="134"/>
      <c r="M2" s="135"/>
    </row>
    <row r="3" spans="1:13" ht="27.6" customHeight="1">
      <c r="A3" s="2" t="s">
        <v>1</v>
      </c>
      <c r="B3" s="2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</row>
    <row r="4" spans="1:13" s="11" customFormat="1">
      <c r="A4" s="6"/>
      <c r="B4" s="7">
        <f>MONTH(A4)</f>
        <v>1</v>
      </c>
      <c r="C4" s="8"/>
      <c r="D4" s="7"/>
      <c r="E4" s="9"/>
      <c r="F4" s="7"/>
      <c r="G4" s="7"/>
      <c r="H4" s="7"/>
      <c r="I4" s="10"/>
      <c r="J4" s="7"/>
      <c r="K4" s="7"/>
      <c r="L4" s="7"/>
      <c r="M4" s="7"/>
    </row>
    <row r="5" spans="1:13" s="11" customFormat="1">
      <c r="A5" s="6"/>
      <c r="B5" s="7">
        <f t="shared" ref="B5:B68" si="0">MONTH(A5)</f>
        <v>1</v>
      </c>
      <c r="C5" s="8"/>
      <c r="D5" s="7"/>
      <c r="E5" s="9"/>
      <c r="F5" s="7"/>
      <c r="G5" s="7"/>
      <c r="H5" s="7"/>
      <c r="I5" s="10"/>
      <c r="J5" s="7"/>
      <c r="K5" s="7"/>
      <c r="L5" s="7"/>
      <c r="M5" s="7"/>
    </row>
    <row r="6" spans="1:13" s="11" customFormat="1">
      <c r="A6" s="6"/>
      <c r="B6" s="7">
        <f t="shared" si="0"/>
        <v>1</v>
      </c>
      <c r="C6" s="8"/>
      <c r="D6" s="7"/>
      <c r="E6" s="9"/>
      <c r="F6" s="7"/>
      <c r="G6" s="7"/>
      <c r="H6" s="12"/>
      <c r="I6" s="10"/>
      <c r="J6" s="7"/>
      <c r="K6" s="7"/>
      <c r="L6" s="7"/>
      <c r="M6" s="7"/>
    </row>
    <row r="7" spans="1:13" s="11" customFormat="1">
      <c r="A7" s="6"/>
      <c r="B7" s="7">
        <f t="shared" si="0"/>
        <v>1</v>
      </c>
      <c r="C7" s="8"/>
      <c r="D7" s="7"/>
      <c r="E7" s="9"/>
      <c r="F7" s="7"/>
      <c r="G7" s="7"/>
      <c r="H7" s="12"/>
      <c r="I7" s="10"/>
      <c r="J7" s="7"/>
      <c r="K7" s="7"/>
      <c r="L7" s="7"/>
      <c r="M7" s="7"/>
    </row>
    <row r="8" spans="1:13" s="11" customFormat="1">
      <c r="A8" s="6"/>
      <c r="B8" s="7">
        <f t="shared" si="0"/>
        <v>1</v>
      </c>
      <c r="C8" s="8"/>
      <c r="D8" s="7"/>
      <c r="E8" s="9"/>
      <c r="F8" s="7"/>
      <c r="G8" s="7"/>
      <c r="H8" s="7"/>
      <c r="I8" s="10"/>
      <c r="J8" s="7"/>
      <c r="K8" s="7"/>
      <c r="L8" s="7"/>
      <c r="M8" s="7"/>
    </row>
    <row r="9" spans="1:13" s="11" customFormat="1">
      <c r="A9" s="6"/>
      <c r="B9" s="7">
        <f t="shared" si="0"/>
        <v>1</v>
      </c>
      <c r="C9" s="8"/>
      <c r="D9" s="7"/>
      <c r="E9" s="9"/>
      <c r="F9" s="7"/>
      <c r="G9" s="7"/>
      <c r="H9" s="12"/>
      <c r="I9" s="10"/>
      <c r="J9" s="7"/>
      <c r="K9" s="7"/>
      <c r="L9" s="7"/>
      <c r="M9" s="7"/>
    </row>
    <row r="10" spans="1:13" s="11" customFormat="1">
      <c r="A10" s="6"/>
      <c r="B10" s="7">
        <f t="shared" si="0"/>
        <v>1</v>
      </c>
      <c r="C10" s="8"/>
      <c r="D10" s="7"/>
      <c r="E10" s="9"/>
      <c r="F10" s="7"/>
      <c r="G10" s="7"/>
      <c r="H10" s="12"/>
      <c r="I10" s="10"/>
      <c r="J10" s="7"/>
      <c r="K10" s="7"/>
      <c r="L10" s="7"/>
      <c r="M10" s="7"/>
    </row>
    <row r="11" spans="1:13" s="11" customFormat="1">
      <c r="A11" s="6"/>
      <c r="B11" s="7">
        <f t="shared" si="0"/>
        <v>1</v>
      </c>
      <c r="C11" s="8"/>
      <c r="D11" s="7"/>
      <c r="E11" s="9"/>
      <c r="F11" s="7"/>
      <c r="G11" s="7"/>
      <c r="H11" s="12"/>
      <c r="I11" s="10"/>
      <c r="J11" s="7"/>
      <c r="K11" s="7"/>
      <c r="L11" s="7"/>
      <c r="M11" s="7"/>
    </row>
    <row r="12" spans="1:13" s="11" customFormat="1">
      <c r="A12" s="6"/>
      <c r="B12" s="7">
        <f t="shared" si="0"/>
        <v>1</v>
      </c>
      <c r="C12" s="8"/>
      <c r="D12" s="7"/>
      <c r="E12" s="9"/>
      <c r="F12" s="7"/>
      <c r="G12" s="7"/>
      <c r="H12" s="12"/>
      <c r="I12" s="10"/>
      <c r="J12" s="7"/>
      <c r="K12" s="7"/>
      <c r="L12" s="7"/>
      <c r="M12" s="7"/>
    </row>
    <row r="13" spans="1:13" s="11" customFormat="1">
      <c r="A13" s="6"/>
      <c r="B13" s="7">
        <f t="shared" si="0"/>
        <v>1</v>
      </c>
      <c r="C13" s="8"/>
      <c r="D13" s="7"/>
      <c r="E13" s="9"/>
      <c r="F13" s="7"/>
      <c r="G13" s="7"/>
      <c r="H13" s="12"/>
      <c r="I13" s="10"/>
      <c r="J13" s="7"/>
      <c r="K13" s="7"/>
      <c r="L13" s="7"/>
      <c r="M13" s="7"/>
    </row>
    <row r="14" spans="1:13" s="11" customFormat="1">
      <c r="A14" s="6"/>
      <c r="B14" s="7">
        <f t="shared" si="0"/>
        <v>1</v>
      </c>
      <c r="C14" s="8"/>
      <c r="D14" s="7"/>
      <c r="E14" s="9"/>
      <c r="F14" s="7"/>
      <c r="G14" s="7"/>
      <c r="H14" s="12"/>
      <c r="I14" s="10"/>
      <c r="J14" s="7"/>
      <c r="K14" s="7"/>
      <c r="L14" s="7"/>
      <c r="M14" s="7"/>
    </row>
    <row r="15" spans="1:13" s="11" customFormat="1">
      <c r="A15" s="6"/>
      <c r="B15" s="7">
        <f t="shared" si="0"/>
        <v>1</v>
      </c>
      <c r="C15" s="8"/>
      <c r="D15" s="7"/>
      <c r="E15" s="9"/>
      <c r="F15" s="7"/>
      <c r="G15" s="7"/>
      <c r="H15" s="12"/>
      <c r="I15" s="10"/>
      <c r="J15" s="7"/>
      <c r="K15" s="7"/>
      <c r="L15" s="7"/>
      <c r="M15" s="7"/>
    </row>
    <row r="16" spans="1:13" s="11" customFormat="1">
      <c r="A16" s="6"/>
      <c r="B16" s="7">
        <f t="shared" si="0"/>
        <v>1</v>
      </c>
      <c r="C16" s="8"/>
      <c r="D16" s="7"/>
      <c r="E16" s="9"/>
      <c r="F16" s="7"/>
      <c r="G16" s="7"/>
      <c r="H16" s="12"/>
      <c r="I16" s="10"/>
      <c r="J16" s="7"/>
      <c r="K16" s="7"/>
      <c r="L16" s="7"/>
      <c r="M16" s="7"/>
    </row>
    <row r="17" spans="1:13" s="11" customFormat="1">
      <c r="A17" s="6"/>
      <c r="B17" s="7">
        <f t="shared" si="0"/>
        <v>1</v>
      </c>
      <c r="C17" s="8"/>
      <c r="D17" s="7"/>
      <c r="E17" s="9"/>
      <c r="F17" s="7"/>
      <c r="G17" s="7"/>
      <c r="H17" s="12"/>
      <c r="I17" s="10"/>
      <c r="J17" s="7"/>
      <c r="K17" s="7"/>
      <c r="L17" s="7"/>
      <c r="M17" s="7"/>
    </row>
    <row r="18" spans="1:13" s="11" customFormat="1">
      <c r="A18" s="6"/>
      <c r="B18" s="7">
        <f t="shared" si="0"/>
        <v>1</v>
      </c>
      <c r="C18" s="8"/>
      <c r="D18" s="7"/>
      <c r="E18" s="9"/>
      <c r="F18" s="7"/>
      <c r="G18" s="7"/>
      <c r="H18" s="12"/>
      <c r="I18" s="10"/>
      <c r="J18" s="7"/>
      <c r="K18" s="7"/>
      <c r="L18" s="7"/>
      <c r="M18" s="7"/>
    </row>
    <row r="19" spans="1:13" s="11" customFormat="1">
      <c r="A19" s="6"/>
      <c r="B19" s="7">
        <f t="shared" si="0"/>
        <v>1</v>
      </c>
      <c r="C19" s="8"/>
      <c r="D19" s="7"/>
      <c r="E19" s="9"/>
      <c r="F19" s="7"/>
      <c r="G19" s="7"/>
      <c r="H19" s="12"/>
      <c r="I19" s="10"/>
      <c r="J19" s="7"/>
      <c r="K19" s="7"/>
      <c r="L19" s="7"/>
      <c r="M19" s="7"/>
    </row>
    <row r="20" spans="1:13" s="11" customFormat="1">
      <c r="A20" s="6"/>
      <c r="B20" s="7">
        <f t="shared" si="0"/>
        <v>1</v>
      </c>
      <c r="C20" s="8"/>
      <c r="D20" s="7"/>
      <c r="E20" s="9"/>
      <c r="F20" s="7"/>
      <c r="G20" s="7"/>
      <c r="H20" s="12"/>
      <c r="I20" s="10"/>
      <c r="J20" s="7"/>
      <c r="K20" s="7"/>
      <c r="L20" s="7"/>
      <c r="M20" s="7"/>
    </row>
    <row r="21" spans="1:13" s="11" customFormat="1">
      <c r="A21" s="6"/>
      <c r="B21" s="7">
        <f t="shared" si="0"/>
        <v>1</v>
      </c>
      <c r="C21" s="8"/>
      <c r="D21" s="7"/>
      <c r="E21" s="9"/>
      <c r="F21" s="7"/>
      <c r="G21" s="7"/>
      <c r="H21" s="12"/>
      <c r="I21" s="10"/>
      <c r="J21" s="7"/>
      <c r="K21" s="7"/>
      <c r="L21" s="7"/>
      <c r="M21" s="7"/>
    </row>
    <row r="22" spans="1:13" s="11" customFormat="1">
      <c r="A22" s="6"/>
      <c r="B22" s="7">
        <f t="shared" si="0"/>
        <v>1</v>
      </c>
      <c r="C22" s="8"/>
      <c r="D22" s="7"/>
      <c r="E22" s="9"/>
      <c r="F22" s="7"/>
      <c r="G22" s="7"/>
      <c r="H22" s="12"/>
      <c r="I22" s="10"/>
      <c r="J22" s="7"/>
      <c r="K22" s="7"/>
      <c r="L22" s="7"/>
      <c r="M22" s="7"/>
    </row>
    <row r="23" spans="1:13" s="11" customFormat="1">
      <c r="A23" s="6"/>
      <c r="B23" s="7">
        <f t="shared" si="0"/>
        <v>1</v>
      </c>
      <c r="C23" s="8"/>
      <c r="D23" s="7"/>
      <c r="E23" s="9"/>
      <c r="F23" s="7"/>
      <c r="G23" s="7"/>
      <c r="H23" s="12"/>
      <c r="I23" s="10"/>
      <c r="J23" s="7"/>
      <c r="K23" s="7"/>
      <c r="L23" s="7"/>
      <c r="M23" s="7"/>
    </row>
    <row r="24" spans="1:13" s="11" customFormat="1">
      <c r="A24" s="6"/>
      <c r="B24" s="7">
        <f t="shared" si="0"/>
        <v>1</v>
      </c>
      <c r="C24" s="8"/>
      <c r="D24" s="7"/>
      <c r="E24" s="9"/>
      <c r="F24" s="7"/>
      <c r="G24" s="7"/>
      <c r="H24" s="12"/>
      <c r="I24" s="10"/>
      <c r="J24" s="7"/>
      <c r="K24" s="7"/>
      <c r="L24" s="7"/>
      <c r="M24" s="7"/>
    </row>
    <row r="25" spans="1:13" s="11" customFormat="1">
      <c r="A25" s="6"/>
      <c r="B25" s="7">
        <f t="shared" si="0"/>
        <v>1</v>
      </c>
      <c r="C25" s="8"/>
      <c r="D25" s="7"/>
      <c r="E25" s="9"/>
      <c r="F25" s="7"/>
      <c r="G25" s="7"/>
      <c r="H25" s="12"/>
      <c r="I25" s="10"/>
      <c r="J25" s="7"/>
      <c r="K25" s="7"/>
      <c r="L25" s="7"/>
      <c r="M25" s="7"/>
    </row>
    <row r="26" spans="1:13" s="11" customFormat="1">
      <c r="A26" s="6"/>
      <c r="B26" s="7">
        <f t="shared" si="0"/>
        <v>1</v>
      </c>
      <c r="C26" s="8"/>
      <c r="D26" s="7"/>
      <c r="E26" s="9"/>
      <c r="F26" s="7"/>
      <c r="G26" s="7"/>
      <c r="H26" s="12"/>
      <c r="I26" s="10"/>
      <c r="J26" s="7"/>
      <c r="K26" s="7"/>
      <c r="L26" s="7"/>
      <c r="M26" s="7"/>
    </row>
    <row r="27" spans="1:13" s="11" customFormat="1">
      <c r="A27" s="6"/>
      <c r="B27" s="7">
        <f t="shared" si="0"/>
        <v>1</v>
      </c>
      <c r="C27" s="8"/>
      <c r="D27" s="7"/>
      <c r="E27" s="9"/>
      <c r="F27" s="7"/>
      <c r="G27" s="7"/>
      <c r="H27" s="12"/>
      <c r="I27" s="10"/>
      <c r="J27" s="7"/>
      <c r="K27" s="7"/>
      <c r="L27" s="7"/>
      <c r="M27" s="7"/>
    </row>
    <row r="28" spans="1:13" s="11" customFormat="1">
      <c r="A28" s="6"/>
      <c r="B28" s="7">
        <f t="shared" si="0"/>
        <v>1</v>
      </c>
      <c r="C28" s="8"/>
      <c r="D28" s="7"/>
      <c r="E28" s="9"/>
      <c r="F28" s="7"/>
      <c r="G28" s="7"/>
      <c r="H28" s="12"/>
      <c r="I28" s="10"/>
      <c r="J28" s="7"/>
      <c r="K28" s="7"/>
      <c r="L28" s="7"/>
      <c r="M28" s="7"/>
    </row>
    <row r="29" spans="1:13" s="11" customFormat="1">
      <c r="A29" s="6"/>
      <c r="B29" s="7">
        <f t="shared" si="0"/>
        <v>1</v>
      </c>
      <c r="C29" s="8"/>
      <c r="D29" s="7"/>
      <c r="E29" s="9"/>
      <c r="F29" s="7"/>
      <c r="G29" s="7"/>
      <c r="H29" s="12"/>
      <c r="I29" s="10"/>
      <c r="J29" s="7"/>
      <c r="K29" s="7"/>
      <c r="L29" s="7"/>
      <c r="M29" s="7"/>
    </row>
    <row r="30" spans="1:13" s="11" customFormat="1">
      <c r="A30" s="6"/>
      <c r="B30" s="7">
        <f t="shared" si="0"/>
        <v>1</v>
      </c>
      <c r="C30" s="8"/>
      <c r="D30" s="7"/>
      <c r="E30" s="9"/>
      <c r="F30" s="7"/>
      <c r="G30" s="7"/>
      <c r="H30" s="12"/>
      <c r="I30" s="10"/>
      <c r="J30" s="7"/>
      <c r="K30" s="7"/>
      <c r="L30" s="7"/>
      <c r="M30" s="7"/>
    </row>
    <row r="31" spans="1:13" s="11" customFormat="1">
      <c r="A31" s="6"/>
      <c r="B31" s="7">
        <f t="shared" si="0"/>
        <v>1</v>
      </c>
      <c r="C31" s="8"/>
      <c r="D31" s="7"/>
      <c r="E31" s="9"/>
      <c r="F31" s="7"/>
      <c r="G31" s="7"/>
      <c r="H31" s="12"/>
      <c r="I31" s="10"/>
      <c r="J31" s="7"/>
      <c r="K31" s="7"/>
      <c r="L31" s="7"/>
      <c r="M31" s="7"/>
    </row>
    <row r="32" spans="1:13" s="11" customFormat="1">
      <c r="A32" s="6"/>
      <c r="B32" s="7">
        <f t="shared" si="0"/>
        <v>1</v>
      </c>
      <c r="C32" s="8"/>
      <c r="D32" s="7"/>
      <c r="E32" s="9"/>
      <c r="F32" s="7"/>
      <c r="G32" s="7"/>
      <c r="H32" s="12"/>
      <c r="I32" s="10"/>
      <c r="J32" s="7"/>
      <c r="K32" s="7"/>
      <c r="L32" s="7"/>
      <c r="M32" s="7"/>
    </row>
    <row r="33" spans="1:13" s="11" customFormat="1">
      <c r="A33" s="6"/>
      <c r="B33" s="7">
        <f t="shared" si="0"/>
        <v>1</v>
      </c>
      <c r="C33" s="8"/>
      <c r="D33" s="7"/>
      <c r="E33" s="9"/>
      <c r="F33" s="7"/>
      <c r="G33" s="7"/>
      <c r="H33" s="12"/>
      <c r="I33" s="10"/>
      <c r="J33" s="7"/>
      <c r="K33" s="7"/>
      <c r="L33" s="7"/>
      <c r="M33" s="7"/>
    </row>
    <row r="34" spans="1:13" s="11" customFormat="1">
      <c r="A34" s="6"/>
      <c r="B34" s="7">
        <f t="shared" si="0"/>
        <v>1</v>
      </c>
      <c r="C34" s="8"/>
      <c r="D34" s="7"/>
      <c r="E34" s="9"/>
      <c r="F34" s="7"/>
      <c r="G34" s="7"/>
      <c r="H34" s="12"/>
      <c r="I34" s="10"/>
      <c r="J34" s="7"/>
      <c r="K34" s="7"/>
      <c r="L34" s="7"/>
      <c r="M34" s="7"/>
    </row>
    <row r="35" spans="1:13" s="11" customFormat="1">
      <c r="A35" s="6"/>
      <c r="B35" s="7">
        <f t="shared" si="0"/>
        <v>1</v>
      </c>
      <c r="C35" s="13"/>
      <c r="D35" s="7"/>
      <c r="E35" s="9"/>
      <c r="F35" s="7"/>
      <c r="G35" s="7"/>
      <c r="H35" s="12"/>
      <c r="I35" s="10"/>
      <c r="J35" s="7"/>
      <c r="K35" s="14"/>
      <c r="L35" s="14"/>
      <c r="M35" s="7"/>
    </row>
    <row r="36" spans="1:13" s="11" customFormat="1">
      <c r="A36" s="6"/>
      <c r="B36" s="7">
        <f t="shared" si="0"/>
        <v>1</v>
      </c>
      <c r="C36" s="13"/>
      <c r="D36" s="7"/>
      <c r="E36" s="9"/>
      <c r="F36" s="7"/>
      <c r="G36" s="7"/>
      <c r="H36" s="12"/>
      <c r="I36" s="10"/>
      <c r="J36" s="7"/>
      <c r="K36" s="14"/>
      <c r="L36" s="14"/>
      <c r="M36" s="7"/>
    </row>
    <row r="37" spans="1:13" s="11" customFormat="1">
      <c r="A37" s="6"/>
      <c r="B37" s="7">
        <f t="shared" si="0"/>
        <v>1</v>
      </c>
      <c r="C37" s="13"/>
      <c r="D37" s="7"/>
      <c r="E37" s="9"/>
      <c r="F37" s="7"/>
      <c r="G37" s="7"/>
      <c r="H37" s="12"/>
      <c r="I37" s="10"/>
      <c r="J37" s="7"/>
      <c r="K37" s="14"/>
      <c r="L37" s="14"/>
      <c r="M37" s="7"/>
    </row>
    <row r="38" spans="1:13" s="11" customFormat="1">
      <c r="A38" s="6"/>
      <c r="B38" s="7">
        <f t="shared" si="0"/>
        <v>1</v>
      </c>
      <c r="C38" s="13"/>
      <c r="D38" s="7"/>
      <c r="E38" s="9"/>
      <c r="F38" s="7"/>
      <c r="G38" s="7"/>
      <c r="H38" s="15"/>
      <c r="I38" s="10"/>
      <c r="J38" s="7"/>
      <c r="K38" s="14"/>
      <c r="L38" s="14"/>
      <c r="M38" s="7"/>
    </row>
    <row r="39" spans="1:13" s="11" customFormat="1">
      <c r="A39" s="6"/>
      <c r="B39" s="7">
        <f t="shared" si="0"/>
        <v>1</v>
      </c>
      <c r="C39" s="13"/>
      <c r="D39" s="7"/>
      <c r="E39" s="9"/>
      <c r="F39" s="7"/>
      <c r="G39" s="7"/>
      <c r="H39" s="15"/>
      <c r="I39" s="10"/>
      <c r="J39" s="7"/>
      <c r="K39" s="14"/>
      <c r="L39" s="14"/>
      <c r="M39" s="7"/>
    </row>
    <row r="40" spans="1:13" s="11" customFormat="1">
      <c r="A40" s="6"/>
      <c r="B40" s="7">
        <f t="shared" si="0"/>
        <v>1</v>
      </c>
      <c r="C40" s="13"/>
      <c r="D40" s="7"/>
      <c r="E40" s="9"/>
      <c r="F40" s="7"/>
      <c r="G40" s="7"/>
      <c r="H40" s="15"/>
      <c r="I40" s="10"/>
      <c r="J40" s="7"/>
      <c r="K40" s="14"/>
      <c r="L40" s="14"/>
      <c r="M40" s="7"/>
    </row>
    <row r="41" spans="1:13" s="11" customFormat="1">
      <c r="A41" s="6"/>
      <c r="B41" s="7">
        <f t="shared" si="0"/>
        <v>1</v>
      </c>
      <c r="C41" s="13"/>
      <c r="D41" s="7"/>
      <c r="E41" s="9"/>
      <c r="F41" s="7"/>
      <c r="G41" s="7"/>
      <c r="H41" s="15"/>
      <c r="I41" s="10"/>
      <c r="J41" s="7"/>
      <c r="K41" s="14"/>
      <c r="L41" s="14"/>
      <c r="M41" s="7"/>
    </row>
    <row r="42" spans="1:13" s="11" customFormat="1">
      <c r="A42" s="6"/>
      <c r="B42" s="7">
        <f t="shared" si="0"/>
        <v>1</v>
      </c>
      <c r="C42" s="8"/>
      <c r="D42" s="7"/>
      <c r="E42" s="9"/>
      <c r="F42" s="7"/>
      <c r="G42" s="7"/>
      <c r="H42" s="12"/>
      <c r="I42" s="10"/>
      <c r="J42" s="7"/>
      <c r="K42" s="7"/>
      <c r="L42" s="7"/>
      <c r="M42" s="7"/>
    </row>
    <row r="43" spans="1:13" s="11" customFormat="1">
      <c r="A43" s="6"/>
      <c r="B43" s="7">
        <f t="shared" si="0"/>
        <v>1</v>
      </c>
      <c r="C43" s="13"/>
      <c r="D43" s="7"/>
      <c r="E43" s="9"/>
      <c r="F43" s="7"/>
      <c r="G43" s="7"/>
      <c r="H43" s="15"/>
      <c r="I43" s="10"/>
      <c r="J43" s="7"/>
      <c r="K43" s="14"/>
      <c r="L43" s="14"/>
      <c r="M43" s="7"/>
    </row>
    <row r="44" spans="1:13" s="11" customFormat="1">
      <c r="A44" s="6"/>
      <c r="B44" s="7">
        <f t="shared" si="0"/>
        <v>1</v>
      </c>
      <c r="C44" s="13"/>
      <c r="D44" s="7"/>
      <c r="E44" s="9"/>
      <c r="F44" s="7"/>
      <c r="G44" s="7"/>
      <c r="H44" s="15"/>
      <c r="I44" s="10"/>
      <c r="J44" s="7"/>
      <c r="K44" s="14"/>
      <c r="L44" s="14"/>
      <c r="M44" s="7"/>
    </row>
    <row r="45" spans="1:13" s="11" customFormat="1">
      <c r="A45" s="6"/>
      <c r="B45" s="7">
        <f t="shared" si="0"/>
        <v>1</v>
      </c>
      <c r="C45" s="13"/>
      <c r="D45" s="7"/>
      <c r="E45" s="9"/>
      <c r="F45" s="7"/>
      <c r="G45" s="7"/>
      <c r="H45" s="15"/>
      <c r="I45" s="10"/>
      <c r="J45" s="7"/>
      <c r="K45" s="14"/>
      <c r="L45" s="14"/>
      <c r="M45" s="7"/>
    </row>
    <row r="46" spans="1:13" s="11" customFormat="1">
      <c r="A46" s="16"/>
      <c r="B46" s="7">
        <f t="shared" si="0"/>
        <v>1</v>
      </c>
      <c r="C46" s="13"/>
      <c r="D46" s="7"/>
      <c r="E46" s="9"/>
      <c r="F46" s="7"/>
      <c r="G46" s="7"/>
      <c r="H46" s="15"/>
      <c r="I46" s="10"/>
      <c r="J46" s="7"/>
      <c r="K46" s="14"/>
      <c r="L46" s="14"/>
      <c r="M46" s="7"/>
    </row>
    <row r="47" spans="1:13" s="11" customFormat="1">
      <c r="A47" s="16"/>
      <c r="B47" s="7">
        <f t="shared" si="0"/>
        <v>1</v>
      </c>
      <c r="C47" s="13"/>
      <c r="D47" s="7"/>
      <c r="E47" s="9"/>
      <c r="F47" s="7"/>
      <c r="G47" s="7"/>
      <c r="H47" s="15"/>
      <c r="I47" s="10"/>
      <c r="J47" s="7"/>
      <c r="K47" s="14"/>
      <c r="L47" s="14"/>
      <c r="M47" s="7"/>
    </row>
    <row r="48" spans="1:13" s="11" customFormat="1">
      <c r="A48" s="16"/>
      <c r="B48" s="7">
        <f t="shared" si="0"/>
        <v>1</v>
      </c>
      <c r="C48" s="13"/>
      <c r="D48" s="7"/>
      <c r="E48" s="9"/>
      <c r="F48" s="7"/>
      <c r="G48" s="7"/>
      <c r="H48" s="15"/>
      <c r="I48" s="10"/>
      <c r="J48" s="7"/>
      <c r="K48" s="14"/>
      <c r="L48" s="14"/>
      <c r="M48" s="7"/>
    </row>
    <row r="49" spans="1:13" s="11" customFormat="1">
      <c r="A49" s="16"/>
      <c r="B49" s="7">
        <f t="shared" si="0"/>
        <v>1</v>
      </c>
      <c r="C49" s="13"/>
      <c r="D49" s="7"/>
      <c r="E49" s="9"/>
      <c r="F49" s="7"/>
      <c r="G49" s="7"/>
      <c r="H49" s="15"/>
      <c r="I49" s="10"/>
      <c r="J49" s="7"/>
      <c r="K49" s="14"/>
      <c r="L49" s="14"/>
      <c r="M49" s="7"/>
    </row>
    <row r="50" spans="1:13" s="11" customFormat="1">
      <c r="A50" s="16"/>
      <c r="B50" s="7">
        <f t="shared" si="0"/>
        <v>1</v>
      </c>
      <c r="C50" s="13"/>
      <c r="D50" s="7"/>
      <c r="E50" s="9"/>
      <c r="F50" s="7"/>
      <c r="G50" s="7"/>
      <c r="H50" s="15"/>
      <c r="I50" s="10"/>
      <c r="J50" s="7"/>
      <c r="K50" s="14"/>
      <c r="L50" s="14"/>
      <c r="M50" s="7"/>
    </row>
    <row r="51" spans="1:13" s="11" customFormat="1">
      <c r="A51" s="16"/>
      <c r="B51" s="7">
        <f t="shared" si="0"/>
        <v>1</v>
      </c>
      <c r="C51" s="13"/>
      <c r="D51" s="7"/>
      <c r="E51" s="9"/>
      <c r="F51" s="7"/>
      <c r="G51" s="7"/>
      <c r="H51" s="15"/>
      <c r="I51" s="10"/>
      <c r="J51" s="7"/>
      <c r="K51" s="14"/>
      <c r="L51" s="14"/>
      <c r="M51" s="7"/>
    </row>
    <row r="52" spans="1:13" s="11" customFormat="1">
      <c r="A52" s="16"/>
      <c r="B52" s="7">
        <f t="shared" si="0"/>
        <v>1</v>
      </c>
      <c r="C52" s="13"/>
      <c r="D52" s="7"/>
      <c r="E52" s="9"/>
      <c r="F52" s="7"/>
      <c r="G52" s="7"/>
      <c r="H52" s="15"/>
      <c r="I52" s="10"/>
      <c r="J52" s="7"/>
      <c r="K52" s="14"/>
      <c r="L52" s="14"/>
      <c r="M52" s="7"/>
    </row>
    <row r="53" spans="1:13" s="11" customFormat="1">
      <c r="A53" s="16"/>
      <c r="B53" s="7">
        <f t="shared" si="0"/>
        <v>1</v>
      </c>
      <c r="C53" s="13"/>
      <c r="D53" s="7"/>
      <c r="E53" s="9"/>
      <c r="F53" s="7"/>
      <c r="G53" s="7"/>
      <c r="H53" s="15"/>
      <c r="I53" s="10"/>
      <c r="J53" s="7"/>
      <c r="K53" s="14"/>
      <c r="L53" s="14"/>
      <c r="M53" s="7"/>
    </row>
    <row r="54" spans="1:13" s="11" customFormat="1">
      <c r="A54" s="16"/>
      <c r="B54" s="7">
        <f t="shared" si="0"/>
        <v>1</v>
      </c>
      <c r="C54" s="17"/>
      <c r="D54" s="7"/>
      <c r="E54" s="9"/>
      <c r="F54" s="7"/>
      <c r="G54" s="7"/>
      <c r="H54" s="15"/>
      <c r="I54" s="10"/>
      <c r="J54" s="7"/>
      <c r="K54" s="14"/>
      <c r="L54" s="14"/>
      <c r="M54" s="7"/>
    </row>
    <row r="55" spans="1:13" s="11" customFormat="1">
      <c r="A55" s="16"/>
      <c r="B55" s="7">
        <f t="shared" si="0"/>
        <v>1</v>
      </c>
      <c r="C55" s="13"/>
      <c r="D55" s="7"/>
      <c r="E55" s="9"/>
      <c r="F55" s="7"/>
      <c r="G55" s="7"/>
      <c r="H55" s="15"/>
      <c r="I55" s="10"/>
      <c r="J55" s="7"/>
      <c r="K55" s="14"/>
      <c r="L55" s="14"/>
      <c r="M55" s="7"/>
    </row>
    <row r="56" spans="1:13" s="11" customFormat="1">
      <c r="A56" s="16"/>
      <c r="B56" s="7">
        <f t="shared" si="0"/>
        <v>1</v>
      </c>
      <c r="C56" s="13"/>
      <c r="D56" s="7"/>
      <c r="E56" s="9"/>
      <c r="F56" s="7"/>
      <c r="G56" s="7"/>
      <c r="H56" s="15"/>
      <c r="I56" s="10"/>
      <c r="J56" s="7"/>
      <c r="K56" s="14"/>
      <c r="L56" s="14"/>
      <c r="M56" s="7"/>
    </row>
    <row r="57" spans="1:13" s="11" customFormat="1">
      <c r="A57" s="16"/>
      <c r="B57" s="7">
        <f t="shared" si="0"/>
        <v>1</v>
      </c>
      <c r="C57" s="13"/>
      <c r="D57" s="7"/>
      <c r="E57" s="9"/>
      <c r="F57" s="7"/>
      <c r="G57" s="7"/>
      <c r="H57" s="15"/>
      <c r="I57" s="10"/>
      <c r="J57" s="7"/>
      <c r="K57" s="14"/>
      <c r="L57" s="14"/>
      <c r="M57" s="7"/>
    </row>
    <row r="58" spans="1:13" s="11" customFormat="1">
      <c r="A58" s="16"/>
      <c r="B58" s="7">
        <f t="shared" si="0"/>
        <v>1</v>
      </c>
      <c r="C58" s="13"/>
      <c r="D58" s="7"/>
      <c r="E58" s="9"/>
      <c r="F58" s="7"/>
      <c r="G58" s="7"/>
      <c r="H58" s="15"/>
      <c r="I58" s="10"/>
      <c r="J58" s="7"/>
      <c r="K58" s="14"/>
      <c r="L58" s="14"/>
      <c r="M58" s="7"/>
    </row>
    <row r="59" spans="1:13" s="11" customFormat="1">
      <c r="A59" s="16"/>
      <c r="B59" s="7">
        <f t="shared" si="0"/>
        <v>1</v>
      </c>
      <c r="C59" s="13"/>
      <c r="D59" s="7"/>
      <c r="E59" s="9"/>
      <c r="F59" s="7"/>
      <c r="G59" s="7"/>
      <c r="H59" s="15"/>
      <c r="I59" s="10"/>
      <c r="J59" s="7"/>
      <c r="K59" s="14"/>
      <c r="L59" s="14"/>
      <c r="M59" s="7"/>
    </row>
    <row r="60" spans="1:13" s="11" customFormat="1">
      <c r="A60" s="16"/>
      <c r="B60" s="7">
        <f t="shared" si="0"/>
        <v>1</v>
      </c>
      <c r="C60" s="13"/>
      <c r="D60" s="7"/>
      <c r="E60" s="9"/>
      <c r="F60" s="7"/>
      <c r="G60" s="7"/>
      <c r="H60" s="15"/>
      <c r="I60" s="10"/>
      <c r="J60" s="7"/>
      <c r="K60" s="14"/>
      <c r="L60" s="14"/>
      <c r="M60" s="7"/>
    </row>
    <row r="61" spans="1:13" s="11" customFormat="1">
      <c r="A61" s="16"/>
      <c r="B61" s="7">
        <f t="shared" si="0"/>
        <v>1</v>
      </c>
      <c r="C61" s="13"/>
      <c r="D61" s="7"/>
      <c r="E61" s="9"/>
      <c r="F61" s="7"/>
      <c r="G61" s="7"/>
      <c r="H61" s="15"/>
      <c r="I61" s="10"/>
      <c r="J61" s="7"/>
      <c r="K61" s="14"/>
      <c r="L61" s="14"/>
      <c r="M61" s="7"/>
    </row>
    <row r="62" spans="1:13" s="11" customFormat="1">
      <c r="A62" s="16"/>
      <c r="B62" s="7">
        <f t="shared" si="0"/>
        <v>1</v>
      </c>
      <c r="C62" s="13"/>
      <c r="D62" s="7"/>
      <c r="E62" s="9"/>
      <c r="F62" s="7"/>
      <c r="G62" s="7"/>
      <c r="H62" s="15"/>
      <c r="I62" s="10"/>
      <c r="J62" s="7"/>
      <c r="K62" s="14"/>
      <c r="L62" s="14"/>
      <c r="M62" s="7"/>
    </row>
    <row r="63" spans="1:13" s="11" customFormat="1">
      <c r="A63" s="16"/>
      <c r="B63" s="7">
        <f t="shared" si="0"/>
        <v>1</v>
      </c>
      <c r="C63" s="13"/>
      <c r="D63" s="7"/>
      <c r="E63" s="9"/>
      <c r="F63" s="7"/>
      <c r="G63" s="7"/>
      <c r="H63" s="15"/>
      <c r="I63" s="10"/>
      <c r="J63" s="7"/>
      <c r="K63" s="14"/>
      <c r="L63" s="14"/>
      <c r="M63" s="7"/>
    </row>
    <row r="64" spans="1:13" s="11" customFormat="1">
      <c r="A64" s="16"/>
      <c r="B64" s="7">
        <f t="shared" si="0"/>
        <v>1</v>
      </c>
      <c r="C64" s="13"/>
      <c r="D64" s="7"/>
      <c r="E64" s="9"/>
      <c r="F64" s="7"/>
      <c r="G64" s="7"/>
      <c r="H64" s="15"/>
      <c r="I64" s="10"/>
      <c r="J64" s="7"/>
      <c r="K64" s="14"/>
      <c r="L64" s="14"/>
      <c r="M64" s="7"/>
    </row>
    <row r="65" spans="1:13" s="11" customFormat="1">
      <c r="A65" s="16"/>
      <c r="B65" s="7">
        <f t="shared" si="0"/>
        <v>1</v>
      </c>
      <c r="C65" s="13"/>
      <c r="D65" s="7"/>
      <c r="E65" s="9"/>
      <c r="F65" s="7"/>
      <c r="G65" s="7"/>
      <c r="H65" s="15"/>
      <c r="I65" s="10"/>
      <c r="J65" s="7"/>
      <c r="K65" s="14"/>
      <c r="L65" s="14"/>
      <c r="M65" s="7"/>
    </row>
    <row r="66" spans="1:13" s="11" customFormat="1">
      <c r="A66" s="16"/>
      <c r="B66" s="7">
        <f t="shared" si="0"/>
        <v>1</v>
      </c>
      <c r="C66" s="13"/>
      <c r="D66" s="7"/>
      <c r="E66" s="9"/>
      <c r="F66" s="7"/>
      <c r="G66" s="7"/>
      <c r="H66" s="15"/>
      <c r="I66" s="10"/>
      <c r="J66" s="7"/>
      <c r="K66" s="14"/>
      <c r="L66" s="14"/>
      <c r="M66" s="7"/>
    </row>
    <row r="67" spans="1:13" s="11" customFormat="1">
      <c r="A67" s="16"/>
      <c r="B67" s="7">
        <f t="shared" si="0"/>
        <v>1</v>
      </c>
      <c r="C67" s="13"/>
      <c r="D67" s="7"/>
      <c r="E67" s="9"/>
      <c r="F67" s="7"/>
      <c r="G67" s="7"/>
      <c r="H67" s="15"/>
      <c r="I67" s="10"/>
      <c r="J67" s="7"/>
      <c r="K67" s="14"/>
      <c r="L67" s="14"/>
      <c r="M67" s="7"/>
    </row>
    <row r="68" spans="1:13" s="11" customFormat="1">
      <c r="A68" s="16"/>
      <c r="B68" s="7">
        <f t="shared" si="0"/>
        <v>1</v>
      </c>
      <c r="C68" s="13"/>
      <c r="D68" s="7"/>
      <c r="E68" s="9"/>
      <c r="F68" s="7"/>
      <c r="G68" s="7"/>
      <c r="H68" s="15"/>
      <c r="I68" s="10"/>
      <c r="J68" s="7"/>
      <c r="K68" s="14"/>
      <c r="L68" s="14"/>
      <c r="M68" s="7"/>
    </row>
    <row r="69" spans="1:13" s="11" customFormat="1">
      <c r="A69" s="16"/>
      <c r="B69" s="7">
        <f t="shared" ref="B69:B83" si="1">MONTH(A69)</f>
        <v>1</v>
      </c>
      <c r="C69" s="13"/>
      <c r="D69" s="7"/>
      <c r="E69" s="9"/>
      <c r="F69" s="7"/>
      <c r="G69" s="7"/>
      <c r="H69" s="15"/>
      <c r="I69" s="10"/>
      <c r="J69" s="7"/>
      <c r="K69" s="14"/>
      <c r="L69" s="14"/>
      <c r="M69" s="7"/>
    </row>
    <row r="70" spans="1:13" s="11" customFormat="1">
      <c r="A70" s="16"/>
      <c r="B70" s="7">
        <f t="shared" si="1"/>
        <v>1</v>
      </c>
      <c r="C70" s="13"/>
      <c r="D70" s="7"/>
      <c r="E70" s="9"/>
      <c r="F70" s="7"/>
      <c r="G70" s="7"/>
      <c r="H70" s="15"/>
      <c r="I70" s="10"/>
      <c r="J70" s="7"/>
      <c r="K70" s="14"/>
      <c r="L70" s="14"/>
      <c r="M70" s="7"/>
    </row>
    <row r="71" spans="1:13" s="11" customFormat="1">
      <c r="A71" s="16"/>
      <c r="B71" s="7">
        <f t="shared" si="1"/>
        <v>1</v>
      </c>
      <c r="C71" s="13"/>
      <c r="D71" s="7"/>
      <c r="E71" s="9"/>
      <c r="F71" s="7"/>
      <c r="G71" s="7"/>
      <c r="H71" s="15"/>
      <c r="I71" s="10"/>
      <c r="J71" s="7"/>
      <c r="K71" s="14"/>
      <c r="L71" s="14"/>
      <c r="M71" s="7"/>
    </row>
    <row r="72" spans="1:13" s="11" customFormat="1">
      <c r="A72" s="16"/>
      <c r="B72" s="7">
        <f t="shared" si="1"/>
        <v>1</v>
      </c>
      <c r="C72" s="13"/>
      <c r="D72" s="7"/>
      <c r="E72" s="9"/>
      <c r="F72" s="7"/>
      <c r="G72" s="7"/>
      <c r="H72" s="15"/>
      <c r="I72" s="10"/>
      <c r="J72" s="7"/>
      <c r="K72" s="14"/>
      <c r="L72" s="14"/>
      <c r="M72" s="7"/>
    </row>
    <row r="73" spans="1:13" s="11" customFormat="1">
      <c r="A73" s="16"/>
      <c r="B73" s="7">
        <f t="shared" si="1"/>
        <v>1</v>
      </c>
      <c r="C73" s="13"/>
      <c r="D73" s="7"/>
      <c r="E73" s="9"/>
      <c r="F73" s="7"/>
      <c r="G73" s="7"/>
      <c r="H73" s="15"/>
      <c r="I73" s="10"/>
      <c r="J73" s="7"/>
      <c r="K73" s="14"/>
      <c r="L73" s="14"/>
      <c r="M73" s="7"/>
    </row>
    <row r="74" spans="1:13" s="11" customFormat="1">
      <c r="A74" s="16"/>
      <c r="B74" s="7">
        <f t="shared" si="1"/>
        <v>1</v>
      </c>
      <c r="C74" s="13"/>
      <c r="D74" s="7"/>
      <c r="E74" s="9"/>
      <c r="F74" s="7"/>
      <c r="G74" s="7"/>
      <c r="H74" s="15"/>
      <c r="I74" s="10"/>
      <c r="J74" s="7"/>
      <c r="K74" s="14"/>
      <c r="L74" s="14"/>
      <c r="M74" s="7"/>
    </row>
    <row r="75" spans="1:13" s="11" customFormat="1">
      <c r="A75" s="16"/>
      <c r="B75" s="7">
        <f t="shared" si="1"/>
        <v>1</v>
      </c>
      <c r="C75" s="18"/>
      <c r="D75" s="7"/>
      <c r="E75" s="9"/>
      <c r="F75" s="7"/>
      <c r="G75" s="7"/>
      <c r="H75" s="15"/>
      <c r="I75" s="10"/>
      <c r="J75" s="7"/>
      <c r="K75" s="14"/>
      <c r="L75" s="14"/>
      <c r="M75" s="7"/>
    </row>
    <row r="76" spans="1:13" s="11" customFormat="1">
      <c r="A76" s="16"/>
      <c r="B76" s="7">
        <f t="shared" si="1"/>
        <v>1</v>
      </c>
      <c r="C76" s="13"/>
      <c r="D76" s="7"/>
      <c r="E76" s="9"/>
      <c r="F76" s="7"/>
      <c r="G76" s="7"/>
      <c r="H76" s="15"/>
      <c r="I76" s="10"/>
      <c r="J76" s="7"/>
      <c r="K76" s="14"/>
      <c r="L76" s="14"/>
      <c r="M76" s="7"/>
    </row>
    <row r="77" spans="1:13" s="11" customFormat="1">
      <c r="A77" s="16"/>
      <c r="B77" s="7">
        <f t="shared" si="1"/>
        <v>1</v>
      </c>
      <c r="C77" s="13"/>
      <c r="D77" s="7"/>
      <c r="E77" s="9"/>
      <c r="F77" s="7"/>
      <c r="G77" s="7"/>
      <c r="H77" s="15"/>
      <c r="I77" s="10"/>
      <c r="J77" s="7"/>
      <c r="K77" s="14"/>
      <c r="L77" s="14"/>
      <c r="M77" s="7"/>
    </row>
    <row r="78" spans="1:13" s="11" customFormat="1">
      <c r="A78" s="16"/>
      <c r="B78" s="7">
        <f t="shared" si="1"/>
        <v>1</v>
      </c>
      <c r="C78" s="13"/>
      <c r="D78" s="7"/>
      <c r="E78" s="9"/>
      <c r="F78" s="7"/>
      <c r="G78" s="7"/>
      <c r="H78" s="15"/>
      <c r="I78" s="10"/>
      <c r="J78" s="7"/>
      <c r="K78" s="14"/>
      <c r="L78" s="14"/>
      <c r="M78" s="7"/>
    </row>
    <row r="79" spans="1:13" s="11" customFormat="1">
      <c r="A79" s="16"/>
      <c r="B79" s="7">
        <f t="shared" si="1"/>
        <v>1</v>
      </c>
      <c r="C79" s="13"/>
      <c r="D79" s="7"/>
      <c r="E79" s="9"/>
      <c r="F79" s="7"/>
      <c r="G79" s="7"/>
      <c r="H79" s="15"/>
      <c r="I79" s="10"/>
      <c r="J79" s="7"/>
      <c r="K79" s="14"/>
      <c r="L79" s="14"/>
      <c r="M79" s="7"/>
    </row>
    <row r="80" spans="1:13" s="11" customFormat="1">
      <c r="A80" s="16"/>
      <c r="B80" s="7">
        <f t="shared" si="1"/>
        <v>1</v>
      </c>
      <c r="C80" s="13"/>
      <c r="D80" s="7"/>
      <c r="E80" s="9"/>
      <c r="F80" s="7"/>
      <c r="G80" s="7"/>
      <c r="H80" s="15"/>
      <c r="I80" s="10"/>
      <c r="J80" s="7"/>
      <c r="K80" s="14"/>
      <c r="L80" s="14"/>
      <c r="M80" s="7"/>
    </row>
    <row r="81" spans="1:13" s="11" customFormat="1">
      <c r="A81" s="16"/>
      <c r="B81" s="7">
        <f t="shared" si="1"/>
        <v>1</v>
      </c>
      <c r="C81" s="13"/>
      <c r="D81" s="7"/>
      <c r="E81" s="9"/>
      <c r="F81" s="7"/>
      <c r="G81" s="7"/>
      <c r="H81" s="15"/>
      <c r="I81" s="10"/>
      <c r="J81" s="7"/>
      <c r="K81" s="14"/>
      <c r="L81" s="14"/>
      <c r="M81" s="7"/>
    </row>
    <row r="82" spans="1:13" s="11" customFormat="1">
      <c r="A82" s="16"/>
      <c r="B82" s="7">
        <f t="shared" si="1"/>
        <v>1</v>
      </c>
      <c r="C82" s="13"/>
      <c r="D82" s="7"/>
      <c r="E82" s="9"/>
      <c r="F82" s="7"/>
      <c r="G82" s="7"/>
      <c r="H82" s="15"/>
      <c r="I82" s="10"/>
      <c r="J82" s="7"/>
      <c r="K82" s="14"/>
      <c r="L82" s="14"/>
      <c r="M82" s="7"/>
    </row>
    <row r="83" spans="1:13" s="11" customFormat="1">
      <c r="A83" s="6"/>
      <c r="B83" s="7">
        <f t="shared" si="1"/>
        <v>1</v>
      </c>
      <c r="C83" s="8"/>
      <c r="D83" s="7"/>
      <c r="E83" s="9"/>
      <c r="F83" s="7"/>
      <c r="G83" s="7"/>
      <c r="H83" s="7"/>
      <c r="I83" s="10"/>
      <c r="J83" s="7"/>
      <c r="K83" s="7"/>
      <c r="L83" s="7"/>
      <c r="M83" s="7"/>
    </row>
    <row r="84" spans="1:13" s="11" customFormat="1">
      <c r="A84" s="6"/>
      <c r="B84" s="7">
        <f t="shared" ref="B84:B147" si="2">MONTH(A84)</f>
        <v>1</v>
      </c>
      <c r="C84" s="8"/>
      <c r="D84" s="7"/>
      <c r="E84" s="9"/>
      <c r="F84" s="7"/>
      <c r="G84" s="7"/>
      <c r="H84" s="7"/>
      <c r="I84" s="10"/>
      <c r="J84" s="7"/>
      <c r="K84" s="7"/>
      <c r="L84" s="7"/>
      <c r="M84" s="7"/>
    </row>
    <row r="85" spans="1:13" s="11" customFormat="1">
      <c r="A85" s="6"/>
      <c r="B85" s="7">
        <f t="shared" si="2"/>
        <v>1</v>
      </c>
      <c r="C85" s="8"/>
      <c r="D85" s="7"/>
      <c r="E85" s="9"/>
      <c r="F85" s="7"/>
      <c r="G85" s="7"/>
      <c r="H85" s="7"/>
      <c r="I85" s="10"/>
      <c r="J85" s="7"/>
      <c r="K85" s="7"/>
      <c r="L85" s="7"/>
      <c r="M85" s="7"/>
    </row>
    <row r="86" spans="1:13" s="11" customFormat="1">
      <c r="A86" s="6"/>
      <c r="B86" s="7">
        <f t="shared" si="2"/>
        <v>1</v>
      </c>
      <c r="C86" s="8"/>
      <c r="D86" s="7"/>
      <c r="E86" s="9"/>
      <c r="F86" s="7"/>
      <c r="G86" s="7"/>
      <c r="H86" s="7"/>
      <c r="I86" s="10"/>
      <c r="J86" s="7"/>
      <c r="K86" s="7"/>
      <c r="L86" s="7"/>
      <c r="M86" s="7"/>
    </row>
    <row r="87" spans="1:13" s="11" customFormat="1">
      <c r="A87" s="6"/>
      <c r="B87" s="7">
        <f t="shared" si="2"/>
        <v>1</v>
      </c>
      <c r="C87" s="8"/>
      <c r="D87" s="7"/>
      <c r="E87" s="9"/>
      <c r="F87" s="7"/>
      <c r="G87" s="7"/>
      <c r="H87" s="7"/>
      <c r="I87" s="10"/>
      <c r="J87" s="7"/>
      <c r="K87" s="7"/>
      <c r="L87" s="7"/>
      <c r="M87" s="7"/>
    </row>
    <row r="88" spans="1:13" s="11" customFormat="1">
      <c r="A88" s="6"/>
      <c r="B88" s="7">
        <f t="shared" si="2"/>
        <v>1</v>
      </c>
      <c r="C88" s="8"/>
      <c r="D88" s="7"/>
      <c r="E88" s="9"/>
      <c r="F88" s="7"/>
      <c r="G88" s="7"/>
      <c r="H88" s="7"/>
      <c r="I88" s="10"/>
      <c r="J88" s="7"/>
      <c r="K88" s="7"/>
      <c r="L88" s="7"/>
      <c r="M88" s="7"/>
    </row>
    <row r="89" spans="1:13" s="11" customFormat="1">
      <c r="A89" s="6"/>
      <c r="B89" s="7">
        <f t="shared" si="2"/>
        <v>1</v>
      </c>
      <c r="C89" s="8"/>
      <c r="D89" s="7"/>
      <c r="E89" s="9"/>
      <c r="F89" s="7"/>
      <c r="G89" s="7"/>
      <c r="H89" s="7"/>
      <c r="I89" s="10"/>
      <c r="J89" s="7"/>
      <c r="K89" s="7"/>
      <c r="L89" s="7"/>
      <c r="M89" s="7"/>
    </row>
    <row r="90" spans="1:13" s="11" customFormat="1">
      <c r="A90" s="6"/>
      <c r="B90" s="7">
        <f t="shared" si="2"/>
        <v>1</v>
      </c>
      <c r="C90" s="8"/>
      <c r="D90" s="7"/>
      <c r="E90" s="9"/>
      <c r="F90" s="7"/>
      <c r="G90" s="7"/>
      <c r="H90" s="7"/>
      <c r="I90" s="10"/>
      <c r="J90" s="7"/>
      <c r="K90" s="7"/>
      <c r="L90" s="7"/>
      <c r="M90" s="7"/>
    </row>
    <row r="91" spans="1:13" s="11" customFormat="1">
      <c r="A91" s="6"/>
      <c r="B91" s="7">
        <f t="shared" si="2"/>
        <v>1</v>
      </c>
      <c r="C91" s="8"/>
      <c r="D91" s="7"/>
      <c r="E91" s="9"/>
      <c r="F91" s="7"/>
      <c r="G91" s="7"/>
      <c r="H91" s="7"/>
      <c r="I91" s="10"/>
      <c r="J91" s="7"/>
      <c r="K91" s="7"/>
      <c r="L91" s="7"/>
      <c r="M91" s="7"/>
    </row>
    <row r="92" spans="1:13" s="11" customFormat="1">
      <c r="A92" s="6"/>
      <c r="B92" s="7">
        <f t="shared" si="2"/>
        <v>1</v>
      </c>
      <c r="C92" s="8"/>
      <c r="D92" s="7"/>
      <c r="E92" s="9"/>
      <c r="F92" s="7"/>
      <c r="G92" s="7"/>
      <c r="H92" s="7"/>
      <c r="I92" s="10"/>
      <c r="J92" s="7"/>
      <c r="K92" s="7"/>
      <c r="L92" s="7"/>
      <c r="M92" s="7"/>
    </row>
    <row r="93" spans="1:13" s="11" customFormat="1">
      <c r="A93" s="6"/>
      <c r="B93" s="7">
        <f t="shared" si="2"/>
        <v>1</v>
      </c>
      <c r="C93" s="8"/>
      <c r="D93" s="7"/>
      <c r="E93" s="9"/>
      <c r="F93" s="7"/>
      <c r="G93" s="7"/>
      <c r="H93" s="7"/>
      <c r="I93" s="10"/>
      <c r="J93" s="7"/>
      <c r="K93" s="7"/>
      <c r="L93" s="7"/>
      <c r="M93" s="7"/>
    </row>
    <row r="94" spans="1:13" s="11" customFormat="1">
      <c r="A94" s="6"/>
      <c r="B94" s="7">
        <f t="shared" si="2"/>
        <v>1</v>
      </c>
      <c r="C94" s="8"/>
      <c r="D94" s="7"/>
      <c r="E94" s="9"/>
      <c r="F94" s="7"/>
      <c r="G94" s="7"/>
      <c r="H94" s="7"/>
      <c r="I94" s="10"/>
      <c r="J94" s="7"/>
      <c r="K94" s="7"/>
      <c r="L94" s="7"/>
      <c r="M94" s="7"/>
    </row>
    <row r="95" spans="1:13" s="11" customFormat="1">
      <c r="A95" s="6"/>
      <c r="B95" s="7">
        <f t="shared" si="2"/>
        <v>1</v>
      </c>
      <c r="C95" s="8"/>
      <c r="D95" s="7"/>
      <c r="E95" s="9"/>
      <c r="F95" s="7"/>
      <c r="G95" s="7"/>
      <c r="H95" s="7"/>
      <c r="I95" s="10"/>
      <c r="J95" s="7"/>
      <c r="K95" s="7"/>
      <c r="L95" s="7"/>
      <c r="M95" s="7"/>
    </row>
    <row r="96" spans="1:13" s="11" customFormat="1">
      <c r="A96" s="6"/>
      <c r="B96" s="7">
        <f t="shared" si="2"/>
        <v>1</v>
      </c>
      <c r="C96" s="8"/>
      <c r="D96" s="7"/>
      <c r="E96" s="9"/>
      <c r="F96" s="7"/>
      <c r="G96" s="7"/>
      <c r="H96" s="7"/>
      <c r="I96" s="10"/>
      <c r="J96" s="7"/>
      <c r="K96" s="7"/>
      <c r="L96" s="7"/>
      <c r="M96" s="7"/>
    </row>
    <row r="97" spans="1:13" s="11" customFormat="1">
      <c r="A97" s="6"/>
      <c r="B97" s="7">
        <f t="shared" si="2"/>
        <v>1</v>
      </c>
      <c r="C97" s="8"/>
      <c r="D97" s="7"/>
      <c r="E97" s="9"/>
      <c r="F97" s="7"/>
      <c r="G97" s="7"/>
      <c r="H97" s="7"/>
      <c r="I97" s="10"/>
      <c r="J97" s="7"/>
      <c r="K97" s="7"/>
      <c r="L97" s="7"/>
      <c r="M97" s="7"/>
    </row>
    <row r="98" spans="1:13" s="11" customFormat="1">
      <c r="A98" s="6"/>
      <c r="B98" s="7">
        <f t="shared" si="2"/>
        <v>1</v>
      </c>
      <c r="C98" s="8"/>
      <c r="D98" s="7"/>
      <c r="E98" s="9"/>
      <c r="F98" s="7"/>
      <c r="G98" s="7"/>
      <c r="H98" s="7"/>
      <c r="I98" s="10"/>
      <c r="J98" s="7"/>
      <c r="K98" s="7"/>
      <c r="L98" s="7"/>
      <c r="M98" s="7"/>
    </row>
    <row r="99" spans="1:13" s="11" customFormat="1">
      <c r="A99" s="6"/>
      <c r="B99" s="7">
        <f t="shared" si="2"/>
        <v>1</v>
      </c>
      <c r="C99" s="8"/>
      <c r="D99" s="7"/>
      <c r="E99" s="9"/>
      <c r="F99" s="7"/>
      <c r="G99" s="7"/>
      <c r="H99" s="7"/>
      <c r="I99" s="10"/>
      <c r="J99" s="7"/>
      <c r="K99" s="7"/>
      <c r="L99" s="7"/>
      <c r="M99" s="7"/>
    </row>
    <row r="100" spans="1:13" s="11" customFormat="1">
      <c r="A100" s="6"/>
      <c r="B100" s="7">
        <f t="shared" si="2"/>
        <v>1</v>
      </c>
      <c r="C100" s="8"/>
      <c r="D100" s="7"/>
      <c r="E100" s="9"/>
      <c r="F100" s="7"/>
      <c r="G100" s="7"/>
      <c r="H100" s="7"/>
      <c r="I100" s="10"/>
      <c r="J100" s="7"/>
      <c r="K100" s="7"/>
      <c r="L100" s="7"/>
      <c r="M100" s="7"/>
    </row>
    <row r="101" spans="1:13" s="11" customFormat="1">
      <c r="A101" s="6"/>
      <c r="B101" s="7">
        <f t="shared" si="2"/>
        <v>1</v>
      </c>
      <c r="C101" s="8"/>
      <c r="D101" s="7"/>
      <c r="E101" s="9"/>
      <c r="F101" s="7"/>
      <c r="G101" s="7"/>
      <c r="H101" s="7"/>
      <c r="I101" s="10"/>
      <c r="J101" s="7"/>
      <c r="K101" s="7"/>
      <c r="L101" s="7"/>
      <c r="M101" s="7"/>
    </row>
    <row r="102" spans="1:13" s="11" customFormat="1">
      <c r="A102" s="6"/>
      <c r="B102" s="7">
        <f t="shared" si="2"/>
        <v>1</v>
      </c>
      <c r="C102" s="8"/>
      <c r="D102" s="7"/>
      <c r="E102" s="9"/>
      <c r="F102" s="7"/>
      <c r="G102" s="7"/>
      <c r="H102" s="7"/>
      <c r="I102" s="10"/>
      <c r="J102" s="7"/>
      <c r="K102" s="7"/>
      <c r="L102" s="7"/>
      <c r="M102" s="7"/>
    </row>
    <row r="103" spans="1:13" s="11" customFormat="1">
      <c r="A103" s="6"/>
      <c r="B103" s="7">
        <f t="shared" si="2"/>
        <v>1</v>
      </c>
      <c r="C103" s="8"/>
      <c r="D103" s="7"/>
      <c r="E103" s="9"/>
      <c r="F103" s="7"/>
      <c r="G103" s="7"/>
      <c r="H103" s="7"/>
      <c r="I103" s="10"/>
      <c r="J103" s="7"/>
      <c r="K103" s="7"/>
      <c r="L103" s="7"/>
      <c r="M103" s="7"/>
    </row>
    <row r="104" spans="1:13" s="11" customFormat="1">
      <c r="A104" s="6"/>
      <c r="B104" s="7">
        <f t="shared" si="2"/>
        <v>1</v>
      </c>
      <c r="C104" s="8"/>
      <c r="D104" s="7"/>
      <c r="E104" s="9"/>
      <c r="F104" s="7"/>
      <c r="G104" s="7"/>
      <c r="H104" s="7"/>
      <c r="I104" s="10"/>
      <c r="J104" s="7"/>
      <c r="K104" s="7"/>
      <c r="L104" s="7"/>
      <c r="M104" s="7"/>
    </row>
    <row r="105" spans="1:13" s="11" customFormat="1">
      <c r="A105" s="6"/>
      <c r="B105" s="7">
        <f t="shared" si="2"/>
        <v>1</v>
      </c>
      <c r="C105" s="8"/>
      <c r="D105" s="7"/>
      <c r="E105" s="9"/>
      <c r="F105" s="7"/>
      <c r="G105" s="7"/>
      <c r="H105" s="7"/>
      <c r="I105" s="10"/>
      <c r="J105" s="7"/>
      <c r="K105" s="7"/>
      <c r="L105" s="7"/>
      <c r="M105" s="7"/>
    </row>
    <row r="106" spans="1:13" s="11" customFormat="1">
      <c r="A106" s="6"/>
      <c r="B106" s="7">
        <f t="shared" si="2"/>
        <v>1</v>
      </c>
      <c r="C106" s="8"/>
      <c r="D106" s="7"/>
      <c r="E106" s="9"/>
      <c r="F106" s="7"/>
      <c r="G106" s="7"/>
      <c r="H106" s="7"/>
      <c r="I106" s="10"/>
      <c r="J106" s="7"/>
      <c r="K106" s="7"/>
      <c r="L106" s="7"/>
      <c r="M106" s="7"/>
    </row>
    <row r="107" spans="1:13" s="11" customFormat="1">
      <c r="A107" s="6"/>
      <c r="B107" s="7">
        <f t="shared" si="2"/>
        <v>1</v>
      </c>
      <c r="C107" s="8"/>
      <c r="D107" s="7"/>
      <c r="E107" s="9"/>
      <c r="F107" s="7"/>
      <c r="G107" s="7"/>
      <c r="H107" s="7"/>
      <c r="I107" s="10"/>
      <c r="J107" s="7"/>
      <c r="K107" s="7"/>
      <c r="L107" s="7"/>
      <c r="M107" s="7"/>
    </row>
    <row r="108" spans="1:13" s="11" customFormat="1">
      <c r="A108" s="6"/>
      <c r="B108" s="7">
        <f t="shared" si="2"/>
        <v>1</v>
      </c>
      <c r="C108" s="8"/>
      <c r="D108" s="7"/>
      <c r="E108" s="9"/>
      <c r="F108" s="7"/>
      <c r="G108" s="7"/>
      <c r="H108" s="7"/>
      <c r="I108" s="10"/>
      <c r="J108" s="7"/>
      <c r="K108" s="7"/>
      <c r="L108" s="7"/>
      <c r="M108" s="7"/>
    </row>
    <row r="109" spans="1:13" s="11" customFormat="1">
      <c r="A109" s="6"/>
      <c r="B109" s="7">
        <f t="shared" si="2"/>
        <v>1</v>
      </c>
      <c r="C109" s="8"/>
      <c r="D109" s="7"/>
      <c r="E109" s="9"/>
      <c r="F109" s="7"/>
      <c r="G109" s="7"/>
      <c r="H109" s="7"/>
      <c r="I109" s="10"/>
      <c r="J109" s="7"/>
      <c r="K109" s="7"/>
      <c r="L109" s="7"/>
      <c r="M109" s="7"/>
    </row>
    <row r="110" spans="1:13" s="11" customFormat="1">
      <c r="A110" s="6"/>
      <c r="B110" s="7">
        <f t="shared" si="2"/>
        <v>1</v>
      </c>
      <c r="C110" s="8"/>
      <c r="D110" s="7"/>
      <c r="E110" s="9"/>
      <c r="F110" s="7"/>
      <c r="G110" s="7"/>
      <c r="H110" s="7"/>
      <c r="I110" s="10"/>
      <c r="J110" s="7"/>
      <c r="K110" s="7"/>
      <c r="L110" s="7"/>
      <c r="M110" s="7"/>
    </row>
    <row r="111" spans="1:13" s="11" customFormat="1">
      <c r="A111" s="6"/>
      <c r="B111" s="7">
        <f t="shared" si="2"/>
        <v>1</v>
      </c>
      <c r="C111" s="8"/>
      <c r="D111" s="7"/>
      <c r="E111" s="9"/>
      <c r="F111" s="7"/>
      <c r="G111" s="7"/>
      <c r="H111" s="7"/>
      <c r="I111" s="10"/>
      <c r="J111" s="7"/>
      <c r="K111" s="7"/>
      <c r="L111" s="7"/>
      <c r="M111" s="7"/>
    </row>
    <row r="112" spans="1:13" s="11" customFormat="1">
      <c r="A112" s="6"/>
      <c r="B112" s="7">
        <f t="shared" si="2"/>
        <v>1</v>
      </c>
      <c r="C112" s="8"/>
      <c r="D112" s="7"/>
      <c r="E112" s="9"/>
      <c r="F112" s="7"/>
      <c r="G112" s="7"/>
      <c r="H112" s="7"/>
      <c r="I112" s="10"/>
      <c r="J112" s="7"/>
      <c r="K112" s="7"/>
      <c r="L112" s="7"/>
      <c r="M112" s="7"/>
    </row>
    <row r="113" spans="1:13" s="11" customFormat="1">
      <c r="A113" s="6"/>
      <c r="B113" s="7">
        <f t="shared" si="2"/>
        <v>1</v>
      </c>
      <c r="C113" s="8"/>
      <c r="D113" s="7"/>
      <c r="E113" s="9"/>
      <c r="F113" s="7"/>
      <c r="G113" s="7"/>
      <c r="H113" s="7"/>
      <c r="I113" s="10"/>
      <c r="J113" s="7"/>
      <c r="K113" s="7"/>
      <c r="L113" s="7"/>
      <c r="M113" s="7"/>
    </row>
    <row r="114" spans="1:13" s="11" customFormat="1">
      <c r="A114" s="6"/>
      <c r="B114" s="7">
        <f t="shared" si="2"/>
        <v>1</v>
      </c>
      <c r="C114" s="8"/>
      <c r="D114" s="7"/>
      <c r="E114" s="9"/>
      <c r="F114" s="7"/>
      <c r="G114" s="7"/>
      <c r="H114" s="7"/>
      <c r="I114" s="10"/>
      <c r="J114" s="7"/>
      <c r="K114" s="7"/>
      <c r="L114" s="7"/>
      <c r="M114" s="7"/>
    </row>
    <row r="115" spans="1:13" s="11" customFormat="1">
      <c r="A115" s="6"/>
      <c r="B115" s="7">
        <f t="shared" si="2"/>
        <v>1</v>
      </c>
      <c r="C115" s="8"/>
      <c r="D115" s="7"/>
      <c r="E115" s="9"/>
      <c r="F115" s="7"/>
      <c r="G115" s="7"/>
      <c r="H115" s="7"/>
      <c r="I115" s="10"/>
      <c r="J115" s="7"/>
      <c r="K115" s="7"/>
      <c r="L115" s="7"/>
      <c r="M115" s="7"/>
    </row>
    <row r="116" spans="1:13" s="11" customFormat="1">
      <c r="A116" s="6"/>
      <c r="B116" s="7">
        <f t="shared" si="2"/>
        <v>1</v>
      </c>
      <c r="C116" s="8"/>
      <c r="D116" s="7"/>
      <c r="E116" s="9"/>
      <c r="F116" s="7"/>
      <c r="G116" s="7"/>
      <c r="H116" s="7"/>
      <c r="I116" s="10"/>
      <c r="J116" s="7"/>
      <c r="K116" s="7"/>
      <c r="L116" s="7"/>
      <c r="M116" s="7"/>
    </row>
    <row r="117" spans="1:13" s="11" customFormat="1">
      <c r="A117" s="6"/>
      <c r="B117" s="7">
        <f t="shared" si="2"/>
        <v>1</v>
      </c>
      <c r="C117" s="8"/>
      <c r="D117" s="7"/>
      <c r="E117" s="9"/>
      <c r="F117" s="7"/>
      <c r="G117" s="7"/>
      <c r="H117" s="7"/>
      <c r="I117" s="10"/>
      <c r="J117" s="7"/>
      <c r="K117" s="7"/>
      <c r="L117" s="7"/>
      <c r="M117" s="7"/>
    </row>
    <row r="118" spans="1:13" s="11" customFormat="1">
      <c r="A118" s="6"/>
      <c r="B118" s="7">
        <f t="shared" si="2"/>
        <v>1</v>
      </c>
      <c r="C118" s="8"/>
      <c r="D118" s="7"/>
      <c r="E118" s="9"/>
      <c r="F118" s="7"/>
      <c r="G118" s="7"/>
      <c r="H118" s="7"/>
      <c r="I118" s="10"/>
      <c r="J118" s="7"/>
      <c r="K118" s="7"/>
      <c r="L118" s="7"/>
      <c r="M118" s="7"/>
    </row>
    <row r="119" spans="1:13" s="11" customFormat="1">
      <c r="A119" s="6"/>
      <c r="B119" s="7">
        <f t="shared" si="2"/>
        <v>1</v>
      </c>
      <c r="C119" s="8"/>
      <c r="D119" s="7"/>
      <c r="E119" s="9"/>
      <c r="F119" s="7"/>
      <c r="G119" s="7"/>
      <c r="H119" s="7"/>
      <c r="I119" s="10"/>
      <c r="J119" s="7"/>
      <c r="K119" s="7"/>
      <c r="L119" s="7"/>
      <c r="M119" s="7"/>
    </row>
    <row r="120" spans="1:13" s="11" customFormat="1">
      <c r="A120" s="6"/>
      <c r="B120" s="7">
        <f t="shared" si="2"/>
        <v>1</v>
      </c>
      <c r="C120" s="8"/>
      <c r="D120" s="7"/>
      <c r="E120" s="9"/>
      <c r="F120" s="7"/>
      <c r="G120" s="7"/>
      <c r="H120" s="7"/>
      <c r="I120" s="10"/>
      <c r="J120" s="7"/>
      <c r="K120" s="7"/>
      <c r="L120" s="7"/>
      <c r="M120" s="7"/>
    </row>
    <row r="121" spans="1:13" s="11" customFormat="1">
      <c r="A121" s="6"/>
      <c r="B121" s="7">
        <f t="shared" si="2"/>
        <v>1</v>
      </c>
      <c r="C121" s="8"/>
      <c r="D121" s="7"/>
      <c r="E121" s="9"/>
      <c r="F121" s="7"/>
      <c r="G121" s="7"/>
      <c r="H121" s="7"/>
      <c r="I121" s="10"/>
      <c r="J121" s="7"/>
      <c r="K121" s="7"/>
      <c r="L121" s="7"/>
      <c r="M121" s="7"/>
    </row>
    <row r="122" spans="1:13" s="11" customFormat="1">
      <c r="A122" s="6"/>
      <c r="B122" s="7">
        <f t="shared" si="2"/>
        <v>1</v>
      </c>
      <c r="C122" s="8"/>
      <c r="D122" s="7"/>
      <c r="E122" s="9"/>
      <c r="F122" s="7"/>
      <c r="G122" s="7"/>
      <c r="H122" s="7"/>
      <c r="I122" s="10"/>
      <c r="J122" s="7"/>
      <c r="K122" s="7"/>
      <c r="L122" s="7"/>
      <c r="M122" s="7"/>
    </row>
    <row r="123" spans="1:13" s="11" customFormat="1">
      <c r="A123" s="6"/>
      <c r="B123" s="7">
        <f t="shared" si="2"/>
        <v>1</v>
      </c>
      <c r="C123" s="8"/>
      <c r="D123" s="7"/>
      <c r="E123" s="9"/>
      <c r="F123" s="7"/>
      <c r="G123" s="7"/>
      <c r="H123" s="7"/>
      <c r="I123" s="10"/>
      <c r="J123" s="7"/>
      <c r="K123" s="7"/>
      <c r="L123" s="7"/>
      <c r="M123" s="7"/>
    </row>
    <row r="124" spans="1:13" s="11" customFormat="1">
      <c r="A124" s="6"/>
      <c r="B124" s="7">
        <f t="shared" si="2"/>
        <v>1</v>
      </c>
      <c r="C124" s="8"/>
      <c r="D124" s="7"/>
      <c r="E124" s="9"/>
      <c r="F124" s="7"/>
      <c r="G124" s="7"/>
      <c r="H124" s="7"/>
      <c r="I124" s="10"/>
      <c r="J124" s="7"/>
      <c r="K124" s="7"/>
      <c r="L124" s="7"/>
      <c r="M124" s="7"/>
    </row>
    <row r="125" spans="1:13" s="11" customFormat="1">
      <c r="A125" s="6"/>
      <c r="B125" s="7">
        <f t="shared" si="2"/>
        <v>1</v>
      </c>
      <c r="C125" s="8"/>
      <c r="D125" s="7"/>
      <c r="E125" s="9"/>
      <c r="F125" s="7"/>
      <c r="G125" s="7"/>
      <c r="H125" s="7"/>
      <c r="I125" s="10"/>
      <c r="J125" s="7"/>
      <c r="K125" s="7"/>
      <c r="L125" s="7"/>
      <c r="M125" s="7"/>
    </row>
    <row r="126" spans="1:13" s="11" customFormat="1">
      <c r="A126" s="6"/>
      <c r="B126" s="7">
        <f t="shared" si="2"/>
        <v>1</v>
      </c>
      <c r="C126" s="8"/>
      <c r="D126" s="7"/>
      <c r="E126" s="9"/>
      <c r="F126" s="7"/>
      <c r="G126" s="7"/>
      <c r="H126" s="7"/>
      <c r="I126" s="10"/>
      <c r="J126" s="7"/>
      <c r="K126" s="7"/>
      <c r="L126" s="7"/>
      <c r="M126" s="7"/>
    </row>
    <row r="127" spans="1:13" s="11" customFormat="1">
      <c r="A127" s="6"/>
      <c r="B127" s="7">
        <f t="shared" si="2"/>
        <v>1</v>
      </c>
      <c r="C127" s="8"/>
      <c r="D127" s="7"/>
      <c r="E127" s="9"/>
      <c r="F127" s="7"/>
      <c r="G127" s="7"/>
      <c r="H127" s="7"/>
      <c r="I127" s="10"/>
      <c r="J127" s="7"/>
      <c r="K127" s="7"/>
      <c r="L127" s="7"/>
      <c r="M127" s="7"/>
    </row>
    <row r="128" spans="1:13" s="11" customFormat="1">
      <c r="A128" s="6"/>
      <c r="B128" s="7">
        <f t="shared" si="2"/>
        <v>1</v>
      </c>
      <c r="C128" s="8"/>
      <c r="D128" s="7"/>
      <c r="E128" s="9"/>
      <c r="F128" s="7"/>
      <c r="G128" s="7"/>
      <c r="H128" s="7"/>
      <c r="I128" s="10"/>
      <c r="J128" s="7"/>
      <c r="K128" s="7"/>
      <c r="L128" s="7"/>
      <c r="M128" s="7"/>
    </row>
    <row r="129" spans="1:13" s="11" customFormat="1">
      <c r="A129" s="6"/>
      <c r="B129" s="7">
        <f t="shared" si="2"/>
        <v>1</v>
      </c>
      <c r="C129" s="8"/>
      <c r="D129" s="7"/>
      <c r="E129" s="9"/>
      <c r="F129" s="7"/>
      <c r="G129" s="7"/>
      <c r="H129" s="7"/>
      <c r="I129" s="10"/>
      <c r="J129" s="7"/>
      <c r="K129" s="7"/>
      <c r="L129" s="7"/>
      <c r="M129" s="7"/>
    </row>
    <row r="130" spans="1:13" s="11" customFormat="1">
      <c r="A130" s="6"/>
      <c r="B130" s="7">
        <f t="shared" si="2"/>
        <v>1</v>
      </c>
      <c r="C130" s="8"/>
      <c r="D130" s="7"/>
      <c r="E130" s="9"/>
      <c r="F130" s="7"/>
      <c r="G130" s="7"/>
      <c r="H130" s="7"/>
      <c r="I130" s="10"/>
      <c r="J130" s="7"/>
      <c r="K130" s="7"/>
      <c r="L130" s="7"/>
      <c r="M130" s="7"/>
    </row>
    <row r="131" spans="1:13" s="11" customFormat="1">
      <c r="A131" s="6"/>
      <c r="B131" s="7">
        <f t="shared" si="2"/>
        <v>1</v>
      </c>
      <c r="C131" s="8"/>
      <c r="D131" s="7"/>
      <c r="E131" s="9"/>
      <c r="F131" s="7"/>
      <c r="G131" s="7"/>
      <c r="H131" s="7"/>
      <c r="I131" s="10"/>
      <c r="J131" s="7"/>
      <c r="K131" s="7"/>
      <c r="L131" s="7"/>
      <c r="M131" s="7"/>
    </row>
    <row r="132" spans="1:13" s="11" customFormat="1">
      <c r="A132" s="6"/>
      <c r="B132" s="7">
        <f t="shared" si="2"/>
        <v>1</v>
      </c>
      <c r="C132" s="8"/>
      <c r="D132" s="7"/>
      <c r="E132" s="9"/>
      <c r="F132" s="7"/>
      <c r="G132" s="7"/>
      <c r="H132" s="7"/>
      <c r="I132" s="10"/>
      <c r="J132" s="7"/>
      <c r="K132" s="7"/>
      <c r="L132" s="7"/>
      <c r="M132" s="7"/>
    </row>
    <row r="133" spans="1:13" s="11" customFormat="1">
      <c r="A133" s="6"/>
      <c r="B133" s="7">
        <f t="shared" si="2"/>
        <v>1</v>
      </c>
      <c r="C133" s="8"/>
      <c r="D133" s="7"/>
      <c r="E133" s="9"/>
      <c r="F133" s="7"/>
      <c r="G133" s="7"/>
      <c r="H133" s="7"/>
      <c r="I133" s="10"/>
      <c r="J133" s="7"/>
      <c r="K133" s="7"/>
      <c r="L133" s="7"/>
      <c r="M133" s="7"/>
    </row>
    <row r="134" spans="1:13" s="11" customFormat="1">
      <c r="A134" s="6"/>
      <c r="B134" s="7">
        <f t="shared" si="2"/>
        <v>1</v>
      </c>
      <c r="C134" s="8"/>
      <c r="D134" s="7"/>
      <c r="E134" s="9"/>
      <c r="F134" s="7"/>
      <c r="G134" s="7"/>
      <c r="H134" s="7"/>
      <c r="I134" s="10"/>
      <c r="J134" s="7"/>
      <c r="K134" s="7"/>
      <c r="L134" s="7"/>
      <c r="M134" s="7"/>
    </row>
    <row r="135" spans="1:13" s="11" customFormat="1">
      <c r="A135" s="6"/>
      <c r="B135" s="7">
        <f t="shared" si="2"/>
        <v>1</v>
      </c>
      <c r="C135" s="8"/>
      <c r="D135" s="7"/>
      <c r="E135" s="9"/>
      <c r="F135" s="7"/>
      <c r="G135" s="7"/>
      <c r="H135" s="7"/>
      <c r="I135" s="10"/>
      <c r="J135" s="7"/>
      <c r="K135" s="7"/>
      <c r="L135" s="7"/>
      <c r="M135" s="7"/>
    </row>
    <row r="136" spans="1:13" s="11" customFormat="1">
      <c r="A136" s="6"/>
      <c r="B136" s="7">
        <f t="shared" si="2"/>
        <v>1</v>
      </c>
      <c r="C136" s="8"/>
      <c r="D136" s="7"/>
      <c r="E136" s="9"/>
      <c r="F136" s="7"/>
      <c r="G136" s="7"/>
      <c r="H136" s="7"/>
      <c r="I136" s="10"/>
      <c r="J136" s="7"/>
      <c r="K136" s="7"/>
      <c r="L136" s="7"/>
      <c r="M136" s="7"/>
    </row>
    <row r="137" spans="1:13" s="11" customFormat="1">
      <c r="A137" s="6"/>
      <c r="B137" s="7">
        <f t="shared" si="2"/>
        <v>1</v>
      </c>
      <c r="C137" s="8"/>
      <c r="D137" s="7"/>
      <c r="E137" s="9"/>
      <c r="F137" s="7"/>
      <c r="G137" s="7"/>
      <c r="H137" s="7"/>
      <c r="I137" s="10"/>
      <c r="J137" s="7"/>
      <c r="K137" s="7"/>
      <c r="L137" s="7"/>
      <c r="M137" s="7"/>
    </row>
    <row r="138" spans="1:13" s="11" customFormat="1">
      <c r="A138" s="6"/>
      <c r="B138" s="7">
        <f t="shared" si="2"/>
        <v>1</v>
      </c>
      <c r="C138" s="8"/>
      <c r="D138" s="7"/>
      <c r="E138" s="9"/>
      <c r="F138" s="7"/>
      <c r="G138" s="7"/>
      <c r="H138" s="7"/>
      <c r="I138" s="10"/>
      <c r="J138" s="7"/>
      <c r="K138" s="7"/>
      <c r="L138" s="7"/>
      <c r="M138" s="7"/>
    </row>
    <row r="139" spans="1:13" s="11" customFormat="1">
      <c r="A139" s="6"/>
      <c r="B139" s="7">
        <f t="shared" si="2"/>
        <v>1</v>
      </c>
      <c r="C139" s="8"/>
      <c r="D139" s="7"/>
      <c r="E139" s="9"/>
      <c r="F139" s="7"/>
      <c r="G139" s="7"/>
      <c r="H139" s="7"/>
      <c r="I139" s="10"/>
      <c r="J139" s="7"/>
      <c r="K139" s="7"/>
      <c r="L139" s="7"/>
      <c r="M139" s="7"/>
    </row>
    <row r="140" spans="1:13" s="11" customFormat="1">
      <c r="A140" s="6"/>
      <c r="B140" s="7">
        <f t="shared" si="2"/>
        <v>1</v>
      </c>
      <c r="C140" s="8"/>
      <c r="D140" s="7"/>
      <c r="E140" s="9"/>
      <c r="F140" s="7"/>
      <c r="G140" s="7"/>
      <c r="H140" s="7"/>
      <c r="I140" s="10"/>
      <c r="J140" s="7"/>
      <c r="K140" s="7"/>
      <c r="L140" s="7"/>
      <c r="M140" s="7"/>
    </row>
    <row r="141" spans="1:13" s="11" customFormat="1">
      <c r="A141" s="6"/>
      <c r="B141" s="7">
        <f t="shared" si="2"/>
        <v>1</v>
      </c>
      <c r="C141" s="8"/>
      <c r="D141" s="7"/>
      <c r="E141" s="9"/>
      <c r="F141" s="7"/>
      <c r="G141" s="7"/>
      <c r="H141" s="7"/>
      <c r="I141" s="10"/>
      <c r="J141" s="7"/>
      <c r="K141" s="7"/>
      <c r="L141" s="7"/>
      <c r="M141" s="7"/>
    </row>
    <row r="142" spans="1:13" s="11" customFormat="1">
      <c r="A142" s="6"/>
      <c r="B142" s="7">
        <f t="shared" si="2"/>
        <v>1</v>
      </c>
      <c r="C142" s="8"/>
      <c r="D142" s="7"/>
      <c r="E142" s="9"/>
      <c r="F142" s="7"/>
      <c r="G142" s="7"/>
      <c r="H142" s="7"/>
      <c r="I142" s="10"/>
      <c r="J142" s="7"/>
      <c r="K142" s="7"/>
      <c r="L142" s="7"/>
      <c r="M142" s="7"/>
    </row>
    <row r="143" spans="1:13" s="11" customFormat="1">
      <c r="A143" s="6"/>
      <c r="B143" s="7">
        <f t="shared" si="2"/>
        <v>1</v>
      </c>
      <c r="C143" s="8"/>
      <c r="D143" s="7"/>
      <c r="E143" s="9"/>
      <c r="F143" s="7"/>
      <c r="G143" s="7"/>
      <c r="H143" s="7"/>
      <c r="I143" s="10"/>
      <c r="J143" s="7"/>
      <c r="K143" s="7"/>
      <c r="L143" s="7"/>
      <c r="M143" s="7"/>
    </row>
    <row r="144" spans="1:13" s="11" customFormat="1">
      <c r="A144" s="6"/>
      <c r="B144" s="7">
        <f t="shared" si="2"/>
        <v>1</v>
      </c>
      <c r="C144" s="8"/>
      <c r="D144" s="7"/>
      <c r="E144" s="9"/>
      <c r="F144" s="7"/>
      <c r="G144" s="7"/>
      <c r="H144" s="7"/>
      <c r="I144" s="10"/>
      <c r="J144" s="7"/>
      <c r="K144" s="7"/>
      <c r="L144" s="7"/>
      <c r="M144" s="7"/>
    </row>
    <row r="145" spans="1:13" s="11" customFormat="1">
      <c r="A145" s="6"/>
      <c r="B145" s="7">
        <f t="shared" si="2"/>
        <v>1</v>
      </c>
      <c r="C145" s="8"/>
      <c r="D145" s="7"/>
      <c r="E145" s="9"/>
      <c r="F145" s="7"/>
      <c r="G145" s="7"/>
      <c r="H145" s="7"/>
      <c r="I145" s="10"/>
      <c r="J145" s="7"/>
      <c r="K145" s="7"/>
      <c r="L145" s="7"/>
      <c r="M145" s="7"/>
    </row>
    <row r="146" spans="1:13" s="11" customFormat="1">
      <c r="A146" s="6"/>
      <c r="B146" s="7">
        <f t="shared" si="2"/>
        <v>1</v>
      </c>
      <c r="C146" s="8"/>
      <c r="D146" s="7"/>
      <c r="E146" s="9"/>
      <c r="F146" s="7"/>
      <c r="G146" s="7"/>
      <c r="H146" s="7"/>
      <c r="I146" s="10"/>
      <c r="J146" s="7"/>
      <c r="K146" s="7"/>
      <c r="L146" s="7"/>
      <c r="M146" s="7"/>
    </row>
    <row r="147" spans="1:13" s="11" customFormat="1">
      <c r="A147" s="6"/>
      <c r="B147" s="7">
        <f t="shared" si="2"/>
        <v>1</v>
      </c>
      <c r="C147" s="8"/>
      <c r="D147" s="7"/>
      <c r="E147" s="9"/>
      <c r="F147" s="7"/>
      <c r="G147" s="7"/>
      <c r="H147" s="7"/>
      <c r="I147" s="10"/>
      <c r="J147" s="7"/>
      <c r="K147" s="7"/>
      <c r="L147" s="7"/>
      <c r="M147" s="7"/>
    </row>
    <row r="148" spans="1:13" s="11" customFormat="1">
      <c r="A148" s="6"/>
      <c r="B148" s="7">
        <f t="shared" ref="B148:B211" si="3">MONTH(A148)</f>
        <v>1</v>
      </c>
      <c r="C148" s="8"/>
      <c r="D148" s="7"/>
      <c r="E148" s="9"/>
      <c r="F148" s="7"/>
      <c r="G148" s="7"/>
      <c r="H148" s="7"/>
      <c r="I148" s="10"/>
      <c r="J148" s="7"/>
      <c r="K148" s="7"/>
      <c r="L148" s="7"/>
      <c r="M148" s="7"/>
    </row>
    <row r="149" spans="1:13" s="11" customFormat="1">
      <c r="A149" s="6"/>
      <c r="B149" s="7">
        <f t="shared" si="3"/>
        <v>1</v>
      </c>
      <c r="C149" s="8"/>
      <c r="D149" s="7"/>
      <c r="E149" s="9"/>
      <c r="F149" s="7"/>
      <c r="G149" s="7"/>
      <c r="H149" s="7"/>
      <c r="I149" s="10"/>
      <c r="J149" s="7"/>
      <c r="K149" s="7"/>
      <c r="L149" s="7"/>
      <c r="M149" s="7"/>
    </row>
    <row r="150" spans="1:13" s="11" customFormat="1">
      <c r="A150" s="6"/>
      <c r="B150" s="7">
        <f t="shared" si="3"/>
        <v>1</v>
      </c>
      <c r="C150" s="8"/>
      <c r="D150" s="7"/>
      <c r="E150" s="9"/>
      <c r="F150" s="7"/>
      <c r="G150" s="7"/>
      <c r="H150" s="7"/>
      <c r="I150" s="10"/>
      <c r="J150" s="7"/>
      <c r="K150" s="7"/>
      <c r="L150" s="7"/>
      <c r="M150" s="7"/>
    </row>
    <row r="151" spans="1:13" s="11" customFormat="1">
      <c r="A151" s="6"/>
      <c r="B151" s="7">
        <f t="shared" si="3"/>
        <v>1</v>
      </c>
      <c r="C151" s="8"/>
      <c r="D151" s="7"/>
      <c r="E151" s="9"/>
      <c r="F151" s="7"/>
      <c r="G151" s="7"/>
      <c r="H151" s="7"/>
      <c r="I151" s="10"/>
      <c r="J151" s="7"/>
      <c r="K151" s="7"/>
      <c r="L151" s="7"/>
      <c r="M151" s="7"/>
    </row>
    <row r="152" spans="1:13" s="11" customFormat="1">
      <c r="A152" s="6"/>
      <c r="B152" s="7">
        <f t="shared" si="3"/>
        <v>1</v>
      </c>
      <c r="C152" s="8"/>
      <c r="D152" s="7"/>
      <c r="E152" s="9"/>
      <c r="F152" s="7"/>
      <c r="G152" s="7"/>
      <c r="H152" s="7"/>
      <c r="I152" s="10"/>
      <c r="J152" s="7"/>
      <c r="K152" s="7"/>
      <c r="L152" s="7"/>
      <c r="M152" s="7"/>
    </row>
    <row r="153" spans="1:13" s="11" customFormat="1">
      <c r="A153" s="6"/>
      <c r="B153" s="7">
        <f t="shared" si="3"/>
        <v>1</v>
      </c>
      <c r="C153" s="8"/>
      <c r="D153" s="7"/>
      <c r="E153" s="9"/>
      <c r="F153" s="7"/>
      <c r="G153" s="7"/>
      <c r="H153" s="7"/>
      <c r="I153" s="10"/>
      <c r="J153" s="7"/>
      <c r="K153" s="7"/>
      <c r="L153" s="7"/>
      <c r="M153" s="7"/>
    </row>
    <row r="154" spans="1:13" s="11" customFormat="1">
      <c r="A154" s="6"/>
      <c r="B154" s="7">
        <f t="shared" si="3"/>
        <v>1</v>
      </c>
      <c r="C154" s="8"/>
      <c r="D154" s="7"/>
      <c r="E154" s="9"/>
      <c r="F154" s="7"/>
      <c r="G154" s="7"/>
      <c r="H154" s="7"/>
      <c r="I154" s="10"/>
      <c r="J154" s="7"/>
      <c r="K154" s="7"/>
      <c r="L154" s="7"/>
      <c r="M154" s="7"/>
    </row>
    <row r="155" spans="1:13" s="11" customFormat="1">
      <c r="A155" s="6"/>
      <c r="B155" s="7">
        <f t="shared" si="3"/>
        <v>1</v>
      </c>
      <c r="C155" s="8"/>
      <c r="D155" s="7"/>
      <c r="E155" s="9"/>
      <c r="F155" s="7"/>
      <c r="G155" s="7"/>
      <c r="H155" s="7"/>
      <c r="I155" s="10"/>
      <c r="J155" s="7"/>
      <c r="K155" s="7"/>
      <c r="L155" s="7"/>
      <c r="M155" s="7"/>
    </row>
    <row r="156" spans="1:13" s="11" customFormat="1">
      <c r="A156" s="6"/>
      <c r="B156" s="7">
        <f t="shared" si="3"/>
        <v>1</v>
      </c>
      <c r="C156" s="8"/>
      <c r="D156" s="7"/>
      <c r="E156" s="9"/>
      <c r="F156" s="7"/>
      <c r="G156" s="7"/>
      <c r="H156" s="7"/>
      <c r="I156" s="10"/>
      <c r="J156" s="7"/>
      <c r="K156" s="7"/>
      <c r="L156" s="7"/>
      <c r="M156" s="7"/>
    </row>
    <row r="157" spans="1:13" s="11" customFormat="1">
      <c r="A157" s="6"/>
      <c r="B157" s="7">
        <f t="shared" si="3"/>
        <v>1</v>
      </c>
      <c r="C157" s="8"/>
      <c r="D157" s="7"/>
      <c r="E157" s="9"/>
      <c r="F157" s="7"/>
      <c r="G157" s="7"/>
      <c r="H157" s="7"/>
      <c r="I157" s="10"/>
      <c r="J157" s="7"/>
      <c r="K157" s="7"/>
      <c r="L157" s="7"/>
      <c r="M157" s="7"/>
    </row>
    <row r="158" spans="1:13" s="11" customFormat="1">
      <c r="A158" s="6"/>
      <c r="B158" s="7">
        <f t="shared" si="3"/>
        <v>1</v>
      </c>
      <c r="C158" s="8"/>
      <c r="D158" s="7"/>
      <c r="E158" s="9"/>
      <c r="F158" s="7"/>
      <c r="G158" s="7"/>
      <c r="H158" s="7"/>
      <c r="I158" s="10"/>
      <c r="J158" s="7"/>
      <c r="K158" s="7"/>
      <c r="L158" s="7"/>
      <c r="M158" s="7"/>
    </row>
    <row r="159" spans="1:13" s="11" customFormat="1">
      <c r="A159" s="6"/>
      <c r="B159" s="7">
        <f t="shared" si="3"/>
        <v>1</v>
      </c>
      <c r="C159" s="8"/>
      <c r="D159" s="7"/>
      <c r="E159" s="9"/>
      <c r="F159" s="7"/>
      <c r="G159" s="7"/>
      <c r="H159" s="7"/>
      <c r="I159" s="10"/>
      <c r="J159" s="7"/>
      <c r="K159" s="7"/>
      <c r="L159" s="7"/>
      <c r="M159" s="7"/>
    </row>
    <row r="160" spans="1:13" s="11" customFormat="1">
      <c r="A160" s="6"/>
      <c r="B160" s="7">
        <f t="shared" si="3"/>
        <v>1</v>
      </c>
      <c r="C160" s="8"/>
      <c r="D160" s="7"/>
      <c r="E160" s="9"/>
      <c r="F160" s="7"/>
      <c r="G160" s="7"/>
      <c r="H160" s="7"/>
      <c r="I160" s="10"/>
      <c r="J160" s="7"/>
      <c r="K160" s="7"/>
      <c r="L160" s="7"/>
      <c r="M160" s="7"/>
    </row>
    <row r="161" spans="1:13" s="11" customFormat="1">
      <c r="A161" s="6"/>
      <c r="B161" s="7">
        <f t="shared" si="3"/>
        <v>1</v>
      </c>
      <c r="C161" s="8"/>
      <c r="D161" s="7"/>
      <c r="E161" s="9"/>
      <c r="F161" s="7"/>
      <c r="G161" s="7"/>
      <c r="H161" s="7"/>
      <c r="I161" s="10"/>
      <c r="J161" s="7"/>
      <c r="K161" s="7"/>
      <c r="L161" s="7"/>
      <c r="M161" s="7"/>
    </row>
    <row r="162" spans="1:13" s="11" customFormat="1">
      <c r="A162" s="6"/>
      <c r="B162" s="7">
        <f t="shared" si="3"/>
        <v>1</v>
      </c>
      <c r="C162" s="8"/>
      <c r="D162" s="7"/>
      <c r="E162" s="9"/>
      <c r="F162" s="7"/>
      <c r="G162" s="7"/>
      <c r="H162" s="7"/>
      <c r="I162" s="10"/>
      <c r="J162" s="7"/>
      <c r="K162" s="7"/>
      <c r="L162" s="7"/>
      <c r="M162" s="7"/>
    </row>
    <row r="163" spans="1:13" s="11" customFormat="1">
      <c r="A163" s="6"/>
      <c r="B163" s="7">
        <f t="shared" si="3"/>
        <v>1</v>
      </c>
      <c r="C163" s="8"/>
      <c r="D163" s="7"/>
      <c r="E163" s="9"/>
      <c r="F163" s="7"/>
      <c r="G163" s="7"/>
      <c r="H163" s="7"/>
      <c r="I163" s="10"/>
      <c r="J163" s="7"/>
      <c r="K163" s="7"/>
      <c r="L163" s="7"/>
      <c r="M163" s="7"/>
    </row>
    <row r="164" spans="1:13" s="11" customFormat="1">
      <c r="A164" s="6"/>
      <c r="B164" s="7">
        <f t="shared" si="3"/>
        <v>1</v>
      </c>
      <c r="C164" s="8"/>
      <c r="D164" s="7"/>
      <c r="E164" s="9"/>
      <c r="F164" s="7"/>
      <c r="G164" s="7"/>
      <c r="H164" s="7"/>
      <c r="I164" s="10"/>
      <c r="J164" s="7"/>
      <c r="K164" s="7"/>
      <c r="L164" s="7"/>
      <c r="M164" s="7"/>
    </row>
    <row r="165" spans="1:13" s="11" customFormat="1">
      <c r="A165" s="6"/>
      <c r="B165" s="7">
        <f t="shared" si="3"/>
        <v>1</v>
      </c>
      <c r="C165" s="8"/>
      <c r="D165" s="7"/>
      <c r="E165" s="9"/>
      <c r="F165" s="7"/>
      <c r="G165" s="7"/>
      <c r="H165" s="7"/>
      <c r="I165" s="10"/>
      <c r="J165" s="7"/>
      <c r="K165" s="7"/>
      <c r="L165" s="7"/>
      <c r="M165" s="7"/>
    </row>
    <row r="166" spans="1:13" s="11" customFormat="1">
      <c r="A166" s="6"/>
      <c r="B166" s="7">
        <f t="shared" si="3"/>
        <v>1</v>
      </c>
      <c r="C166" s="8"/>
      <c r="D166" s="7"/>
      <c r="E166" s="9"/>
      <c r="F166" s="7"/>
      <c r="G166" s="7"/>
      <c r="H166" s="7"/>
      <c r="I166" s="10"/>
      <c r="J166" s="7"/>
      <c r="K166" s="7"/>
      <c r="L166" s="7"/>
      <c r="M166" s="7"/>
    </row>
    <row r="167" spans="1:13" s="11" customFormat="1">
      <c r="A167" s="6"/>
      <c r="B167" s="7">
        <f t="shared" si="3"/>
        <v>1</v>
      </c>
      <c r="C167" s="8"/>
      <c r="D167" s="7"/>
      <c r="E167" s="9"/>
      <c r="F167" s="7"/>
      <c r="G167" s="7"/>
      <c r="H167" s="7"/>
      <c r="I167" s="10"/>
      <c r="J167" s="7"/>
      <c r="K167" s="7"/>
      <c r="L167" s="7"/>
      <c r="M167" s="7"/>
    </row>
    <row r="168" spans="1:13" s="11" customFormat="1">
      <c r="A168" s="6"/>
      <c r="B168" s="7">
        <f t="shared" si="3"/>
        <v>1</v>
      </c>
      <c r="C168" s="8"/>
      <c r="D168" s="7"/>
      <c r="E168" s="9"/>
      <c r="F168" s="7"/>
      <c r="G168" s="7"/>
      <c r="H168" s="7"/>
      <c r="I168" s="10"/>
      <c r="J168" s="7"/>
      <c r="K168" s="7"/>
      <c r="L168" s="7"/>
      <c r="M168" s="7"/>
    </row>
    <row r="169" spans="1:13" s="11" customFormat="1">
      <c r="A169" s="6"/>
      <c r="B169" s="7">
        <f t="shared" si="3"/>
        <v>1</v>
      </c>
      <c r="C169" s="8"/>
      <c r="D169" s="7"/>
      <c r="E169" s="9"/>
      <c r="F169" s="7"/>
      <c r="G169" s="7"/>
      <c r="H169" s="7"/>
      <c r="I169" s="10"/>
      <c r="J169" s="7"/>
      <c r="K169" s="7"/>
      <c r="L169" s="7"/>
      <c r="M169" s="7"/>
    </row>
    <row r="170" spans="1:13" s="11" customFormat="1">
      <c r="A170" s="6"/>
      <c r="B170" s="7">
        <f t="shared" si="3"/>
        <v>1</v>
      </c>
      <c r="C170" s="8"/>
      <c r="D170" s="7"/>
      <c r="E170" s="9"/>
      <c r="F170" s="7"/>
      <c r="G170" s="7"/>
      <c r="H170" s="7"/>
      <c r="I170" s="10"/>
      <c r="J170" s="7"/>
      <c r="K170" s="7"/>
      <c r="L170" s="7"/>
      <c r="M170" s="7"/>
    </row>
    <row r="171" spans="1:13" s="11" customFormat="1">
      <c r="A171" s="6"/>
      <c r="B171" s="7">
        <f t="shared" si="3"/>
        <v>1</v>
      </c>
      <c r="C171" s="8"/>
      <c r="D171" s="7"/>
      <c r="E171" s="9"/>
      <c r="F171" s="7"/>
      <c r="G171" s="7"/>
      <c r="H171" s="7"/>
      <c r="I171" s="10"/>
      <c r="J171" s="7"/>
      <c r="K171" s="7"/>
      <c r="L171" s="7"/>
      <c r="M171" s="7"/>
    </row>
    <row r="172" spans="1:13" s="11" customFormat="1">
      <c r="A172" s="6"/>
      <c r="B172" s="7">
        <f t="shared" si="3"/>
        <v>1</v>
      </c>
      <c r="C172" s="8"/>
      <c r="D172" s="7"/>
      <c r="E172" s="9"/>
      <c r="F172" s="7"/>
      <c r="G172" s="7"/>
      <c r="H172" s="7"/>
      <c r="I172" s="10"/>
      <c r="J172" s="7"/>
      <c r="K172" s="7"/>
      <c r="L172" s="7"/>
      <c r="M172" s="7"/>
    </row>
    <row r="173" spans="1:13" s="11" customFormat="1">
      <c r="A173" s="6"/>
      <c r="B173" s="7">
        <f t="shared" si="3"/>
        <v>1</v>
      </c>
      <c r="C173" s="8"/>
      <c r="D173" s="7"/>
      <c r="E173" s="9"/>
      <c r="F173" s="7"/>
      <c r="G173" s="7"/>
      <c r="H173" s="7"/>
      <c r="I173" s="10"/>
      <c r="J173" s="7"/>
      <c r="K173" s="7"/>
      <c r="L173" s="7"/>
      <c r="M173" s="7"/>
    </row>
    <row r="174" spans="1:13" s="11" customFormat="1">
      <c r="A174" s="6"/>
      <c r="B174" s="7">
        <f t="shared" si="3"/>
        <v>1</v>
      </c>
      <c r="C174" s="8"/>
      <c r="D174" s="7"/>
      <c r="E174" s="9"/>
      <c r="F174" s="7"/>
      <c r="G174" s="7"/>
      <c r="H174" s="7"/>
      <c r="I174" s="10"/>
      <c r="J174" s="7"/>
      <c r="K174" s="7"/>
      <c r="L174" s="7"/>
      <c r="M174" s="7"/>
    </row>
    <row r="175" spans="1:13" s="11" customFormat="1">
      <c r="A175" s="6"/>
      <c r="B175" s="7">
        <f t="shared" si="3"/>
        <v>1</v>
      </c>
      <c r="C175" s="8"/>
      <c r="D175" s="7"/>
      <c r="E175" s="9"/>
      <c r="F175" s="7"/>
      <c r="G175" s="7"/>
      <c r="H175" s="7"/>
      <c r="I175" s="10"/>
      <c r="J175" s="7"/>
      <c r="K175" s="7"/>
      <c r="L175" s="7"/>
      <c r="M175" s="7"/>
    </row>
    <row r="176" spans="1:13" s="11" customFormat="1">
      <c r="A176" s="6"/>
      <c r="B176" s="7">
        <f t="shared" si="3"/>
        <v>1</v>
      </c>
      <c r="C176" s="8"/>
      <c r="D176" s="7"/>
      <c r="E176" s="9"/>
      <c r="F176" s="7"/>
      <c r="G176" s="7"/>
      <c r="H176" s="7"/>
      <c r="I176" s="10"/>
      <c r="J176" s="7"/>
      <c r="K176" s="7"/>
      <c r="L176" s="7"/>
      <c r="M176" s="7"/>
    </row>
    <row r="177" spans="1:13" s="11" customFormat="1">
      <c r="A177" s="6"/>
      <c r="B177" s="7">
        <f t="shared" si="3"/>
        <v>1</v>
      </c>
      <c r="C177" s="8"/>
      <c r="D177" s="7"/>
      <c r="E177" s="9"/>
      <c r="F177" s="7"/>
      <c r="G177" s="7"/>
      <c r="H177" s="7"/>
      <c r="I177" s="10"/>
      <c r="J177" s="7"/>
      <c r="K177" s="7"/>
      <c r="L177" s="7"/>
      <c r="M177" s="7"/>
    </row>
    <row r="178" spans="1:13" s="11" customFormat="1">
      <c r="A178" s="6"/>
      <c r="B178" s="7">
        <f t="shared" si="3"/>
        <v>1</v>
      </c>
      <c r="C178" s="8"/>
      <c r="D178" s="7"/>
      <c r="E178" s="9"/>
      <c r="F178" s="7"/>
      <c r="G178" s="7"/>
      <c r="H178" s="7"/>
      <c r="I178" s="10"/>
      <c r="J178" s="7"/>
      <c r="K178" s="7"/>
      <c r="L178" s="7"/>
      <c r="M178" s="7"/>
    </row>
    <row r="179" spans="1:13" s="11" customFormat="1">
      <c r="A179" s="6"/>
      <c r="B179" s="7">
        <f t="shared" si="3"/>
        <v>1</v>
      </c>
      <c r="C179" s="8"/>
      <c r="D179" s="7"/>
      <c r="E179" s="9"/>
      <c r="F179" s="7"/>
      <c r="G179" s="7"/>
      <c r="H179" s="7"/>
      <c r="I179" s="10"/>
      <c r="J179" s="7"/>
      <c r="K179" s="7"/>
      <c r="L179" s="7"/>
      <c r="M179" s="7"/>
    </row>
    <row r="180" spans="1:13" s="11" customFormat="1">
      <c r="A180" s="6"/>
      <c r="B180" s="7">
        <f t="shared" si="3"/>
        <v>1</v>
      </c>
      <c r="C180" s="8"/>
      <c r="D180" s="7"/>
      <c r="E180" s="9"/>
      <c r="F180" s="7"/>
      <c r="G180" s="7"/>
      <c r="H180" s="7"/>
      <c r="I180" s="10"/>
      <c r="J180" s="7"/>
      <c r="K180" s="7"/>
      <c r="L180" s="7"/>
      <c r="M180" s="7"/>
    </row>
    <row r="181" spans="1:13" s="11" customFormat="1">
      <c r="A181" s="6"/>
      <c r="B181" s="7">
        <f t="shared" si="3"/>
        <v>1</v>
      </c>
      <c r="C181" s="8"/>
      <c r="D181" s="7"/>
      <c r="E181" s="9"/>
      <c r="F181" s="7"/>
      <c r="G181" s="7"/>
      <c r="H181" s="7"/>
      <c r="I181" s="10"/>
      <c r="J181" s="7"/>
      <c r="K181" s="7"/>
      <c r="L181" s="7"/>
      <c r="M181" s="7"/>
    </row>
    <row r="182" spans="1:13" s="11" customFormat="1">
      <c r="A182" s="6"/>
      <c r="B182" s="7">
        <f t="shared" si="3"/>
        <v>1</v>
      </c>
      <c r="C182" s="8"/>
      <c r="D182" s="7"/>
      <c r="E182" s="9"/>
      <c r="F182" s="7"/>
      <c r="G182" s="7"/>
      <c r="H182" s="7"/>
      <c r="I182" s="10"/>
      <c r="J182" s="7"/>
      <c r="K182" s="7"/>
      <c r="L182" s="7"/>
      <c r="M182" s="7"/>
    </row>
    <row r="183" spans="1:13" s="11" customFormat="1">
      <c r="A183" s="6"/>
      <c r="B183" s="7">
        <f t="shared" si="3"/>
        <v>1</v>
      </c>
      <c r="C183" s="8"/>
      <c r="D183" s="7"/>
      <c r="E183" s="9"/>
      <c r="F183" s="7"/>
      <c r="G183" s="7"/>
      <c r="H183" s="7"/>
      <c r="I183" s="10"/>
      <c r="J183" s="7"/>
      <c r="K183" s="7"/>
      <c r="L183" s="7"/>
      <c r="M183" s="7"/>
    </row>
    <row r="184" spans="1:13" s="11" customFormat="1">
      <c r="A184" s="6"/>
      <c r="B184" s="7">
        <f t="shared" si="3"/>
        <v>1</v>
      </c>
      <c r="C184" s="8"/>
      <c r="D184" s="7"/>
      <c r="E184" s="9"/>
      <c r="F184" s="7"/>
      <c r="G184" s="7"/>
      <c r="H184" s="7"/>
      <c r="I184" s="10"/>
      <c r="J184" s="7"/>
      <c r="K184" s="7"/>
      <c r="L184" s="7"/>
      <c r="M184" s="7"/>
    </row>
    <row r="185" spans="1:13" s="11" customFormat="1">
      <c r="A185" s="6"/>
      <c r="B185" s="7">
        <f t="shared" si="3"/>
        <v>1</v>
      </c>
      <c r="C185" s="8"/>
      <c r="D185" s="7"/>
      <c r="E185" s="9"/>
      <c r="F185" s="7"/>
      <c r="G185" s="7"/>
      <c r="H185" s="7"/>
      <c r="I185" s="10"/>
      <c r="J185" s="7"/>
      <c r="K185" s="7"/>
      <c r="L185" s="7"/>
      <c r="M185" s="7"/>
    </row>
    <row r="186" spans="1:13" s="11" customFormat="1">
      <c r="A186" s="6"/>
      <c r="B186" s="7">
        <f t="shared" si="3"/>
        <v>1</v>
      </c>
      <c r="C186" s="8"/>
      <c r="D186" s="7"/>
      <c r="E186" s="9"/>
      <c r="F186" s="7"/>
      <c r="G186" s="7"/>
      <c r="H186" s="7"/>
      <c r="I186" s="10"/>
      <c r="J186" s="7"/>
      <c r="K186" s="7"/>
      <c r="L186" s="7"/>
      <c r="M186" s="7"/>
    </row>
    <row r="187" spans="1:13" s="11" customFormat="1">
      <c r="A187" s="6"/>
      <c r="B187" s="7">
        <f t="shared" si="3"/>
        <v>1</v>
      </c>
      <c r="C187" s="8"/>
      <c r="D187" s="7"/>
      <c r="E187" s="9"/>
      <c r="F187" s="7"/>
      <c r="G187" s="7"/>
      <c r="H187" s="7"/>
      <c r="I187" s="10"/>
      <c r="J187" s="7"/>
      <c r="K187" s="7"/>
      <c r="L187" s="7"/>
      <c r="M187" s="7"/>
    </row>
    <row r="188" spans="1:13" s="11" customFormat="1">
      <c r="A188" s="6"/>
      <c r="B188" s="7">
        <f t="shared" si="3"/>
        <v>1</v>
      </c>
      <c r="C188" s="8"/>
      <c r="D188" s="7"/>
      <c r="E188" s="9"/>
      <c r="F188" s="7"/>
      <c r="G188" s="7"/>
      <c r="H188" s="7"/>
      <c r="I188" s="10"/>
      <c r="J188" s="7"/>
      <c r="K188" s="7"/>
      <c r="L188" s="7"/>
      <c r="M188" s="7"/>
    </row>
    <row r="189" spans="1:13" s="11" customFormat="1">
      <c r="A189" s="6"/>
      <c r="B189" s="7">
        <f t="shared" si="3"/>
        <v>1</v>
      </c>
      <c r="C189" s="8"/>
      <c r="D189" s="7"/>
      <c r="E189" s="9"/>
      <c r="F189" s="7"/>
      <c r="G189" s="7"/>
      <c r="H189" s="7"/>
      <c r="I189" s="10"/>
      <c r="J189" s="7"/>
      <c r="K189" s="7"/>
      <c r="L189" s="7"/>
      <c r="M189" s="7"/>
    </row>
    <row r="190" spans="1:13" s="11" customFormat="1">
      <c r="A190" s="6"/>
      <c r="B190" s="7">
        <f t="shared" si="3"/>
        <v>1</v>
      </c>
      <c r="C190" s="8"/>
      <c r="D190" s="7"/>
      <c r="E190" s="9"/>
      <c r="F190" s="7"/>
      <c r="G190" s="7"/>
      <c r="H190" s="7"/>
      <c r="I190" s="10"/>
      <c r="J190" s="7"/>
      <c r="K190" s="7"/>
      <c r="L190" s="7"/>
      <c r="M190" s="7"/>
    </row>
    <row r="191" spans="1:13" s="11" customFormat="1">
      <c r="A191" s="6"/>
      <c r="B191" s="7">
        <f t="shared" si="3"/>
        <v>1</v>
      </c>
      <c r="C191" s="8"/>
      <c r="D191" s="7"/>
      <c r="E191" s="9"/>
      <c r="F191" s="7"/>
      <c r="G191" s="7"/>
      <c r="H191" s="7"/>
      <c r="I191" s="10"/>
      <c r="J191" s="7"/>
      <c r="K191" s="7"/>
      <c r="L191" s="7"/>
      <c r="M191" s="7"/>
    </row>
    <row r="192" spans="1:13" s="11" customFormat="1">
      <c r="A192" s="6"/>
      <c r="B192" s="7">
        <f t="shared" si="3"/>
        <v>1</v>
      </c>
      <c r="C192" s="8"/>
      <c r="D192" s="7"/>
      <c r="E192" s="9"/>
      <c r="F192" s="7"/>
      <c r="G192" s="7"/>
      <c r="H192" s="7"/>
      <c r="I192" s="10"/>
      <c r="J192" s="7"/>
      <c r="K192" s="7"/>
      <c r="L192" s="7"/>
      <c r="M192" s="7"/>
    </row>
    <row r="193" spans="1:13" s="11" customFormat="1">
      <c r="A193" s="6"/>
      <c r="B193" s="7">
        <f t="shared" si="3"/>
        <v>1</v>
      </c>
      <c r="C193" s="8"/>
      <c r="D193" s="7"/>
      <c r="E193" s="9"/>
      <c r="F193" s="7"/>
      <c r="G193" s="7"/>
      <c r="H193" s="7"/>
      <c r="I193" s="10"/>
      <c r="J193" s="7"/>
      <c r="K193" s="7"/>
      <c r="L193" s="7"/>
      <c r="M193" s="7"/>
    </row>
    <row r="194" spans="1:13" s="11" customFormat="1">
      <c r="A194" s="6"/>
      <c r="B194" s="7">
        <f t="shared" si="3"/>
        <v>1</v>
      </c>
      <c r="C194" s="8"/>
      <c r="D194" s="7"/>
      <c r="E194" s="9"/>
      <c r="F194" s="7"/>
      <c r="G194" s="7"/>
      <c r="H194" s="7"/>
      <c r="I194" s="10"/>
      <c r="J194" s="7"/>
      <c r="K194" s="7"/>
      <c r="L194" s="7"/>
      <c r="M194" s="7"/>
    </row>
    <row r="195" spans="1:13" s="11" customFormat="1">
      <c r="A195" s="6"/>
      <c r="B195" s="7">
        <f t="shared" si="3"/>
        <v>1</v>
      </c>
      <c r="C195" s="8"/>
      <c r="D195" s="7"/>
      <c r="E195" s="9"/>
      <c r="F195" s="7"/>
      <c r="G195" s="7"/>
      <c r="H195" s="7"/>
      <c r="I195" s="10"/>
      <c r="J195" s="7"/>
      <c r="K195" s="7"/>
      <c r="L195" s="7"/>
      <c r="M195" s="7"/>
    </row>
    <row r="196" spans="1:13" s="11" customFormat="1">
      <c r="A196" s="6"/>
      <c r="B196" s="7">
        <f t="shared" si="3"/>
        <v>1</v>
      </c>
      <c r="C196" s="8"/>
      <c r="D196" s="7"/>
      <c r="E196" s="9"/>
      <c r="F196" s="7"/>
      <c r="G196" s="7"/>
      <c r="H196" s="7"/>
      <c r="I196" s="10"/>
      <c r="J196" s="7"/>
      <c r="K196" s="7"/>
      <c r="L196" s="7"/>
      <c r="M196" s="7"/>
    </row>
    <row r="197" spans="1:13" s="11" customFormat="1">
      <c r="A197" s="6"/>
      <c r="B197" s="7">
        <f t="shared" si="3"/>
        <v>1</v>
      </c>
      <c r="C197" s="8"/>
      <c r="D197" s="7"/>
      <c r="E197" s="9"/>
      <c r="F197" s="7"/>
      <c r="G197" s="7"/>
      <c r="H197" s="7"/>
      <c r="I197" s="10"/>
      <c r="J197" s="7"/>
      <c r="K197" s="7"/>
      <c r="L197" s="7"/>
      <c r="M197" s="7"/>
    </row>
    <row r="198" spans="1:13" s="11" customFormat="1">
      <c r="A198" s="6"/>
      <c r="B198" s="7">
        <f t="shared" si="3"/>
        <v>1</v>
      </c>
      <c r="C198" s="8"/>
      <c r="D198" s="7"/>
      <c r="E198" s="9"/>
      <c r="F198" s="7"/>
      <c r="G198" s="7"/>
      <c r="H198" s="7"/>
      <c r="I198" s="10"/>
      <c r="J198" s="7"/>
      <c r="K198" s="7"/>
      <c r="L198" s="7"/>
      <c r="M198" s="7"/>
    </row>
    <row r="199" spans="1:13" s="11" customFormat="1">
      <c r="A199" s="6"/>
      <c r="B199" s="7">
        <f t="shared" si="3"/>
        <v>1</v>
      </c>
      <c r="C199" s="8"/>
      <c r="D199" s="7"/>
      <c r="E199" s="9"/>
      <c r="F199" s="7"/>
      <c r="G199" s="7"/>
      <c r="H199" s="7"/>
      <c r="I199" s="10"/>
      <c r="J199" s="7"/>
      <c r="K199" s="7"/>
      <c r="L199" s="7"/>
      <c r="M199" s="7"/>
    </row>
    <row r="200" spans="1:13" s="11" customFormat="1">
      <c r="A200" s="6"/>
      <c r="B200" s="7">
        <f t="shared" si="3"/>
        <v>1</v>
      </c>
      <c r="C200" s="8"/>
      <c r="D200" s="7"/>
      <c r="E200" s="9"/>
      <c r="F200" s="7"/>
      <c r="G200" s="7"/>
      <c r="H200" s="7"/>
      <c r="I200" s="10"/>
      <c r="J200" s="7"/>
      <c r="K200" s="7"/>
      <c r="L200" s="7"/>
      <c r="M200" s="7"/>
    </row>
    <row r="201" spans="1:13" s="11" customFormat="1">
      <c r="A201" s="6"/>
      <c r="B201" s="7">
        <f t="shared" si="3"/>
        <v>1</v>
      </c>
      <c r="C201" s="8"/>
      <c r="D201" s="7"/>
      <c r="E201" s="9"/>
      <c r="F201" s="7"/>
      <c r="G201" s="7"/>
      <c r="H201" s="7"/>
      <c r="I201" s="10"/>
      <c r="J201" s="7"/>
      <c r="K201" s="7"/>
      <c r="L201" s="7"/>
      <c r="M201" s="7"/>
    </row>
    <row r="202" spans="1:13" s="11" customFormat="1">
      <c r="A202" s="6"/>
      <c r="B202" s="7">
        <f t="shared" si="3"/>
        <v>1</v>
      </c>
      <c r="C202" s="8"/>
      <c r="D202" s="7"/>
      <c r="E202" s="9"/>
      <c r="F202" s="7"/>
      <c r="G202" s="7"/>
      <c r="H202" s="7"/>
      <c r="I202" s="10"/>
      <c r="J202" s="7"/>
      <c r="K202" s="7"/>
      <c r="L202" s="7"/>
      <c r="M202" s="7"/>
    </row>
    <row r="203" spans="1:13" s="11" customFormat="1">
      <c r="A203" s="6"/>
      <c r="B203" s="7">
        <f t="shared" si="3"/>
        <v>1</v>
      </c>
      <c r="C203" s="8"/>
      <c r="D203" s="7"/>
      <c r="E203" s="9"/>
      <c r="F203" s="7"/>
      <c r="G203" s="7"/>
      <c r="H203" s="7"/>
      <c r="I203" s="10"/>
      <c r="J203" s="7"/>
      <c r="K203" s="7"/>
      <c r="L203" s="7"/>
      <c r="M203" s="7"/>
    </row>
    <row r="204" spans="1:13" s="11" customFormat="1">
      <c r="A204" s="6"/>
      <c r="B204" s="7">
        <f t="shared" si="3"/>
        <v>1</v>
      </c>
      <c r="C204" s="8"/>
      <c r="D204" s="7"/>
      <c r="E204" s="9"/>
      <c r="F204" s="7"/>
      <c r="G204" s="7"/>
      <c r="H204" s="7"/>
      <c r="I204" s="10"/>
      <c r="J204" s="7"/>
      <c r="K204" s="7"/>
      <c r="L204" s="7"/>
      <c r="M204" s="7"/>
    </row>
    <row r="205" spans="1:13" s="11" customFormat="1">
      <c r="A205" s="6"/>
      <c r="B205" s="7">
        <f t="shared" si="3"/>
        <v>1</v>
      </c>
      <c r="C205" s="8"/>
      <c r="D205" s="7"/>
      <c r="E205" s="9"/>
      <c r="F205" s="7"/>
      <c r="G205" s="7"/>
      <c r="H205" s="7"/>
      <c r="I205" s="10"/>
      <c r="J205" s="7"/>
      <c r="K205" s="7"/>
      <c r="L205" s="7"/>
      <c r="M205" s="7"/>
    </row>
    <row r="206" spans="1:13" s="11" customFormat="1">
      <c r="A206" s="6"/>
      <c r="B206" s="7">
        <f t="shared" si="3"/>
        <v>1</v>
      </c>
      <c r="C206" s="8"/>
      <c r="D206" s="7"/>
      <c r="E206" s="9"/>
      <c r="F206" s="7"/>
      <c r="G206" s="7"/>
      <c r="H206" s="7"/>
      <c r="I206" s="10"/>
      <c r="J206" s="7"/>
      <c r="K206" s="7"/>
      <c r="L206" s="7"/>
      <c r="M206" s="7"/>
    </row>
    <row r="207" spans="1:13" s="11" customFormat="1">
      <c r="A207" s="6"/>
      <c r="B207" s="7">
        <f t="shared" si="3"/>
        <v>1</v>
      </c>
      <c r="C207" s="8"/>
      <c r="D207" s="7"/>
      <c r="E207" s="9"/>
      <c r="F207" s="7"/>
      <c r="G207" s="7"/>
      <c r="H207" s="7"/>
      <c r="I207" s="10"/>
      <c r="J207" s="7"/>
      <c r="K207" s="7"/>
      <c r="L207" s="7"/>
      <c r="M207" s="7"/>
    </row>
    <row r="208" spans="1:13" s="11" customFormat="1">
      <c r="A208" s="6"/>
      <c r="B208" s="7">
        <f t="shared" si="3"/>
        <v>1</v>
      </c>
      <c r="C208" s="8"/>
      <c r="D208" s="7"/>
      <c r="E208" s="9"/>
      <c r="F208" s="7"/>
      <c r="G208" s="7"/>
      <c r="H208" s="7"/>
      <c r="I208" s="10"/>
      <c r="J208" s="7"/>
      <c r="K208" s="7"/>
      <c r="L208" s="7"/>
      <c r="M208" s="7"/>
    </row>
    <row r="209" spans="1:13" s="11" customFormat="1">
      <c r="A209" s="6"/>
      <c r="B209" s="7">
        <f t="shared" si="3"/>
        <v>1</v>
      </c>
      <c r="C209" s="8"/>
      <c r="D209" s="7"/>
      <c r="E209" s="9"/>
      <c r="F209" s="7"/>
      <c r="G209" s="7"/>
      <c r="H209" s="7"/>
      <c r="I209" s="10"/>
      <c r="J209" s="7"/>
      <c r="K209" s="7"/>
      <c r="L209" s="7"/>
      <c r="M209" s="7"/>
    </row>
    <row r="210" spans="1:13" s="11" customFormat="1">
      <c r="A210" s="6"/>
      <c r="B210" s="7">
        <f t="shared" si="3"/>
        <v>1</v>
      </c>
      <c r="C210" s="8"/>
      <c r="D210" s="7"/>
      <c r="E210" s="9"/>
      <c r="F210" s="7"/>
      <c r="G210" s="7"/>
      <c r="H210" s="7"/>
      <c r="I210" s="10"/>
      <c r="J210" s="7"/>
      <c r="K210" s="7"/>
      <c r="L210" s="7"/>
      <c r="M210" s="7"/>
    </row>
    <row r="211" spans="1:13" s="11" customFormat="1">
      <c r="A211" s="6"/>
      <c r="B211" s="7">
        <f t="shared" si="3"/>
        <v>1</v>
      </c>
      <c r="C211" s="8"/>
      <c r="D211" s="7"/>
      <c r="E211" s="9"/>
      <c r="F211" s="7"/>
      <c r="G211" s="7"/>
      <c r="H211" s="7"/>
      <c r="I211" s="10"/>
      <c r="J211" s="7"/>
      <c r="K211" s="7"/>
      <c r="L211" s="7"/>
      <c r="M211" s="7"/>
    </row>
    <row r="212" spans="1:13" s="11" customFormat="1">
      <c r="A212" s="6"/>
      <c r="B212" s="7">
        <f t="shared" ref="B212:B275" si="4">MONTH(A212)</f>
        <v>1</v>
      </c>
      <c r="C212" s="8"/>
      <c r="D212" s="7"/>
      <c r="E212" s="9"/>
      <c r="F212" s="7"/>
      <c r="G212" s="7"/>
      <c r="H212" s="7"/>
      <c r="I212" s="10"/>
      <c r="J212" s="7"/>
      <c r="K212" s="7"/>
      <c r="L212" s="7"/>
      <c r="M212" s="7"/>
    </row>
    <row r="213" spans="1:13" s="11" customFormat="1">
      <c r="A213" s="6"/>
      <c r="B213" s="7">
        <f t="shared" si="4"/>
        <v>1</v>
      </c>
      <c r="C213" s="8"/>
      <c r="D213" s="7"/>
      <c r="E213" s="9"/>
      <c r="F213" s="7"/>
      <c r="G213" s="7"/>
      <c r="H213" s="7"/>
      <c r="I213" s="10"/>
      <c r="J213" s="7"/>
      <c r="K213" s="7"/>
      <c r="L213" s="7"/>
      <c r="M213" s="7"/>
    </row>
    <row r="214" spans="1:13" s="11" customFormat="1">
      <c r="A214" s="6"/>
      <c r="B214" s="7">
        <f t="shared" si="4"/>
        <v>1</v>
      </c>
      <c r="C214" s="8"/>
      <c r="D214" s="7"/>
      <c r="E214" s="9"/>
      <c r="F214" s="7"/>
      <c r="G214" s="7"/>
      <c r="H214" s="7"/>
      <c r="I214" s="10"/>
      <c r="J214" s="7"/>
      <c r="K214" s="7"/>
      <c r="L214" s="7"/>
      <c r="M214" s="7"/>
    </row>
    <row r="215" spans="1:13" s="11" customFormat="1">
      <c r="A215" s="6"/>
      <c r="B215" s="7">
        <f t="shared" si="4"/>
        <v>1</v>
      </c>
      <c r="C215" s="8"/>
      <c r="D215" s="7"/>
      <c r="E215" s="9"/>
      <c r="F215" s="7"/>
      <c r="G215" s="7"/>
      <c r="H215" s="7"/>
      <c r="I215" s="10"/>
      <c r="J215" s="7"/>
      <c r="K215" s="7"/>
      <c r="L215" s="7"/>
      <c r="M215" s="7"/>
    </row>
    <row r="216" spans="1:13" s="11" customFormat="1">
      <c r="A216" s="6"/>
      <c r="B216" s="7">
        <f t="shared" si="4"/>
        <v>1</v>
      </c>
      <c r="C216" s="8"/>
      <c r="D216" s="7"/>
      <c r="E216" s="9"/>
      <c r="F216" s="7"/>
      <c r="G216" s="7"/>
      <c r="H216" s="7"/>
      <c r="I216" s="10"/>
      <c r="J216" s="7"/>
      <c r="K216" s="7"/>
      <c r="L216" s="7"/>
      <c r="M216" s="7"/>
    </row>
    <row r="217" spans="1:13" s="11" customFormat="1">
      <c r="A217" s="6"/>
      <c r="B217" s="7">
        <f t="shared" si="4"/>
        <v>1</v>
      </c>
      <c r="C217" s="8"/>
      <c r="D217" s="7"/>
      <c r="E217" s="9"/>
      <c r="F217" s="7"/>
      <c r="G217" s="7"/>
      <c r="H217" s="7"/>
      <c r="I217" s="10"/>
      <c r="J217" s="7"/>
      <c r="K217" s="7"/>
      <c r="L217" s="7"/>
      <c r="M217" s="7"/>
    </row>
    <row r="218" spans="1:13" s="11" customFormat="1">
      <c r="A218" s="6"/>
      <c r="B218" s="7">
        <f t="shared" si="4"/>
        <v>1</v>
      </c>
      <c r="C218" s="8"/>
      <c r="D218" s="7"/>
      <c r="E218" s="9"/>
      <c r="F218" s="7"/>
      <c r="G218" s="7"/>
      <c r="H218" s="7"/>
      <c r="I218" s="10"/>
      <c r="J218" s="7"/>
      <c r="K218" s="7"/>
      <c r="L218" s="7"/>
      <c r="M218" s="7"/>
    </row>
    <row r="219" spans="1:13" s="11" customFormat="1">
      <c r="A219" s="6"/>
      <c r="B219" s="7">
        <f t="shared" si="4"/>
        <v>1</v>
      </c>
      <c r="C219" s="8"/>
      <c r="D219" s="7"/>
      <c r="E219" s="9"/>
      <c r="F219" s="7"/>
      <c r="G219" s="7"/>
      <c r="H219" s="7"/>
      <c r="I219" s="10"/>
      <c r="J219" s="7"/>
      <c r="K219" s="7"/>
      <c r="L219" s="7"/>
      <c r="M219" s="7"/>
    </row>
    <row r="220" spans="1:13" s="11" customFormat="1">
      <c r="A220" s="6"/>
      <c r="B220" s="7">
        <f t="shared" si="4"/>
        <v>1</v>
      </c>
      <c r="C220" s="8"/>
      <c r="D220" s="7"/>
      <c r="E220" s="9"/>
      <c r="F220" s="7"/>
      <c r="G220" s="7"/>
      <c r="H220" s="7"/>
      <c r="I220" s="10"/>
      <c r="J220" s="7"/>
      <c r="K220" s="7"/>
      <c r="L220" s="7"/>
      <c r="M220" s="7"/>
    </row>
    <row r="221" spans="1:13" s="11" customFormat="1">
      <c r="A221" s="6"/>
      <c r="B221" s="7">
        <f t="shared" si="4"/>
        <v>1</v>
      </c>
      <c r="C221" s="8"/>
      <c r="D221" s="7"/>
      <c r="E221" s="9"/>
      <c r="F221" s="7"/>
      <c r="G221" s="7"/>
      <c r="H221" s="7"/>
      <c r="I221" s="10"/>
      <c r="J221" s="7"/>
      <c r="K221" s="7"/>
      <c r="L221" s="7"/>
      <c r="M221" s="7"/>
    </row>
    <row r="222" spans="1:13" s="11" customFormat="1">
      <c r="A222" s="6"/>
      <c r="B222" s="7">
        <f t="shared" si="4"/>
        <v>1</v>
      </c>
      <c r="C222" s="8"/>
      <c r="D222" s="7"/>
      <c r="E222" s="9"/>
      <c r="F222" s="7"/>
      <c r="G222" s="7"/>
      <c r="H222" s="7"/>
      <c r="I222" s="10"/>
      <c r="J222" s="7"/>
      <c r="K222" s="7"/>
      <c r="L222" s="7"/>
      <c r="M222" s="7"/>
    </row>
    <row r="223" spans="1:13" s="11" customFormat="1">
      <c r="A223" s="6"/>
      <c r="B223" s="7">
        <f t="shared" si="4"/>
        <v>1</v>
      </c>
      <c r="C223" s="8"/>
      <c r="D223" s="7"/>
      <c r="E223" s="9"/>
      <c r="F223" s="7"/>
      <c r="G223" s="7"/>
      <c r="H223" s="7"/>
      <c r="I223" s="10"/>
      <c r="J223" s="7"/>
      <c r="K223" s="7"/>
      <c r="L223" s="7"/>
      <c r="M223" s="7"/>
    </row>
    <row r="224" spans="1:13" s="11" customFormat="1">
      <c r="A224" s="6"/>
      <c r="B224" s="7">
        <f t="shared" si="4"/>
        <v>1</v>
      </c>
      <c r="C224" s="8"/>
      <c r="D224" s="7"/>
      <c r="E224" s="9"/>
      <c r="F224" s="7"/>
      <c r="G224" s="7"/>
      <c r="H224" s="7"/>
      <c r="I224" s="10"/>
      <c r="J224" s="7"/>
      <c r="K224" s="7"/>
      <c r="L224" s="7"/>
      <c r="M224" s="7"/>
    </row>
    <row r="225" spans="1:13" s="11" customFormat="1">
      <c r="A225" s="6"/>
      <c r="B225" s="7">
        <f t="shared" si="4"/>
        <v>1</v>
      </c>
      <c r="C225" s="8"/>
      <c r="D225" s="7"/>
      <c r="E225" s="9"/>
      <c r="F225" s="7"/>
      <c r="G225" s="7"/>
      <c r="H225" s="7"/>
      <c r="I225" s="10"/>
      <c r="J225" s="7"/>
      <c r="K225" s="7"/>
      <c r="L225" s="7"/>
      <c r="M225" s="7"/>
    </row>
    <row r="226" spans="1:13" s="11" customFormat="1">
      <c r="A226" s="6"/>
      <c r="B226" s="7">
        <f t="shared" si="4"/>
        <v>1</v>
      </c>
      <c r="C226" s="8"/>
      <c r="D226" s="7"/>
      <c r="E226" s="9"/>
      <c r="F226" s="7"/>
      <c r="G226" s="7"/>
      <c r="H226" s="7"/>
      <c r="I226" s="10"/>
      <c r="J226" s="7"/>
      <c r="K226" s="7"/>
      <c r="L226" s="7"/>
      <c r="M226" s="7"/>
    </row>
    <row r="227" spans="1:13" s="11" customFormat="1">
      <c r="A227" s="6"/>
      <c r="B227" s="7">
        <f t="shared" si="4"/>
        <v>1</v>
      </c>
      <c r="C227" s="8"/>
      <c r="D227" s="7"/>
      <c r="E227" s="9"/>
      <c r="F227" s="7"/>
      <c r="G227" s="7"/>
      <c r="H227" s="7"/>
      <c r="I227" s="10"/>
      <c r="J227" s="7"/>
      <c r="K227" s="7"/>
      <c r="L227" s="7"/>
      <c r="M227" s="7"/>
    </row>
    <row r="228" spans="1:13" s="11" customFormat="1">
      <c r="A228" s="6"/>
      <c r="B228" s="7">
        <f t="shared" si="4"/>
        <v>1</v>
      </c>
      <c r="C228" s="8"/>
      <c r="D228" s="7"/>
      <c r="E228" s="9"/>
      <c r="F228" s="7"/>
      <c r="G228" s="7"/>
      <c r="H228" s="7"/>
      <c r="I228" s="10"/>
      <c r="J228" s="7"/>
      <c r="K228" s="7"/>
      <c r="L228" s="7"/>
      <c r="M228" s="7"/>
    </row>
    <row r="229" spans="1:13" s="11" customFormat="1">
      <c r="A229" s="6"/>
      <c r="B229" s="7">
        <f t="shared" si="4"/>
        <v>1</v>
      </c>
      <c r="C229" s="8"/>
      <c r="D229" s="7"/>
      <c r="E229" s="9"/>
      <c r="F229" s="7"/>
      <c r="G229" s="7"/>
      <c r="H229" s="7"/>
      <c r="I229" s="10"/>
      <c r="J229" s="7"/>
      <c r="K229" s="7"/>
      <c r="L229" s="7"/>
      <c r="M229" s="7"/>
    </row>
    <row r="230" spans="1:13" s="11" customFormat="1">
      <c r="A230" s="6"/>
      <c r="B230" s="7">
        <f t="shared" si="4"/>
        <v>1</v>
      </c>
      <c r="C230" s="8"/>
      <c r="D230" s="7"/>
      <c r="E230" s="9"/>
      <c r="F230" s="7"/>
      <c r="G230" s="7"/>
      <c r="H230" s="7"/>
      <c r="I230" s="10"/>
      <c r="J230" s="7"/>
      <c r="K230" s="7"/>
      <c r="L230" s="7"/>
      <c r="M230" s="7"/>
    </row>
    <row r="231" spans="1:13" s="11" customFormat="1">
      <c r="A231" s="6"/>
      <c r="B231" s="7">
        <f t="shared" si="4"/>
        <v>1</v>
      </c>
      <c r="C231" s="8"/>
      <c r="D231" s="7"/>
      <c r="E231" s="9"/>
      <c r="F231" s="7"/>
      <c r="G231" s="7"/>
      <c r="H231" s="7"/>
      <c r="I231" s="10"/>
      <c r="J231" s="7"/>
      <c r="K231" s="7"/>
      <c r="L231" s="7"/>
      <c r="M231" s="7"/>
    </row>
    <row r="232" spans="1:13" s="11" customFormat="1">
      <c r="A232" s="6"/>
      <c r="B232" s="7">
        <f t="shared" si="4"/>
        <v>1</v>
      </c>
      <c r="C232" s="8"/>
      <c r="D232" s="7"/>
      <c r="E232" s="9"/>
      <c r="F232" s="7"/>
      <c r="G232" s="7"/>
      <c r="H232" s="7"/>
      <c r="I232" s="10"/>
      <c r="J232" s="7"/>
      <c r="K232" s="7"/>
      <c r="L232" s="7"/>
      <c r="M232" s="7"/>
    </row>
    <row r="233" spans="1:13" s="11" customFormat="1">
      <c r="A233" s="6"/>
      <c r="B233" s="7">
        <f t="shared" si="4"/>
        <v>1</v>
      </c>
      <c r="C233" s="8"/>
      <c r="D233" s="7"/>
      <c r="E233" s="9"/>
      <c r="F233" s="7"/>
      <c r="G233" s="7"/>
      <c r="H233" s="7"/>
      <c r="I233" s="10"/>
      <c r="J233" s="7"/>
      <c r="K233" s="7"/>
      <c r="L233" s="7"/>
      <c r="M233" s="7"/>
    </row>
    <row r="234" spans="1:13" s="11" customFormat="1">
      <c r="A234" s="6"/>
      <c r="B234" s="7">
        <f t="shared" si="4"/>
        <v>1</v>
      </c>
      <c r="C234" s="8"/>
      <c r="D234" s="7"/>
      <c r="E234" s="9"/>
      <c r="F234" s="7"/>
      <c r="G234" s="7"/>
      <c r="H234" s="7"/>
      <c r="I234" s="10"/>
      <c r="J234" s="7"/>
      <c r="K234" s="7"/>
      <c r="L234" s="7"/>
      <c r="M234" s="7"/>
    </row>
    <row r="235" spans="1:13" s="11" customFormat="1">
      <c r="A235" s="6"/>
      <c r="B235" s="7">
        <f t="shared" si="4"/>
        <v>1</v>
      </c>
      <c r="C235" s="8"/>
      <c r="D235" s="7"/>
      <c r="E235" s="9"/>
      <c r="F235" s="7"/>
      <c r="G235" s="7"/>
      <c r="H235" s="7"/>
      <c r="I235" s="10"/>
      <c r="J235" s="7"/>
      <c r="K235" s="7"/>
      <c r="L235" s="7"/>
      <c r="M235" s="7"/>
    </row>
    <row r="236" spans="1:13" s="11" customFormat="1">
      <c r="A236" s="6"/>
      <c r="B236" s="7">
        <f t="shared" si="4"/>
        <v>1</v>
      </c>
      <c r="C236" s="8"/>
      <c r="D236" s="7"/>
      <c r="E236" s="9"/>
      <c r="F236" s="7"/>
      <c r="G236" s="7"/>
      <c r="H236" s="7"/>
      <c r="I236" s="10"/>
      <c r="J236" s="7"/>
      <c r="K236" s="7"/>
      <c r="L236" s="7"/>
      <c r="M236" s="7"/>
    </row>
    <row r="237" spans="1:13" s="11" customFormat="1">
      <c r="A237" s="6"/>
      <c r="B237" s="7">
        <f t="shared" si="4"/>
        <v>1</v>
      </c>
      <c r="C237" s="8"/>
      <c r="D237" s="7"/>
      <c r="E237" s="9"/>
      <c r="F237" s="7"/>
      <c r="G237" s="7"/>
      <c r="H237" s="7"/>
      <c r="I237" s="10"/>
      <c r="J237" s="7"/>
      <c r="K237" s="7"/>
      <c r="L237" s="7"/>
      <c r="M237" s="7"/>
    </row>
    <row r="238" spans="1:13" s="11" customFormat="1">
      <c r="A238" s="6"/>
      <c r="B238" s="7">
        <f t="shared" si="4"/>
        <v>1</v>
      </c>
      <c r="C238" s="8"/>
      <c r="D238" s="7"/>
      <c r="E238" s="9"/>
      <c r="F238" s="7"/>
      <c r="G238" s="7"/>
      <c r="H238" s="7"/>
      <c r="I238" s="10"/>
      <c r="J238" s="7"/>
      <c r="K238" s="7"/>
      <c r="L238" s="7"/>
      <c r="M238" s="7"/>
    </row>
    <row r="239" spans="1:13" s="11" customFormat="1">
      <c r="A239" s="6"/>
      <c r="B239" s="7">
        <f t="shared" si="4"/>
        <v>1</v>
      </c>
      <c r="C239" s="8"/>
      <c r="D239" s="7"/>
      <c r="E239" s="9"/>
      <c r="F239" s="7"/>
      <c r="G239" s="7"/>
      <c r="H239" s="7"/>
      <c r="I239" s="10"/>
      <c r="J239" s="7"/>
      <c r="K239" s="7"/>
      <c r="L239" s="7"/>
      <c r="M239" s="7"/>
    </row>
    <row r="240" spans="1:13" s="11" customFormat="1">
      <c r="A240" s="6"/>
      <c r="B240" s="7">
        <f t="shared" si="4"/>
        <v>1</v>
      </c>
      <c r="C240" s="8"/>
      <c r="D240" s="7"/>
      <c r="E240" s="9"/>
      <c r="F240" s="7"/>
      <c r="G240" s="7"/>
      <c r="H240" s="7"/>
      <c r="I240" s="10"/>
      <c r="J240" s="7"/>
      <c r="K240" s="7"/>
      <c r="L240" s="7"/>
      <c r="M240" s="7"/>
    </row>
    <row r="241" spans="1:13" s="11" customFormat="1">
      <c r="A241" s="6"/>
      <c r="B241" s="7">
        <f t="shared" si="4"/>
        <v>1</v>
      </c>
      <c r="C241" s="8"/>
      <c r="D241" s="7"/>
      <c r="E241" s="9"/>
      <c r="F241" s="7"/>
      <c r="G241" s="7"/>
      <c r="H241" s="7"/>
      <c r="I241" s="10"/>
      <c r="J241" s="7"/>
      <c r="K241" s="7"/>
      <c r="L241" s="7"/>
      <c r="M241" s="7"/>
    </row>
    <row r="242" spans="1:13" s="11" customFormat="1">
      <c r="A242" s="6"/>
      <c r="B242" s="7">
        <f t="shared" si="4"/>
        <v>1</v>
      </c>
      <c r="C242" s="8"/>
      <c r="D242" s="7"/>
      <c r="E242" s="9"/>
      <c r="F242" s="7"/>
      <c r="G242" s="7"/>
      <c r="H242" s="7"/>
      <c r="I242" s="10"/>
      <c r="J242" s="7"/>
      <c r="K242" s="7"/>
      <c r="L242" s="7"/>
      <c r="M242" s="7"/>
    </row>
    <row r="243" spans="1:13" s="11" customFormat="1">
      <c r="A243" s="6"/>
      <c r="B243" s="7">
        <f t="shared" si="4"/>
        <v>1</v>
      </c>
      <c r="C243" s="8"/>
      <c r="D243" s="7"/>
      <c r="E243" s="9"/>
      <c r="F243" s="7"/>
      <c r="G243" s="7"/>
      <c r="H243" s="7"/>
      <c r="I243" s="10"/>
      <c r="J243" s="7"/>
      <c r="K243" s="7"/>
      <c r="L243" s="7"/>
      <c r="M243" s="7"/>
    </row>
    <row r="244" spans="1:13" s="11" customFormat="1">
      <c r="A244" s="6"/>
      <c r="B244" s="7">
        <f t="shared" si="4"/>
        <v>1</v>
      </c>
      <c r="C244" s="8"/>
      <c r="D244" s="7"/>
      <c r="E244" s="9"/>
      <c r="F244" s="7"/>
      <c r="G244" s="7"/>
      <c r="H244" s="7"/>
      <c r="I244" s="10"/>
      <c r="J244" s="7"/>
      <c r="K244" s="7"/>
      <c r="L244" s="7"/>
      <c r="M244" s="7"/>
    </row>
    <row r="245" spans="1:13" s="11" customFormat="1">
      <c r="A245" s="6"/>
      <c r="B245" s="7">
        <f t="shared" si="4"/>
        <v>1</v>
      </c>
      <c r="C245" s="8"/>
      <c r="D245" s="7"/>
      <c r="E245" s="9"/>
      <c r="F245" s="7"/>
      <c r="G245" s="7"/>
      <c r="H245" s="7"/>
      <c r="I245" s="10"/>
      <c r="J245" s="7"/>
      <c r="K245" s="7"/>
      <c r="L245" s="7"/>
      <c r="M245" s="7"/>
    </row>
    <row r="246" spans="1:13" s="11" customFormat="1">
      <c r="A246" s="6"/>
      <c r="B246" s="7">
        <f t="shared" si="4"/>
        <v>1</v>
      </c>
      <c r="C246" s="8"/>
      <c r="D246" s="7"/>
      <c r="E246" s="9"/>
      <c r="F246" s="7"/>
      <c r="G246" s="7"/>
      <c r="H246" s="7"/>
      <c r="I246" s="10"/>
      <c r="J246" s="7"/>
      <c r="K246" s="7"/>
      <c r="L246" s="7"/>
      <c r="M246" s="7"/>
    </row>
    <row r="247" spans="1:13" s="11" customFormat="1">
      <c r="A247" s="6"/>
      <c r="B247" s="7">
        <f t="shared" si="4"/>
        <v>1</v>
      </c>
      <c r="C247" s="8"/>
      <c r="D247" s="7"/>
      <c r="E247" s="9"/>
      <c r="F247" s="7"/>
      <c r="G247" s="7"/>
      <c r="H247" s="7"/>
      <c r="I247" s="10"/>
      <c r="J247" s="7"/>
      <c r="K247" s="7"/>
      <c r="L247" s="7"/>
      <c r="M247" s="7"/>
    </row>
    <row r="248" spans="1:13" s="11" customFormat="1">
      <c r="A248" s="6"/>
      <c r="B248" s="7">
        <f t="shared" si="4"/>
        <v>1</v>
      </c>
      <c r="C248" s="8"/>
      <c r="D248" s="7"/>
      <c r="E248" s="9"/>
      <c r="F248" s="7"/>
      <c r="G248" s="7"/>
      <c r="H248" s="7"/>
      <c r="I248" s="10"/>
      <c r="J248" s="7"/>
      <c r="K248" s="7"/>
      <c r="L248" s="7"/>
      <c r="M248" s="7"/>
    </row>
    <row r="249" spans="1:13" s="11" customFormat="1">
      <c r="A249" s="6"/>
      <c r="B249" s="7">
        <f t="shared" si="4"/>
        <v>1</v>
      </c>
      <c r="C249" s="8"/>
      <c r="D249" s="7"/>
      <c r="E249" s="9"/>
      <c r="F249" s="7"/>
      <c r="G249" s="7"/>
      <c r="H249" s="7"/>
      <c r="I249" s="10"/>
      <c r="J249" s="7"/>
      <c r="K249" s="7"/>
      <c r="L249" s="7"/>
      <c r="M249" s="7"/>
    </row>
    <row r="250" spans="1:13" s="11" customFormat="1">
      <c r="A250" s="6"/>
      <c r="B250" s="7">
        <f t="shared" si="4"/>
        <v>1</v>
      </c>
      <c r="C250" s="8"/>
      <c r="D250" s="7"/>
      <c r="E250" s="9"/>
      <c r="F250" s="7"/>
      <c r="G250" s="7"/>
      <c r="H250" s="7"/>
      <c r="I250" s="10"/>
      <c r="J250" s="7"/>
      <c r="K250" s="7"/>
      <c r="L250" s="7"/>
      <c r="M250" s="7"/>
    </row>
    <row r="251" spans="1:13" s="11" customFormat="1">
      <c r="A251" s="6"/>
      <c r="B251" s="7">
        <f t="shared" si="4"/>
        <v>1</v>
      </c>
      <c r="C251" s="8"/>
      <c r="D251" s="7"/>
      <c r="E251" s="9"/>
      <c r="F251" s="7"/>
      <c r="G251" s="7"/>
      <c r="H251" s="7"/>
      <c r="I251" s="10"/>
      <c r="J251" s="7"/>
      <c r="K251" s="7"/>
      <c r="L251" s="7"/>
      <c r="M251" s="7"/>
    </row>
    <row r="252" spans="1:13" s="11" customFormat="1">
      <c r="A252" s="6"/>
      <c r="B252" s="7">
        <f t="shared" si="4"/>
        <v>1</v>
      </c>
      <c r="C252" s="8"/>
      <c r="D252" s="7"/>
      <c r="E252" s="9"/>
      <c r="F252" s="7"/>
      <c r="G252" s="7"/>
      <c r="H252" s="7"/>
      <c r="I252" s="10"/>
      <c r="J252" s="7"/>
      <c r="K252" s="7"/>
      <c r="L252" s="7"/>
      <c r="M252" s="7"/>
    </row>
    <row r="253" spans="1:13" s="11" customFormat="1">
      <c r="A253" s="6"/>
      <c r="B253" s="7">
        <f t="shared" si="4"/>
        <v>1</v>
      </c>
      <c r="C253" s="8"/>
      <c r="D253" s="7"/>
      <c r="E253" s="9"/>
      <c r="F253" s="7"/>
      <c r="G253" s="7"/>
      <c r="H253" s="7"/>
      <c r="I253" s="10"/>
      <c r="J253" s="7"/>
      <c r="K253" s="7"/>
      <c r="L253" s="7"/>
      <c r="M253" s="7"/>
    </row>
    <row r="254" spans="1:13" s="11" customFormat="1">
      <c r="A254" s="6"/>
      <c r="B254" s="7">
        <f t="shared" si="4"/>
        <v>1</v>
      </c>
      <c r="C254" s="8"/>
      <c r="D254" s="7"/>
      <c r="E254" s="9"/>
      <c r="F254" s="7"/>
      <c r="G254" s="7"/>
      <c r="H254" s="7"/>
      <c r="I254" s="10"/>
      <c r="J254" s="7"/>
      <c r="K254" s="7"/>
      <c r="L254" s="7"/>
      <c r="M254" s="7"/>
    </row>
    <row r="255" spans="1:13" s="11" customFormat="1">
      <c r="A255" s="6"/>
      <c r="B255" s="7">
        <f t="shared" si="4"/>
        <v>1</v>
      </c>
      <c r="C255" s="8"/>
      <c r="D255" s="7"/>
      <c r="E255" s="9"/>
      <c r="F255" s="7"/>
      <c r="G255" s="7"/>
      <c r="H255" s="7"/>
      <c r="I255" s="10"/>
      <c r="J255" s="7"/>
      <c r="K255" s="7"/>
      <c r="L255" s="7"/>
      <c r="M255" s="7"/>
    </row>
    <row r="256" spans="1:13" s="11" customFormat="1">
      <c r="A256" s="6"/>
      <c r="B256" s="7">
        <f t="shared" si="4"/>
        <v>1</v>
      </c>
      <c r="C256" s="8"/>
      <c r="D256" s="7"/>
      <c r="E256" s="9"/>
      <c r="F256" s="7"/>
      <c r="G256" s="7"/>
      <c r="H256" s="7"/>
      <c r="I256" s="10"/>
      <c r="J256" s="7"/>
      <c r="K256" s="7"/>
      <c r="L256" s="7"/>
      <c r="M256" s="7"/>
    </row>
    <row r="257" spans="1:13" s="11" customFormat="1">
      <c r="A257" s="6"/>
      <c r="B257" s="7">
        <f t="shared" si="4"/>
        <v>1</v>
      </c>
      <c r="C257" s="8"/>
      <c r="D257" s="7"/>
      <c r="E257" s="9"/>
      <c r="F257" s="7"/>
      <c r="G257" s="7"/>
      <c r="H257" s="7"/>
      <c r="I257" s="10"/>
      <c r="J257" s="7"/>
      <c r="K257" s="7"/>
      <c r="L257" s="7"/>
      <c r="M257" s="7"/>
    </row>
    <row r="258" spans="1:13" s="11" customFormat="1">
      <c r="A258" s="6"/>
      <c r="B258" s="7">
        <f t="shared" si="4"/>
        <v>1</v>
      </c>
      <c r="C258" s="8"/>
      <c r="D258" s="7"/>
      <c r="E258" s="9"/>
      <c r="F258" s="7"/>
      <c r="G258" s="7"/>
      <c r="H258" s="7"/>
      <c r="I258" s="10"/>
      <c r="J258" s="7"/>
      <c r="K258" s="7"/>
      <c r="L258" s="7"/>
      <c r="M258" s="7"/>
    </row>
    <row r="259" spans="1:13" s="11" customFormat="1">
      <c r="A259" s="6"/>
      <c r="B259" s="7">
        <f t="shared" si="4"/>
        <v>1</v>
      </c>
      <c r="C259" s="8"/>
      <c r="D259" s="7"/>
      <c r="E259" s="9"/>
      <c r="F259" s="7"/>
      <c r="G259" s="7"/>
      <c r="H259" s="7"/>
      <c r="I259" s="10"/>
      <c r="J259" s="7"/>
      <c r="K259" s="7"/>
      <c r="L259" s="7"/>
      <c r="M259" s="7"/>
    </row>
    <row r="260" spans="1:13" s="11" customFormat="1">
      <c r="A260" s="6"/>
      <c r="B260" s="7">
        <f t="shared" si="4"/>
        <v>1</v>
      </c>
      <c r="C260" s="8"/>
      <c r="D260" s="7"/>
      <c r="E260" s="9"/>
      <c r="F260" s="7"/>
      <c r="G260" s="7"/>
      <c r="H260" s="7"/>
      <c r="I260" s="10"/>
      <c r="J260" s="7"/>
      <c r="K260" s="7"/>
      <c r="L260" s="7"/>
      <c r="M260" s="7"/>
    </row>
    <row r="261" spans="1:13" s="11" customFormat="1">
      <c r="A261" s="6"/>
      <c r="B261" s="7">
        <f t="shared" si="4"/>
        <v>1</v>
      </c>
      <c r="C261" s="8"/>
      <c r="D261" s="7"/>
      <c r="E261" s="9"/>
      <c r="F261" s="7"/>
      <c r="G261" s="7"/>
      <c r="H261" s="7"/>
      <c r="I261" s="10"/>
      <c r="J261" s="7"/>
      <c r="K261" s="7"/>
      <c r="L261" s="7"/>
      <c r="M261" s="7"/>
    </row>
    <row r="262" spans="1:13" s="11" customFormat="1">
      <c r="A262" s="6"/>
      <c r="B262" s="7">
        <f t="shared" si="4"/>
        <v>1</v>
      </c>
      <c r="C262" s="8"/>
      <c r="D262" s="7"/>
      <c r="E262" s="9"/>
      <c r="F262" s="7"/>
      <c r="G262" s="7"/>
      <c r="H262" s="7"/>
      <c r="I262" s="10"/>
      <c r="J262" s="7"/>
      <c r="K262" s="7"/>
      <c r="L262" s="7"/>
      <c r="M262" s="7"/>
    </row>
    <row r="263" spans="1:13" s="11" customFormat="1">
      <c r="A263" s="6"/>
      <c r="B263" s="7">
        <f t="shared" si="4"/>
        <v>1</v>
      </c>
      <c r="C263" s="8"/>
      <c r="D263" s="7"/>
      <c r="E263" s="9"/>
      <c r="F263" s="7"/>
      <c r="G263" s="7"/>
      <c r="H263" s="7"/>
      <c r="I263" s="10"/>
      <c r="J263" s="7"/>
      <c r="K263" s="7"/>
      <c r="L263" s="7"/>
      <c r="M263" s="7"/>
    </row>
    <row r="264" spans="1:13" s="11" customFormat="1">
      <c r="A264" s="6"/>
      <c r="B264" s="7">
        <f t="shared" si="4"/>
        <v>1</v>
      </c>
      <c r="C264" s="8"/>
      <c r="D264" s="7"/>
      <c r="E264" s="9"/>
      <c r="F264" s="7"/>
      <c r="G264" s="7"/>
      <c r="H264" s="7"/>
      <c r="I264" s="10"/>
      <c r="J264" s="7"/>
      <c r="K264" s="7"/>
      <c r="L264" s="7"/>
      <c r="M264" s="7"/>
    </row>
    <row r="265" spans="1:13" s="11" customFormat="1">
      <c r="A265" s="6"/>
      <c r="B265" s="7">
        <f t="shared" si="4"/>
        <v>1</v>
      </c>
      <c r="C265" s="8"/>
      <c r="D265" s="7"/>
      <c r="E265" s="9"/>
      <c r="F265" s="7"/>
      <c r="G265" s="7"/>
      <c r="H265" s="7"/>
      <c r="I265" s="10"/>
      <c r="J265" s="7"/>
      <c r="K265" s="7"/>
      <c r="L265" s="7"/>
      <c r="M265" s="7"/>
    </row>
    <row r="266" spans="1:13" s="11" customFormat="1">
      <c r="A266" s="6"/>
      <c r="B266" s="7">
        <f t="shared" si="4"/>
        <v>1</v>
      </c>
      <c r="C266" s="8"/>
      <c r="D266" s="7"/>
      <c r="E266" s="9"/>
      <c r="F266" s="7"/>
      <c r="G266" s="7"/>
      <c r="H266" s="7"/>
      <c r="I266" s="10"/>
      <c r="J266" s="7"/>
      <c r="K266" s="7"/>
      <c r="L266" s="7"/>
      <c r="M266" s="7"/>
    </row>
    <row r="267" spans="1:13" s="11" customFormat="1">
      <c r="A267" s="6"/>
      <c r="B267" s="7">
        <f t="shared" si="4"/>
        <v>1</v>
      </c>
      <c r="C267" s="8"/>
      <c r="D267" s="7"/>
      <c r="E267" s="9"/>
      <c r="F267" s="7"/>
      <c r="G267" s="7"/>
      <c r="H267" s="7"/>
      <c r="I267" s="10"/>
      <c r="J267" s="7"/>
      <c r="K267" s="7"/>
      <c r="L267" s="7"/>
      <c r="M267" s="7"/>
    </row>
    <row r="268" spans="1:13" s="11" customFormat="1">
      <c r="A268" s="6"/>
      <c r="B268" s="7">
        <f t="shared" si="4"/>
        <v>1</v>
      </c>
      <c r="C268" s="8"/>
      <c r="D268" s="7"/>
      <c r="E268" s="9"/>
      <c r="F268" s="7"/>
      <c r="G268" s="7"/>
      <c r="H268" s="7"/>
      <c r="I268" s="10"/>
      <c r="J268" s="7"/>
      <c r="K268" s="7"/>
      <c r="L268" s="7"/>
      <c r="M268" s="7"/>
    </row>
    <row r="269" spans="1:13" s="11" customFormat="1">
      <c r="A269" s="6"/>
      <c r="B269" s="7">
        <f t="shared" si="4"/>
        <v>1</v>
      </c>
      <c r="C269" s="8"/>
      <c r="D269" s="7"/>
      <c r="E269" s="9"/>
      <c r="F269" s="7"/>
      <c r="G269" s="7"/>
      <c r="H269" s="7"/>
      <c r="I269" s="10"/>
      <c r="J269" s="7"/>
      <c r="K269" s="7"/>
      <c r="L269" s="7"/>
      <c r="M269" s="7"/>
    </row>
    <row r="270" spans="1:13" s="11" customFormat="1">
      <c r="A270" s="6"/>
      <c r="B270" s="7">
        <f t="shared" si="4"/>
        <v>1</v>
      </c>
      <c r="C270" s="8"/>
      <c r="D270" s="7"/>
      <c r="E270" s="9"/>
      <c r="F270" s="7"/>
      <c r="G270" s="7"/>
      <c r="H270" s="7"/>
      <c r="I270" s="10"/>
      <c r="J270" s="7"/>
      <c r="K270" s="7"/>
      <c r="L270" s="7"/>
      <c r="M270" s="7"/>
    </row>
    <row r="271" spans="1:13" s="11" customFormat="1">
      <c r="A271" s="6"/>
      <c r="B271" s="7">
        <f t="shared" si="4"/>
        <v>1</v>
      </c>
      <c r="C271" s="8"/>
      <c r="D271" s="7"/>
      <c r="E271" s="9"/>
      <c r="F271" s="7"/>
      <c r="G271" s="7"/>
      <c r="H271" s="7"/>
      <c r="I271" s="10"/>
      <c r="J271" s="7"/>
      <c r="K271" s="7"/>
      <c r="L271" s="7"/>
      <c r="M271" s="7"/>
    </row>
    <row r="272" spans="1:13" s="11" customFormat="1">
      <c r="A272" s="6"/>
      <c r="B272" s="7">
        <f t="shared" si="4"/>
        <v>1</v>
      </c>
      <c r="C272" s="8"/>
      <c r="D272" s="7"/>
      <c r="E272" s="9"/>
      <c r="F272" s="7"/>
      <c r="G272" s="7"/>
      <c r="H272" s="7"/>
      <c r="I272" s="10"/>
      <c r="J272" s="7"/>
      <c r="K272" s="7"/>
      <c r="L272" s="7"/>
      <c r="M272" s="7"/>
    </row>
    <row r="273" spans="1:13" s="11" customFormat="1">
      <c r="A273" s="6"/>
      <c r="B273" s="7">
        <f t="shared" si="4"/>
        <v>1</v>
      </c>
      <c r="C273" s="8"/>
      <c r="D273" s="7"/>
      <c r="E273" s="9"/>
      <c r="F273" s="7"/>
      <c r="G273" s="7"/>
      <c r="H273" s="7"/>
      <c r="I273" s="10"/>
      <c r="J273" s="7"/>
      <c r="K273" s="7"/>
      <c r="L273" s="7"/>
      <c r="M273" s="7"/>
    </row>
    <row r="274" spans="1:13" s="11" customFormat="1">
      <c r="A274" s="6"/>
      <c r="B274" s="7">
        <f t="shared" si="4"/>
        <v>1</v>
      </c>
      <c r="C274" s="8"/>
      <c r="D274" s="7"/>
      <c r="E274" s="9"/>
      <c r="F274" s="7"/>
      <c r="G274" s="7"/>
      <c r="H274" s="7"/>
      <c r="I274" s="10"/>
      <c r="J274" s="7"/>
      <c r="K274" s="7"/>
      <c r="L274" s="7"/>
      <c r="M274" s="7"/>
    </row>
    <row r="275" spans="1:13" s="11" customFormat="1">
      <c r="A275" s="6"/>
      <c r="B275" s="7">
        <f t="shared" si="4"/>
        <v>1</v>
      </c>
      <c r="C275" s="8"/>
      <c r="D275" s="7"/>
      <c r="E275" s="9"/>
      <c r="F275" s="7"/>
      <c r="G275" s="7"/>
      <c r="H275" s="7"/>
      <c r="I275" s="10"/>
      <c r="J275" s="7"/>
      <c r="K275" s="7"/>
      <c r="L275" s="7"/>
      <c r="M275" s="7"/>
    </row>
    <row r="276" spans="1:13" s="11" customFormat="1">
      <c r="A276" s="6"/>
      <c r="B276" s="7">
        <f t="shared" ref="B276:B339" si="5">MONTH(A276)</f>
        <v>1</v>
      </c>
      <c r="C276" s="8"/>
      <c r="D276" s="7"/>
      <c r="E276" s="9"/>
      <c r="F276" s="7"/>
      <c r="G276" s="7"/>
      <c r="H276" s="7"/>
      <c r="I276" s="10"/>
      <c r="J276" s="7"/>
      <c r="K276" s="7"/>
      <c r="L276" s="7"/>
      <c r="M276" s="7"/>
    </row>
    <row r="277" spans="1:13" s="11" customFormat="1">
      <c r="A277" s="6"/>
      <c r="B277" s="7">
        <f t="shared" si="5"/>
        <v>1</v>
      </c>
      <c r="C277" s="8"/>
      <c r="D277" s="7"/>
      <c r="E277" s="9"/>
      <c r="F277" s="7"/>
      <c r="G277" s="7"/>
      <c r="H277" s="7"/>
      <c r="I277" s="10"/>
      <c r="J277" s="7"/>
      <c r="K277" s="7"/>
      <c r="L277" s="7"/>
      <c r="M277" s="7"/>
    </row>
    <row r="278" spans="1:13" s="11" customFormat="1">
      <c r="A278" s="6"/>
      <c r="B278" s="7">
        <f t="shared" si="5"/>
        <v>1</v>
      </c>
      <c r="C278" s="8"/>
      <c r="D278" s="7"/>
      <c r="E278" s="9"/>
      <c r="F278" s="7"/>
      <c r="G278" s="7"/>
      <c r="H278" s="7"/>
      <c r="I278" s="10"/>
      <c r="J278" s="7"/>
      <c r="K278" s="7"/>
      <c r="L278" s="7"/>
      <c r="M278" s="7"/>
    </row>
    <row r="279" spans="1:13" s="11" customFormat="1">
      <c r="A279" s="6"/>
      <c r="B279" s="7">
        <f t="shared" si="5"/>
        <v>1</v>
      </c>
      <c r="C279" s="8"/>
      <c r="D279" s="7"/>
      <c r="E279" s="9"/>
      <c r="F279" s="7"/>
      <c r="G279" s="7"/>
      <c r="H279" s="7"/>
      <c r="I279" s="10"/>
      <c r="J279" s="7"/>
      <c r="K279" s="7"/>
      <c r="L279" s="7"/>
      <c r="M279" s="7"/>
    </row>
    <row r="280" spans="1:13" s="11" customFormat="1">
      <c r="A280" s="6"/>
      <c r="B280" s="7">
        <f t="shared" si="5"/>
        <v>1</v>
      </c>
      <c r="C280" s="8"/>
      <c r="D280" s="7"/>
      <c r="E280" s="9"/>
      <c r="F280" s="7"/>
      <c r="G280" s="7"/>
      <c r="H280" s="7"/>
      <c r="I280" s="10"/>
      <c r="J280" s="7"/>
      <c r="K280" s="7"/>
      <c r="L280" s="7"/>
      <c r="M280" s="7"/>
    </row>
    <row r="281" spans="1:13" s="11" customFormat="1">
      <c r="A281" s="6"/>
      <c r="B281" s="7">
        <f t="shared" si="5"/>
        <v>1</v>
      </c>
      <c r="C281" s="8"/>
      <c r="D281" s="7"/>
      <c r="E281" s="9"/>
      <c r="F281" s="7"/>
      <c r="G281" s="7"/>
      <c r="H281" s="7"/>
      <c r="I281" s="10"/>
      <c r="J281" s="7"/>
      <c r="K281" s="7"/>
      <c r="L281" s="7"/>
      <c r="M281" s="7"/>
    </row>
    <row r="282" spans="1:13" s="11" customFormat="1">
      <c r="A282" s="6"/>
      <c r="B282" s="7">
        <f t="shared" si="5"/>
        <v>1</v>
      </c>
      <c r="C282" s="8"/>
      <c r="D282" s="7"/>
      <c r="E282" s="9"/>
      <c r="F282" s="7"/>
      <c r="G282" s="7"/>
      <c r="H282" s="7"/>
      <c r="I282" s="10"/>
      <c r="J282" s="7"/>
      <c r="K282" s="7"/>
      <c r="L282" s="7"/>
      <c r="M282" s="7"/>
    </row>
    <row r="283" spans="1:13" s="11" customFormat="1">
      <c r="A283" s="6"/>
      <c r="B283" s="7">
        <f t="shared" si="5"/>
        <v>1</v>
      </c>
      <c r="C283" s="8"/>
      <c r="D283" s="7"/>
      <c r="E283" s="9"/>
      <c r="F283" s="7"/>
      <c r="G283" s="7"/>
      <c r="H283" s="7"/>
      <c r="I283" s="10"/>
      <c r="J283" s="7"/>
      <c r="K283" s="7"/>
      <c r="L283" s="7"/>
      <c r="M283" s="7"/>
    </row>
    <row r="284" spans="1:13" s="11" customFormat="1">
      <c r="A284" s="6"/>
      <c r="B284" s="7">
        <f t="shared" si="5"/>
        <v>1</v>
      </c>
      <c r="C284" s="8"/>
      <c r="D284" s="7"/>
      <c r="E284" s="9"/>
      <c r="F284" s="7"/>
      <c r="G284" s="7"/>
      <c r="H284" s="7"/>
      <c r="I284" s="10"/>
      <c r="J284" s="7"/>
      <c r="K284" s="7"/>
      <c r="L284" s="7"/>
      <c r="M284" s="7"/>
    </row>
    <row r="285" spans="1:13" s="11" customFormat="1">
      <c r="A285" s="6"/>
      <c r="B285" s="7">
        <f t="shared" si="5"/>
        <v>1</v>
      </c>
      <c r="C285" s="8"/>
      <c r="D285" s="7"/>
      <c r="E285" s="9"/>
      <c r="F285" s="7"/>
      <c r="G285" s="7"/>
      <c r="H285" s="7"/>
      <c r="I285" s="10"/>
      <c r="J285" s="7"/>
      <c r="K285" s="7"/>
      <c r="L285" s="7"/>
      <c r="M285" s="7"/>
    </row>
    <row r="286" spans="1:13" s="11" customFormat="1">
      <c r="A286" s="6"/>
      <c r="B286" s="7">
        <f t="shared" si="5"/>
        <v>1</v>
      </c>
      <c r="C286" s="8"/>
      <c r="D286" s="7"/>
      <c r="E286" s="9"/>
      <c r="F286" s="7"/>
      <c r="G286" s="7"/>
      <c r="H286" s="7"/>
      <c r="I286" s="10"/>
      <c r="J286" s="7"/>
      <c r="K286" s="7"/>
      <c r="L286" s="7"/>
      <c r="M286" s="7"/>
    </row>
    <row r="287" spans="1:13" s="11" customFormat="1">
      <c r="A287" s="6"/>
      <c r="B287" s="7">
        <f t="shared" si="5"/>
        <v>1</v>
      </c>
      <c r="C287" s="8"/>
      <c r="D287" s="7"/>
      <c r="E287" s="9"/>
      <c r="F287" s="7"/>
      <c r="G287" s="7"/>
      <c r="H287" s="7"/>
      <c r="I287" s="10"/>
      <c r="J287" s="7"/>
      <c r="K287" s="7"/>
      <c r="L287" s="7"/>
      <c r="M287" s="7"/>
    </row>
    <row r="288" spans="1:13" s="11" customFormat="1">
      <c r="A288" s="6"/>
      <c r="B288" s="7">
        <f t="shared" si="5"/>
        <v>1</v>
      </c>
      <c r="C288" s="8"/>
      <c r="D288" s="7"/>
      <c r="E288" s="9"/>
      <c r="F288" s="7"/>
      <c r="G288" s="7"/>
      <c r="H288" s="7"/>
      <c r="I288" s="10"/>
      <c r="J288" s="7"/>
      <c r="K288" s="7"/>
      <c r="L288" s="7"/>
      <c r="M288" s="7"/>
    </row>
    <row r="289" spans="1:13" s="11" customFormat="1">
      <c r="A289" s="6"/>
      <c r="B289" s="7">
        <f t="shared" si="5"/>
        <v>1</v>
      </c>
      <c r="C289" s="8"/>
      <c r="D289" s="7"/>
      <c r="E289" s="9"/>
      <c r="F289" s="7"/>
      <c r="G289" s="7"/>
      <c r="H289" s="7"/>
      <c r="I289" s="10"/>
      <c r="J289" s="7"/>
      <c r="K289" s="7"/>
      <c r="L289" s="7"/>
      <c r="M289" s="7"/>
    </row>
    <row r="290" spans="1:13" s="11" customFormat="1">
      <c r="A290" s="6"/>
      <c r="B290" s="7">
        <f t="shared" si="5"/>
        <v>1</v>
      </c>
      <c r="C290" s="8"/>
      <c r="D290" s="7"/>
      <c r="E290" s="9"/>
      <c r="F290" s="7"/>
      <c r="G290" s="7"/>
      <c r="H290" s="7"/>
      <c r="I290" s="10"/>
      <c r="J290" s="7"/>
      <c r="K290" s="7"/>
      <c r="L290" s="7"/>
      <c r="M290" s="7"/>
    </row>
    <row r="291" spans="1:13" s="11" customFormat="1">
      <c r="A291" s="6"/>
      <c r="B291" s="7">
        <f t="shared" si="5"/>
        <v>1</v>
      </c>
      <c r="C291" s="8"/>
      <c r="D291" s="7"/>
      <c r="E291" s="9"/>
      <c r="F291" s="7"/>
      <c r="G291" s="7"/>
      <c r="H291" s="7"/>
      <c r="I291" s="10"/>
      <c r="J291" s="7"/>
      <c r="K291" s="7"/>
      <c r="L291" s="7"/>
      <c r="M291" s="7"/>
    </row>
    <row r="292" spans="1:13" s="11" customFormat="1">
      <c r="A292" s="6"/>
      <c r="B292" s="7">
        <f t="shared" si="5"/>
        <v>1</v>
      </c>
      <c r="C292" s="8"/>
      <c r="D292" s="7"/>
      <c r="E292" s="9"/>
      <c r="F292" s="7"/>
      <c r="G292" s="7"/>
      <c r="H292" s="7"/>
      <c r="I292" s="10"/>
      <c r="J292" s="7"/>
      <c r="K292" s="7"/>
      <c r="L292" s="7"/>
      <c r="M292" s="7"/>
    </row>
    <row r="293" spans="1:13" s="11" customFormat="1">
      <c r="A293" s="6"/>
      <c r="B293" s="7">
        <f t="shared" si="5"/>
        <v>1</v>
      </c>
      <c r="C293" s="8"/>
      <c r="D293" s="7"/>
      <c r="E293" s="9"/>
      <c r="F293" s="7"/>
      <c r="G293" s="7"/>
      <c r="H293" s="7"/>
      <c r="I293" s="10"/>
      <c r="J293" s="7"/>
      <c r="K293" s="7"/>
      <c r="L293" s="7"/>
      <c r="M293" s="7"/>
    </row>
    <row r="294" spans="1:13" s="11" customFormat="1">
      <c r="A294" s="6"/>
      <c r="B294" s="7">
        <f t="shared" si="5"/>
        <v>1</v>
      </c>
      <c r="C294" s="8"/>
      <c r="D294" s="7"/>
      <c r="E294" s="9"/>
      <c r="F294" s="7"/>
      <c r="G294" s="7"/>
      <c r="H294" s="7"/>
      <c r="I294" s="10"/>
      <c r="J294" s="7"/>
      <c r="K294" s="7"/>
      <c r="L294" s="7"/>
      <c r="M294" s="7"/>
    </row>
    <row r="295" spans="1:13" s="11" customFormat="1">
      <c r="A295" s="6"/>
      <c r="B295" s="7">
        <f t="shared" si="5"/>
        <v>1</v>
      </c>
      <c r="C295" s="8"/>
      <c r="D295" s="7"/>
      <c r="E295" s="9"/>
      <c r="F295" s="7"/>
      <c r="G295" s="7"/>
      <c r="H295" s="7"/>
      <c r="I295" s="10"/>
      <c r="J295" s="7"/>
      <c r="K295" s="7"/>
      <c r="L295" s="7"/>
      <c r="M295" s="7"/>
    </row>
    <row r="296" spans="1:13" s="11" customFormat="1">
      <c r="A296" s="6"/>
      <c r="B296" s="7">
        <f t="shared" si="5"/>
        <v>1</v>
      </c>
      <c r="C296" s="8"/>
      <c r="D296" s="7"/>
      <c r="E296" s="9"/>
      <c r="F296" s="7"/>
      <c r="G296" s="7"/>
      <c r="H296" s="7"/>
      <c r="I296" s="10"/>
      <c r="J296" s="7"/>
      <c r="K296" s="7"/>
      <c r="L296" s="7"/>
      <c r="M296" s="7"/>
    </row>
    <row r="297" spans="1:13" s="11" customFormat="1">
      <c r="A297" s="6"/>
      <c r="B297" s="7">
        <f t="shared" si="5"/>
        <v>1</v>
      </c>
      <c r="C297" s="8"/>
      <c r="D297" s="7"/>
      <c r="E297" s="9"/>
      <c r="F297" s="7"/>
      <c r="G297" s="7"/>
      <c r="H297" s="7"/>
      <c r="I297" s="10"/>
      <c r="J297" s="7"/>
      <c r="K297" s="7"/>
      <c r="L297" s="7"/>
      <c r="M297" s="7"/>
    </row>
    <row r="298" spans="1:13" s="11" customFormat="1">
      <c r="A298" s="6"/>
      <c r="B298" s="7">
        <f t="shared" si="5"/>
        <v>1</v>
      </c>
      <c r="C298" s="8"/>
      <c r="D298" s="7"/>
      <c r="E298" s="9"/>
      <c r="F298" s="7"/>
      <c r="G298" s="7"/>
      <c r="H298" s="7"/>
      <c r="I298" s="10"/>
      <c r="J298" s="7"/>
      <c r="K298" s="7"/>
      <c r="L298" s="7"/>
      <c r="M298" s="7"/>
    </row>
    <row r="299" spans="1:13" s="11" customFormat="1">
      <c r="A299" s="6"/>
      <c r="B299" s="7">
        <f t="shared" si="5"/>
        <v>1</v>
      </c>
      <c r="C299" s="8"/>
      <c r="D299" s="7"/>
      <c r="E299" s="9"/>
      <c r="F299" s="7"/>
      <c r="G299" s="7"/>
      <c r="H299" s="7"/>
      <c r="I299" s="10"/>
      <c r="J299" s="7"/>
      <c r="K299" s="7"/>
      <c r="L299" s="7"/>
      <c r="M299" s="7"/>
    </row>
    <row r="300" spans="1:13" s="11" customFormat="1">
      <c r="A300" s="6"/>
      <c r="B300" s="7">
        <f t="shared" si="5"/>
        <v>1</v>
      </c>
      <c r="C300" s="8"/>
      <c r="D300" s="7"/>
      <c r="E300" s="9"/>
      <c r="F300" s="7"/>
      <c r="G300" s="7"/>
      <c r="H300" s="7"/>
      <c r="I300" s="10"/>
      <c r="J300" s="7"/>
      <c r="K300" s="7"/>
      <c r="L300" s="7"/>
      <c r="M300" s="7"/>
    </row>
    <row r="301" spans="1:13" s="11" customFormat="1">
      <c r="A301" s="6"/>
      <c r="B301" s="7">
        <f t="shared" si="5"/>
        <v>1</v>
      </c>
      <c r="C301" s="8"/>
      <c r="D301" s="7"/>
      <c r="E301" s="9"/>
      <c r="F301" s="7"/>
      <c r="G301" s="7"/>
      <c r="H301" s="7"/>
      <c r="I301" s="10"/>
      <c r="J301" s="7"/>
      <c r="K301" s="7"/>
      <c r="L301" s="7"/>
      <c r="M301" s="7"/>
    </row>
    <row r="302" spans="1:13" s="11" customFormat="1">
      <c r="A302" s="6"/>
      <c r="B302" s="7">
        <f t="shared" si="5"/>
        <v>1</v>
      </c>
      <c r="C302" s="8"/>
      <c r="D302" s="7"/>
      <c r="E302" s="9"/>
      <c r="F302" s="7"/>
      <c r="G302" s="7"/>
      <c r="H302" s="7"/>
      <c r="I302" s="10"/>
      <c r="J302" s="7"/>
      <c r="K302" s="7"/>
      <c r="L302" s="7"/>
      <c r="M302" s="7"/>
    </row>
    <row r="303" spans="1:13" s="11" customFormat="1">
      <c r="A303" s="6"/>
      <c r="B303" s="7">
        <f t="shared" si="5"/>
        <v>1</v>
      </c>
      <c r="C303" s="8"/>
      <c r="D303" s="7"/>
      <c r="E303" s="9"/>
      <c r="F303" s="7"/>
      <c r="G303" s="7"/>
      <c r="H303" s="7"/>
      <c r="I303" s="10"/>
      <c r="J303" s="7"/>
      <c r="K303" s="7"/>
      <c r="L303" s="7"/>
      <c r="M303" s="7"/>
    </row>
    <row r="304" spans="1:13" s="11" customFormat="1">
      <c r="A304" s="6"/>
      <c r="B304" s="7">
        <f t="shared" si="5"/>
        <v>1</v>
      </c>
      <c r="C304" s="8"/>
      <c r="D304" s="7"/>
      <c r="E304" s="9"/>
      <c r="F304" s="7"/>
      <c r="G304" s="7"/>
      <c r="H304" s="7"/>
      <c r="I304" s="10"/>
      <c r="J304" s="7"/>
      <c r="K304" s="7"/>
      <c r="L304" s="7"/>
      <c r="M304" s="7"/>
    </row>
    <row r="305" spans="1:13" s="11" customFormat="1">
      <c r="A305" s="6"/>
      <c r="B305" s="7">
        <f t="shared" si="5"/>
        <v>1</v>
      </c>
      <c r="C305" s="8"/>
      <c r="D305" s="7"/>
      <c r="E305" s="9"/>
      <c r="F305" s="7"/>
      <c r="G305" s="7"/>
      <c r="H305" s="7"/>
      <c r="I305" s="10"/>
      <c r="J305" s="7"/>
      <c r="K305" s="7"/>
      <c r="L305" s="7"/>
      <c r="M305" s="7"/>
    </row>
    <row r="306" spans="1:13" s="11" customFormat="1">
      <c r="A306" s="6"/>
      <c r="B306" s="7">
        <f t="shared" si="5"/>
        <v>1</v>
      </c>
      <c r="C306" s="8"/>
      <c r="D306" s="7"/>
      <c r="E306" s="9"/>
      <c r="F306" s="7"/>
      <c r="G306" s="7"/>
      <c r="H306" s="7"/>
      <c r="I306" s="10"/>
      <c r="J306" s="7"/>
      <c r="K306" s="7"/>
      <c r="L306" s="7"/>
      <c r="M306" s="7"/>
    </row>
    <row r="307" spans="1:13" s="11" customFormat="1">
      <c r="A307" s="6"/>
      <c r="B307" s="7">
        <f t="shared" si="5"/>
        <v>1</v>
      </c>
      <c r="C307" s="8"/>
      <c r="D307" s="7"/>
      <c r="E307" s="9"/>
      <c r="F307" s="7"/>
      <c r="G307" s="7"/>
      <c r="H307" s="7"/>
      <c r="I307" s="10"/>
      <c r="J307" s="7"/>
      <c r="K307" s="7"/>
      <c r="L307" s="7"/>
      <c r="M307" s="7"/>
    </row>
    <row r="308" spans="1:13" s="11" customFormat="1">
      <c r="A308" s="6"/>
      <c r="B308" s="7">
        <f t="shared" si="5"/>
        <v>1</v>
      </c>
      <c r="C308" s="8"/>
      <c r="D308" s="7"/>
      <c r="E308" s="9"/>
      <c r="F308" s="7"/>
      <c r="G308" s="7"/>
      <c r="H308" s="7"/>
      <c r="I308" s="10"/>
      <c r="J308" s="7"/>
      <c r="K308" s="7"/>
      <c r="L308" s="7"/>
      <c r="M308" s="7"/>
    </row>
    <row r="309" spans="1:13" s="11" customFormat="1">
      <c r="A309" s="6"/>
      <c r="B309" s="7">
        <f t="shared" si="5"/>
        <v>1</v>
      </c>
      <c r="C309" s="8"/>
      <c r="D309" s="7"/>
      <c r="E309" s="9"/>
      <c r="F309" s="7"/>
      <c r="G309" s="7"/>
      <c r="H309" s="7"/>
      <c r="I309" s="10"/>
      <c r="J309" s="7"/>
      <c r="K309" s="7"/>
      <c r="L309" s="7"/>
      <c r="M309" s="7"/>
    </row>
    <row r="310" spans="1:13" s="11" customFormat="1">
      <c r="A310" s="6"/>
      <c r="B310" s="7">
        <f t="shared" si="5"/>
        <v>1</v>
      </c>
      <c r="C310" s="8"/>
      <c r="D310" s="7"/>
      <c r="E310" s="9"/>
      <c r="F310" s="7"/>
      <c r="G310" s="7"/>
      <c r="H310" s="7"/>
      <c r="I310" s="10"/>
      <c r="J310" s="7"/>
      <c r="K310" s="7"/>
      <c r="L310" s="7"/>
      <c r="M310" s="7"/>
    </row>
    <row r="311" spans="1:13" s="11" customFormat="1">
      <c r="A311" s="6"/>
      <c r="B311" s="7">
        <f t="shared" si="5"/>
        <v>1</v>
      </c>
      <c r="C311" s="8"/>
      <c r="D311" s="7"/>
      <c r="E311" s="9"/>
      <c r="F311" s="7"/>
      <c r="G311" s="7"/>
      <c r="H311" s="7"/>
      <c r="I311" s="10"/>
      <c r="J311" s="7"/>
      <c r="K311" s="7"/>
      <c r="L311" s="7"/>
      <c r="M311" s="7"/>
    </row>
    <row r="312" spans="1:13" s="11" customFormat="1">
      <c r="A312" s="6"/>
      <c r="B312" s="7">
        <f t="shared" si="5"/>
        <v>1</v>
      </c>
      <c r="C312" s="8"/>
      <c r="D312" s="7"/>
      <c r="E312" s="9"/>
      <c r="F312" s="7"/>
      <c r="G312" s="7"/>
      <c r="H312" s="7"/>
      <c r="I312" s="10"/>
      <c r="J312" s="7"/>
      <c r="K312" s="7"/>
      <c r="L312" s="7"/>
      <c r="M312" s="7"/>
    </row>
    <row r="313" spans="1:13" s="11" customFormat="1">
      <c r="A313" s="6"/>
      <c r="B313" s="7">
        <f t="shared" si="5"/>
        <v>1</v>
      </c>
      <c r="C313" s="8"/>
      <c r="D313" s="7"/>
      <c r="E313" s="9"/>
      <c r="F313" s="7"/>
      <c r="G313" s="7"/>
      <c r="H313" s="7"/>
      <c r="I313" s="10"/>
      <c r="J313" s="7"/>
      <c r="K313" s="7"/>
      <c r="L313" s="7"/>
      <c r="M313" s="7"/>
    </row>
    <row r="314" spans="1:13" s="11" customFormat="1">
      <c r="A314" s="6"/>
      <c r="B314" s="7">
        <f t="shared" si="5"/>
        <v>1</v>
      </c>
      <c r="C314" s="8"/>
      <c r="D314" s="7"/>
      <c r="E314" s="9"/>
      <c r="F314" s="7"/>
      <c r="G314" s="7"/>
      <c r="H314" s="7"/>
      <c r="I314" s="10"/>
      <c r="J314" s="7"/>
      <c r="K314" s="7"/>
      <c r="L314" s="7"/>
      <c r="M314" s="7"/>
    </row>
    <row r="315" spans="1:13" s="11" customFormat="1">
      <c r="A315" s="6"/>
      <c r="B315" s="7">
        <f t="shared" si="5"/>
        <v>1</v>
      </c>
      <c r="C315" s="8"/>
      <c r="D315" s="7"/>
      <c r="E315" s="9"/>
      <c r="F315" s="7"/>
      <c r="G315" s="7"/>
      <c r="H315" s="7"/>
      <c r="I315" s="10"/>
      <c r="J315" s="7"/>
      <c r="K315" s="7"/>
      <c r="L315" s="7"/>
      <c r="M315" s="7"/>
    </row>
    <row r="316" spans="1:13" s="11" customFormat="1">
      <c r="A316" s="6"/>
      <c r="B316" s="7">
        <f t="shared" si="5"/>
        <v>1</v>
      </c>
      <c r="C316" s="8"/>
      <c r="D316" s="7"/>
      <c r="E316" s="9"/>
      <c r="F316" s="7"/>
      <c r="G316" s="7"/>
      <c r="H316" s="7"/>
      <c r="I316" s="10"/>
      <c r="J316" s="7"/>
      <c r="K316" s="7"/>
      <c r="L316" s="7"/>
      <c r="M316" s="7"/>
    </row>
    <row r="317" spans="1:13" s="11" customFormat="1">
      <c r="A317" s="6"/>
      <c r="B317" s="7">
        <f t="shared" si="5"/>
        <v>1</v>
      </c>
      <c r="C317" s="8"/>
      <c r="D317" s="7"/>
      <c r="E317" s="9"/>
      <c r="F317" s="7"/>
      <c r="G317" s="7"/>
      <c r="H317" s="7"/>
      <c r="I317" s="10"/>
      <c r="J317" s="7"/>
      <c r="K317" s="7"/>
      <c r="L317" s="7"/>
      <c r="M317" s="7"/>
    </row>
    <row r="318" spans="1:13" s="11" customFormat="1">
      <c r="A318" s="6"/>
      <c r="B318" s="7">
        <f t="shared" si="5"/>
        <v>1</v>
      </c>
      <c r="C318" s="8"/>
      <c r="D318" s="7"/>
      <c r="E318" s="9"/>
      <c r="F318" s="7"/>
      <c r="G318" s="7"/>
      <c r="H318" s="7"/>
      <c r="I318" s="10"/>
      <c r="J318" s="7"/>
      <c r="K318" s="7"/>
      <c r="L318" s="7"/>
      <c r="M318" s="7"/>
    </row>
    <row r="319" spans="1:13" s="11" customFormat="1">
      <c r="A319" s="6"/>
      <c r="B319" s="7">
        <f t="shared" si="5"/>
        <v>1</v>
      </c>
      <c r="C319" s="8"/>
      <c r="D319" s="7"/>
      <c r="E319" s="9"/>
      <c r="F319" s="7"/>
      <c r="G319" s="7"/>
      <c r="H319" s="7"/>
      <c r="I319" s="10"/>
      <c r="J319" s="7"/>
      <c r="K319" s="7"/>
      <c r="L319" s="7"/>
      <c r="M319" s="7"/>
    </row>
    <row r="320" spans="1:13" s="11" customFormat="1">
      <c r="A320" s="6"/>
      <c r="B320" s="7">
        <f t="shared" si="5"/>
        <v>1</v>
      </c>
      <c r="C320" s="8"/>
      <c r="D320" s="7"/>
      <c r="E320" s="9"/>
      <c r="F320" s="7"/>
      <c r="G320" s="7"/>
      <c r="H320" s="7"/>
      <c r="I320" s="10"/>
      <c r="J320" s="7"/>
      <c r="K320" s="7"/>
      <c r="L320" s="7"/>
      <c r="M320" s="7"/>
    </row>
    <row r="321" spans="1:13" s="11" customFormat="1">
      <c r="A321" s="6"/>
      <c r="B321" s="7">
        <f t="shared" si="5"/>
        <v>1</v>
      </c>
      <c r="C321" s="8"/>
      <c r="D321" s="7"/>
      <c r="E321" s="9"/>
      <c r="F321" s="7"/>
      <c r="G321" s="7"/>
      <c r="H321" s="7"/>
      <c r="I321" s="10"/>
      <c r="J321" s="7"/>
      <c r="K321" s="7"/>
      <c r="L321" s="7"/>
      <c r="M321" s="7"/>
    </row>
    <row r="322" spans="1:13" s="11" customFormat="1">
      <c r="A322" s="6"/>
      <c r="B322" s="7">
        <f t="shared" si="5"/>
        <v>1</v>
      </c>
      <c r="C322" s="8"/>
      <c r="D322" s="7"/>
      <c r="E322" s="9"/>
      <c r="F322" s="7"/>
      <c r="G322" s="7"/>
      <c r="H322" s="7"/>
      <c r="I322" s="10"/>
      <c r="J322" s="7"/>
      <c r="K322" s="7"/>
      <c r="L322" s="7"/>
      <c r="M322" s="7"/>
    </row>
    <row r="323" spans="1:13" s="11" customFormat="1">
      <c r="A323" s="6"/>
      <c r="B323" s="7">
        <f t="shared" si="5"/>
        <v>1</v>
      </c>
      <c r="C323" s="8"/>
      <c r="D323" s="7"/>
      <c r="E323" s="9"/>
      <c r="F323" s="7"/>
      <c r="G323" s="7"/>
      <c r="H323" s="7"/>
      <c r="I323" s="10"/>
      <c r="J323" s="7"/>
      <c r="K323" s="7"/>
      <c r="L323" s="7"/>
      <c r="M323" s="7"/>
    </row>
    <row r="324" spans="1:13" s="11" customFormat="1">
      <c r="A324" s="6"/>
      <c r="B324" s="7">
        <f t="shared" si="5"/>
        <v>1</v>
      </c>
      <c r="C324" s="8"/>
      <c r="D324" s="7"/>
      <c r="E324" s="9"/>
      <c r="F324" s="7"/>
      <c r="G324" s="7"/>
      <c r="H324" s="7"/>
      <c r="I324" s="10"/>
      <c r="J324" s="7"/>
      <c r="K324" s="7"/>
      <c r="L324" s="7"/>
      <c r="M324" s="7"/>
    </row>
    <row r="325" spans="1:13" s="11" customFormat="1">
      <c r="A325" s="6"/>
      <c r="B325" s="7">
        <f t="shared" si="5"/>
        <v>1</v>
      </c>
      <c r="C325" s="8"/>
      <c r="D325" s="7"/>
      <c r="E325" s="9"/>
      <c r="F325" s="7"/>
      <c r="G325" s="7"/>
      <c r="H325" s="7"/>
      <c r="I325" s="10"/>
      <c r="J325" s="7"/>
      <c r="K325" s="7"/>
      <c r="L325" s="7"/>
      <c r="M325" s="7"/>
    </row>
    <row r="326" spans="1:13" s="11" customFormat="1">
      <c r="A326" s="6"/>
      <c r="B326" s="7">
        <f t="shared" si="5"/>
        <v>1</v>
      </c>
      <c r="C326" s="8"/>
      <c r="D326" s="7"/>
      <c r="E326" s="9"/>
      <c r="F326" s="7"/>
      <c r="G326" s="7"/>
      <c r="H326" s="7"/>
      <c r="I326" s="10"/>
      <c r="J326" s="7"/>
      <c r="K326" s="7"/>
      <c r="L326" s="7"/>
      <c r="M326" s="7"/>
    </row>
    <row r="327" spans="1:13" s="11" customFormat="1">
      <c r="A327" s="6"/>
      <c r="B327" s="7">
        <f t="shared" si="5"/>
        <v>1</v>
      </c>
      <c r="C327" s="8"/>
      <c r="D327" s="7"/>
      <c r="E327" s="9"/>
      <c r="F327" s="7"/>
      <c r="G327" s="7"/>
      <c r="H327" s="7"/>
      <c r="I327" s="10"/>
      <c r="J327" s="7"/>
      <c r="K327" s="7"/>
      <c r="L327" s="7"/>
      <c r="M327" s="7"/>
    </row>
    <row r="328" spans="1:13" s="11" customFormat="1">
      <c r="A328" s="6"/>
      <c r="B328" s="7">
        <f t="shared" si="5"/>
        <v>1</v>
      </c>
      <c r="C328" s="8"/>
      <c r="D328" s="7"/>
      <c r="E328" s="9"/>
      <c r="F328" s="7"/>
      <c r="G328" s="7"/>
      <c r="H328" s="7"/>
      <c r="I328" s="10"/>
      <c r="J328" s="7"/>
      <c r="K328" s="7"/>
      <c r="L328" s="7"/>
      <c r="M328" s="7"/>
    </row>
    <row r="329" spans="1:13" s="11" customFormat="1">
      <c r="A329" s="6"/>
      <c r="B329" s="7">
        <f t="shared" si="5"/>
        <v>1</v>
      </c>
      <c r="C329" s="8"/>
      <c r="D329" s="7"/>
      <c r="E329" s="9"/>
      <c r="F329" s="7"/>
      <c r="G329" s="7"/>
      <c r="H329" s="7"/>
      <c r="I329" s="10"/>
      <c r="J329" s="7"/>
      <c r="K329" s="7"/>
      <c r="L329" s="7"/>
      <c r="M329" s="7"/>
    </row>
    <row r="330" spans="1:13" s="11" customFormat="1">
      <c r="A330" s="6"/>
      <c r="B330" s="7">
        <f t="shared" si="5"/>
        <v>1</v>
      </c>
      <c r="C330" s="8"/>
      <c r="D330" s="7"/>
      <c r="E330" s="9"/>
      <c r="F330" s="7"/>
      <c r="G330" s="7"/>
      <c r="H330" s="7"/>
      <c r="I330" s="10"/>
      <c r="J330" s="7"/>
      <c r="K330" s="7"/>
      <c r="L330" s="7"/>
      <c r="M330" s="7"/>
    </row>
    <row r="331" spans="1:13" s="11" customFormat="1">
      <c r="A331" s="6"/>
      <c r="B331" s="7">
        <f t="shared" si="5"/>
        <v>1</v>
      </c>
      <c r="C331" s="8"/>
      <c r="D331" s="7"/>
      <c r="E331" s="9"/>
      <c r="F331" s="7"/>
      <c r="G331" s="7"/>
      <c r="H331" s="7"/>
      <c r="I331" s="10"/>
      <c r="J331" s="7"/>
      <c r="K331" s="7"/>
      <c r="L331" s="7"/>
      <c r="M331" s="7"/>
    </row>
    <row r="332" spans="1:13" s="11" customFormat="1">
      <c r="A332" s="6"/>
      <c r="B332" s="7">
        <f t="shared" si="5"/>
        <v>1</v>
      </c>
      <c r="C332" s="8"/>
      <c r="D332" s="7"/>
      <c r="E332" s="9"/>
      <c r="F332" s="7"/>
      <c r="G332" s="7"/>
      <c r="H332" s="7"/>
      <c r="I332" s="10"/>
      <c r="J332" s="7"/>
      <c r="K332" s="7"/>
      <c r="L332" s="7"/>
      <c r="M332" s="7"/>
    </row>
    <row r="333" spans="1:13" s="11" customFormat="1">
      <c r="A333" s="6"/>
      <c r="B333" s="7">
        <f t="shared" si="5"/>
        <v>1</v>
      </c>
      <c r="C333" s="8"/>
      <c r="D333" s="7"/>
      <c r="E333" s="9"/>
      <c r="F333" s="7"/>
      <c r="G333" s="7"/>
      <c r="H333" s="7"/>
      <c r="I333" s="10"/>
      <c r="J333" s="7"/>
      <c r="K333" s="7"/>
      <c r="L333" s="7"/>
      <c r="M333" s="7"/>
    </row>
    <row r="334" spans="1:13" s="11" customFormat="1">
      <c r="A334" s="6"/>
      <c r="B334" s="7">
        <f t="shared" si="5"/>
        <v>1</v>
      </c>
      <c r="C334" s="8"/>
      <c r="D334" s="7"/>
      <c r="E334" s="9"/>
      <c r="F334" s="7"/>
      <c r="G334" s="7"/>
      <c r="H334" s="7"/>
      <c r="I334" s="10"/>
      <c r="J334" s="7"/>
      <c r="K334" s="7"/>
      <c r="L334" s="7"/>
      <c r="M334" s="7"/>
    </row>
    <row r="335" spans="1:13" s="11" customFormat="1">
      <c r="A335" s="6"/>
      <c r="B335" s="7">
        <f t="shared" si="5"/>
        <v>1</v>
      </c>
      <c r="C335" s="8"/>
      <c r="D335" s="7"/>
      <c r="E335" s="9"/>
      <c r="F335" s="7"/>
      <c r="G335" s="7"/>
      <c r="H335" s="7"/>
      <c r="I335" s="10"/>
      <c r="J335" s="7"/>
      <c r="K335" s="7"/>
      <c r="L335" s="7"/>
      <c r="M335" s="7"/>
    </row>
    <row r="336" spans="1:13" s="11" customFormat="1">
      <c r="A336" s="6"/>
      <c r="B336" s="7">
        <f t="shared" si="5"/>
        <v>1</v>
      </c>
      <c r="C336" s="8"/>
      <c r="D336" s="7"/>
      <c r="E336" s="9"/>
      <c r="F336" s="7"/>
      <c r="G336" s="7"/>
      <c r="H336" s="7"/>
      <c r="I336" s="10"/>
      <c r="J336" s="7"/>
      <c r="K336" s="7"/>
      <c r="L336" s="7"/>
      <c r="M336" s="7"/>
    </row>
    <row r="337" spans="1:13" s="11" customFormat="1">
      <c r="A337" s="6"/>
      <c r="B337" s="7">
        <f t="shared" si="5"/>
        <v>1</v>
      </c>
      <c r="C337" s="8"/>
      <c r="D337" s="7"/>
      <c r="E337" s="9"/>
      <c r="F337" s="7"/>
      <c r="G337" s="7"/>
      <c r="H337" s="7"/>
      <c r="I337" s="10"/>
      <c r="J337" s="7"/>
      <c r="K337" s="7"/>
      <c r="L337" s="7"/>
      <c r="M337" s="7"/>
    </row>
    <row r="338" spans="1:13" s="11" customFormat="1">
      <c r="A338" s="6"/>
      <c r="B338" s="7">
        <f t="shared" si="5"/>
        <v>1</v>
      </c>
      <c r="C338" s="8"/>
      <c r="D338" s="7"/>
      <c r="E338" s="9"/>
      <c r="F338" s="7"/>
      <c r="G338" s="7"/>
      <c r="H338" s="7"/>
      <c r="I338" s="10"/>
      <c r="J338" s="7"/>
      <c r="K338" s="7"/>
      <c r="L338" s="7"/>
      <c r="M338" s="7"/>
    </row>
    <row r="339" spans="1:13" s="11" customFormat="1">
      <c r="A339" s="6"/>
      <c r="B339" s="7">
        <f t="shared" si="5"/>
        <v>1</v>
      </c>
      <c r="C339" s="8"/>
      <c r="D339" s="7"/>
      <c r="E339" s="9"/>
      <c r="F339" s="7"/>
      <c r="G339" s="7"/>
      <c r="H339" s="7"/>
      <c r="I339" s="10"/>
      <c r="J339" s="7"/>
      <c r="K339" s="7"/>
      <c r="L339" s="7"/>
      <c r="M339" s="7"/>
    </row>
    <row r="340" spans="1:13" s="11" customFormat="1">
      <c r="A340" s="6"/>
      <c r="B340" s="7">
        <f t="shared" ref="B340:B403" si="6">MONTH(A340)</f>
        <v>1</v>
      </c>
      <c r="C340" s="8"/>
      <c r="D340" s="7"/>
      <c r="E340" s="9"/>
      <c r="F340" s="7"/>
      <c r="G340" s="7"/>
      <c r="H340" s="7"/>
      <c r="I340" s="10"/>
      <c r="J340" s="7"/>
      <c r="K340" s="7"/>
      <c r="L340" s="7"/>
      <c r="M340" s="7"/>
    </row>
    <row r="341" spans="1:13" s="11" customFormat="1">
      <c r="A341" s="6"/>
      <c r="B341" s="7">
        <f t="shared" si="6"/>
        <v>1</v>
      </c>
      <c r="C341" s="8"/>
      <c r="D341" s="7"/>
      <c r="E341" s="9"/>
      <c r="F341" s="7"/>
      <c r="G341" s="7"/>
      <c r="H341" s="7"/>
      <c r="I341" s="10"/>
      <c r="J341" s="7"/>
      <c r="K341" s="7"/>
      <c r="L341" s="7"/>
      <c r="M341" s="7"/>
    </row>
    <row r="342" spans="1:13" s="11" customFormat="1">
      <c r="A342" s="6"/>
      <c r="B342" s="7">
        <f t="shared" si="6"/>
        <v>1</v>
      </c>
      <c r="C342" s="8"/>
      <c r="D342" s="7"/>
      <c r="E342" s="9"/>
      <c r="F342" s="7"/>
      <c r="G342" s="7"/>
      <c r="H342" s="7"/>
      <c r="I342" s="10"/>
      <c r="J342" s="7"/>
      <c r="K342" s="7"/>
      <c r="L342" s="7"/>
      <c r="M342" s="7"/>
    </row>
    <row r="343" spans="1:13" s="11" customFormat="1">
      <c r="A343" s="6"/>
      <c r="B343" s="7">
        <f t="shared" si="6"/>
        <v>1</v>
      </c>
      <c r="C343" s="8"/>
      <c r="D343" s="7"/>
      <c r="E343" s="9"/>
      <c r="F343" s="7"/>
      <c r="G343" s="7"/>
      <c r="H343" s="7"/>
      <c r="I343" s="10"/>
      <c r="J343" s="7"/>
      <c r="K343" s="7"/>
      <c r="L343" s="7"/>
      <c r="M343" s="7"/>
    </row>
    <row r="344" spans="1:13" s="11" customFormat="1">
      <c r="A344" s="6"/>
      <c r="B344" s="7">
        <f t="shared" si="6"/>
        <v>1</v>
      </c>
      <c r="C344" s="8"/>
      <c r="D344" s="7"/>
      <c r="E344" s="9"/>
      <c r="F344" s="7"/>
      <c r="G344" s="7"/>
      <c r="H344" s="7"/>
      <c r="I344" s="10"/>
      <c r="J344" s="7"/>
      <c r="K344" s="7"/>
      <c r="L344" s="7"/>
      <c r="M344" s="7"/>
    </row>
    <row r="345" spans="1:13" s="11" customFormat="1">
      <c r="A345" s="6"/>
      <c r="B345" s="7">
        <f t="shared" si="6"/>
        <v>1</v>
      </c>
      <c r="C345" s="8"/>
      <c r="D345" s="7"/>
      <c r="E345" s="9"/>
      <c r="F345" s="7"/>
      <c r="G345" s="7"/>
      <c r="H345" s="7"/>
      <c r="I345" s="10"/>
      <c r="J345" s="7"/>
      <c r="K345" s="7"/>
      <c r="L345" s="7"/>
      <c r="M345" s="7"/>
    </row>
    <row r="346" spans="1:13" s="11" customFormat="1">
      <c r="A346" s="6"/>
      <c r="B346" s="7">
        <f t="shared" si="6"/>
        <v>1</v>
      </c>
      <c r="C346" s="8"/>
      <c r="D346" s="7"/>
      <c r="E346" s="9"/>
      <c r="F346" s="7"/>
      <c r="G346" s="7"/>
      <c r="H346" s="7"/>
      <c r="I346" s="10"/>
      <c r="J346" s="7"/>
      <c r="K346" s="7"/>
      <c r="L346" s="7"/>
      <c r="M346" s="7"/>
    </row>
    <row r="347" spans="1:13" s="11" customFormat="1">
      <c r="A347" s="6"/>
      <c r="B347" s="7">
        <f t="shared" si="6"/>
        <v>1</v>
      </c>
      <c r="C347" s="8"/>
      <c r="D347" s="7"/>
      <c r="E347" s="9"/>
      <c r="F347" s="7"/>
      <c r="G347" s="7"/>
      <c r="H347" s="7"/>
      <c r="I347" s="10"/>
      <c r="J347" s="7"/>
      <c r="K347" s="7"/>
      <c r="L347" s="7"/>
      <c r="M347" s="7"/>
    </row>
    <row r="348" spans="1:13" s="11" customFormat="1">
      <c r="A348" s="6"/>
      <c r="B348" s="7">
        <f t="shared" si="6"/>
        <v>1</v>
      </c>
      <c r="C348" s="8"/>
      <c r="D348" s="7"/>
      <c r="E348" s="9"/>
      <c r="F348" s="7"/>
      <c r="G348" s="7"/>
      <c r="H348" s="7"/>
      <c r="I348" s="10"/>
      <c r="J348" s="7"/>
      <c r="K348" s="7"/>
      <c r="L348" s="7"/>
      <c r="M348" s="7"/>
    </row>
    <row r="349" spans="1:13" s="11" customFormat="1">
      <c r="A349" s="6"/>
      <c r="B349" s="7">
        <f t="shared" si="6"/>
        <v>1</v>
      </c>
      <c r="C349" s="8"/>
      <c r="D349" s="7"/>
      <c r="E349" s="9"/>
      <c r="F349" s="7"/>
      <c r="G349" s="7"/>
      <c r="H349" s="7"/>
      <c r="I349" s="10"/>
      <c r="J349" s="7"/>
      <c r="K349" s="7"/>
      <c r="L349" s="7"/>
      <c r="M349" s="7"/>
    </row>
    <row r="350" spans="1:13" s="11" customFormat="1">
      <c r="A350" s="6"/>
      <c r="B350" s="7">
        <f t="shared" si="6"/>
        <v>1</v>
      </c>
      <c r="C350" s="8"/>
      <c r="D350" s="7"/>
      <c r="E350" s="9"/>
      <c r="F350" s="7"/>
      <c r="G350" s="7"/>
      <c r="H350" s="7"/>
      <c r="I350" s="10"/>
      <c r="J350" s="7"/>
      <c r="K350" s="7"/>
      <c r="L350" s="7"/>
      <c r="M350" s="7"/>
    </row>
    <row r="351" spans="1:13" s="11" customFormat="1">
      <c r="A351" s="6"/>
      <c r="B351" s="7">
        <f t="shared" si="6"/>
        <v>1</v>
      </c>
      <c r="C351" s="8"/>
      <c r="D351" s="7"/>
      <c r="E351" s="9"/>
      <c r="F351" s="7"/>
      <c r="G351" s="7"/>
      <c r="H351" s="7"/>
      <c r="I351" s="10"/>
      <c r="J351" s="7"/>
      <c r="K351" s="7"/>
      <c r="L351" s="7"/>
      <c r="M351" s="7"/>
    </row>
    <row r="352" spans="1:13" s="11" customFormat="1">
      <c r="A352" s="6"/>
      <c r="B352" s="7">
        <f t="shared" si="6"/>
        <v>1</v>
      </c>
      <c r="C352" s="8"/>
      <c r="D352" s="7"/>
      <c r="E352" s="9"/>
      <c r="F352" s="7"/>
      <c r="G352" s="7"/>
      <c r="H352" s="7"/>
      <c r="I352" s="10"/>
      <c r="J352" s="7"/>
      <c r="K352" s="7"/>
      <c r="L352" s="7"/>
      <c r="M352" s="7"/>
    </row>
    <row r="353" spans="1:13" s="11" customFormat="1">
      <c r="A353" s="6"/>
      <c r="B353" s="7">
        <f t="shared" si="6"/>
        <v>1</v>
      </c>
      <c r="C353" s="8"/>
      <c r="D353" s="7"/>
      <c r="E353" s="9"/>
      <c r="F353" s="7"/>
      <c r="G353" s="7"/>
      <c r="H353" s="7"/>
      <c r="I353" s="10"/>
      <c r="J353" s="7"/>
      <c r="K353" s="7"/>
      <c r="L353" s="7"/>
      <c r="M353" s="7"/>
    </row>
    <row r="354" spans="1:13" s="11" customFormat="1">
      <c r="A354" s="6"/>
      <c r="B354" s="7">
        <f t="shared" si="6"/>
        <v>1</v>
      </c>
      <c r="C354" s="8"/>
      <c r="D354" s="7"/>
      <c r="E354" s="9"/>
      <c r="F354" s="7"/>
      <c r="G354" s="7"/>
      <c r="H354" s="7"/>
      <c r="I354" s="10"/>
      <c r="J354" s="7"/>
      <c r="K354" s="7"/>
      <c r="L354" s="7"/>
      <c r="M354" s="7"/>
    </row>
    <row r="355" spans="1:13" s="11" customFormat="1">
      <c r="A355" s="6"/>
      <c r="B355" s="7">
        <f t="shared" si="6"/>
        <v>1</v>
      </c>
      <c r="C355" s="8"/>
      <c r="D355" s="7"/>
      <c r="E355" s="9"/>
      <c r="F355" s="7"/>
      <c r="G355" s="7"/>
      <c r="H355" s="7"/>
      <c r="I355" s="10"/>
      <c r="J355" s="7"/>
      <c r="K355" s="7"/>
      <c r="L355" s="7"/>
      <c r="M355" s="7"/>
    </row>
    <row r="356" spans="1:13" s="11" customFormat="1">
      <c r="A356" s="6"/>
      <c r="B356" s="7">
        <f t="shared" si="6"/>
        <v>1</v>
      </c>
      <c r="C356" s="8"/>
      <c r="D356" s="7"/>
      <c r="E356" s="9"/>
      <c r="F356" s="7"/>
      <c r="G356" s="7"/>
      <c r="H356" s="7"/>
      <c r="I356" s="10"/>
      <c r="J356" s="7"/>
      <c r="K356" s="7"/>
      <c r="L356" s="7"/>
      <c r="M356" s="7"/>
    </row>
    <row r="357" spans="1:13" s="11" customFormat="1">
      <c r="A357" s="6"/>
      <c r="B357" s="7">
        <f t="shared" si="6"/>
        <v>1</v>
      </c>
      <c r="C357" s="8"/>
      <c r="D357" s="7"/>
      <c r="E357" s="9"/>
      <c r="F357" s="7"/>
      <c r="G357" s="7"/>
      <c r="H357" s="7"/>
      <c r="I357" s="10"/>
      <c r="J357" s="7"/>
      <c r="K357" s="7"/>
      <c r="L357" s="7"/>
      <c r="M357" s="7"/>
    </row>
    <row r="358" spans="1:13" s="11" customFormat="1">
      <c r="A358" s="6"/>
      <c r="B358" s="7">
        <f t="shared" si="6"/>
        <v>1</v>
      </c>
      <c r="C358" s="8"/>
      <c r="D358" s="7"/>
      <c r="E358" s="9"/>
      <c r="F358" s="7"/>
      <c r="G358" s="7"/>
      <c r="H358" s="7"/>
      <c r="I358" s="10"/>
      <c r="J358" s="7"/>
      <c r="K358" s="7"/>
      <c r="L358" s="7"/>
      <c r="M358" s="7"/>
    </row>
    <row r="359" spans="1:13" s="11" customFormat="1">
      <c r="A359" s="6"/>
      <c r="B359" s="7">
        <f t="shared" si="6"/>
        <v>1</v>
      </c>
      <c r="C359" s="8"/>
      <c r="D359" s="7"/>
      <c r="E359" s="9"/>
      <c r="F359" s="7"/>
      <c r="G359" s="7"/>
      <c r="H359" s="7"/>
      <c r="I359" s="10"/>
      <c r="J359" s="7"/>
      <c r="K359" s="7"/>
      <c r="L359" s="7"/>
      <c r="M359" s="7"/>
    </row>
    <row r="360" spans="1:13" s="11" customFormat="1">
      <c r="A360" s="6"/>
      <c r="B360" s="7">
        <f t="shared" si="6"/>
        <v>1</v>
      </c>
      <c r="C360" s="8"/>
      <c r="D360" s="7"/>
      <c r="E360" s="9"/>
      <c r="F360" s="7"/>
      <c r="G360" s="7"/>
      <c r="H360" s="7"/>
      <c r="I360" s="10"/>
      <c r="J360" s="7"/>
      <c r="K360" s="7"/>
      <c r="L360" s="7"/>
      <c r="M360" s="7"/>
    </row>
    <row r="361" spans="1:13" s="11" customFormat="1">
      <c r="A361" s="6"/>
      <c r="B361" s="7">
        <f t="shared" si="6"/>
        <v>1</v>
      </c>
      <c r="C361" s="8"/>
      <c r="D361" s="7"/>
      <c r="E361" s="9"/>
      <c r="F361" s="7"/>
      <c r="G361" s="7"/>
      <c r="H361" s="7"/>
      <c r="I361" s="10"/>
      <c r="J361" s="7"/>
      <c r="K361" s="7"/>
      <c r="L361" s="7"/>
      <c r="M361" s="7"/>
    </row>
    <row r="362" spans="1:13" s="11" customFormat="1">
      <c r="A362" s="6"/>
      <c r="B362" s="7">
        <f t="shared" si="6"/>
        <v>1</v>
      </c>
      <c r="C362" s="8"/>
      <c r="D362" s="7"/>
      <c r="E362" s="9"/>
      <c r="F362" s="7"/>
      <c r="G362" s="7"/>
      <c r="H362" s="7"/>
      <c r="I362" s="10"/>
      <c r="J362" s="7"/>
      <c r="K362" s="7"/>
      <c r="L362" s="7"/>
      <c r="M362" s="7"/>
    </row>
    <row r="363" spans="1:13" s="11" customFormat="1">
      <c r="A363" s="6"/>
      <c r="B363" s="7">
        <f t="shared" si="6"/>
        <v>1</v>
      </c>
      <c r="C363" s="8"/>
      <c r="D363" s="7"/>
      <c r="E363" s="9"/>
      <c r="F363" s="7"/>
      <c r="G363" s="7"/>
      <c r="H363" s="7"/>
      <c r="I363" s="10"/>
      <c r="J363" s="7"/>
      <c r="K363" s="7"/>
      <c r="L363" s="7"/>
      <c r="M363" s="7"/>
    </row>
    <row r="364" spans="1:13" s="11" customFormat="1">
      <c r="A364" s="6"/>
      <c r="B364" s="7">
        <f t="shared" si="6"/>
        <v>1</v>
      </c>
      <c r="C364" s="8"/>
      <c r="D364" s="7"/>
      <c r="E364" s="9"/>
      <c r="F364" s="7"/>
      <c r="G364" s="7"/>
      <c r="H364" s="7"/>
      <c r="I364" s="10"/>
      <c r="J364" s="7"/>
      <c r="K364" s="7"/>
      <c r="L364" s="7"/>
      <c r="M364" s="7"/>
    </row>
    <row r="365" spans="1:13" s="11" customFormat="1">
      <c r="A365" s="6"/>
      <c r="B365" s="7">
        <f t="shared" si="6"/>
        <v>1</v>
      </c>
      <c r="C365" s="8"/>
      <c r="D365" s="7"/>
      <c r="E365" s="9"/>
      <c r="F365" s="7"/>
      <c r="G365" s="7"/>
      <c r="H365" s="7"/>
      <c r="I365" s="10"/>
      <c r="J365" s="7"/>
      <c r="K365" s="7"/>
      <c r="L365" s="7"/>
      <c r="M365" s="7"/>
    </row>
    <row r="366" spans="1:13" s="11" customFormat="1">
      <c r="A366" s="6"/>
      <c r="B366" s="7">
        <f t="shared" si="6"/>
        <v>1</v>
      </c>
      <c r="C366" s="8"/>
      <c r="D366" s="7"/>
      <c r="E366" s="9"/>
      <c r="F366" s="7"/>
      <c r="G366" s="7"/>
      <c r="H366" s="7"/>
      <c r="I366" s="10"/>
      <c r="J366" s="7"/>
      <c r="K366" s="7"/>
      <c r="L366" s="7"/>
      <c r="M366" s="7"/>
    </row>
    <row r="367" spans="1:13" s="11" customFormat="1">
      <c r="A367" s="6"/>
      <c r="B367" s="7">
        <f t="shared" si="6"/>
        <v>1</v>
      </c>
      <c r="C367" s="8"/>
      <c r="D367" s="7"/>
      <c r="E367" s="9"/>
      <c r="F367" s="7"/>
      <c r="G367" s="7"/>
      <c r="H367" s="7"/>
      <c r="I367" s="10"/>
      <c r="J367" s="7"/>
      <c r="K367" s="7"/>
      <c r="L367" s="7"/>
      <c r="M367" s="7"/>
    </row>
    <row r="368" spans="1:13" s="11" customFormat="1">
      <c r="A368" s="6"/>
      <c r="B368" s="7">
        <f t="shared" si="6"/>
        <v>1</v>
      </c>
      <c r="C368" s="8"/>
      <c r="D368" s="7"/>
      <c r="E368" s="9"/>
      <c r="F368" s="7"/>
      <c r="G368" s="7"/>
      <c r="H368" s="7"/>
      <c r="I368" s="10"/>
      <c r="J368" s="7"/>
      <c r="K368" s="7"/>
      <c r="L368" s="7"/>
      <c r="M368" s="7"/>
    </row>
    <row r="369" spans="1:13" s="11" customFormat="1">
      <c r="A369" s="6"/>
      <c r="B369" s="7">
        <f t="shared" si="6"/>
        <v>1</v>
      </c>
      <c r="C369" s="8"/>
      <c r="D369" s="7"/>
      <c r="E369" s="9"/>
      <c r="F369" s="7"/>
      <c r="G369" s="7"/>
      <c r="H369" s="7"/>
      <c r="I369" s="10"/>
      <c r="J369" s="7"/>
      <c r="K369" s="7"/>
      <c r="L369" s="7"/>
      <c r="M369" s="7"/>
    </row>
    <row r="370" spans="1:13" s="11" customFormat="1">
      <c r="A370" s="6"/>
      <c r="B370" s="7">
        <f t="shared" si="6"/>
        <v>1</v>
      </c>
      <c r="C370" s="8"/>
      <c r="D370" s="7"/>
      <c r="E370" s="9"/>
      <c r="F370" s="7"/>
      <c r="G370" s="7"/>
      <c r="H370" s="7"/>
      <c r="I370" s="10"/>
      <c r="J370" s="7"/>
      <c r="K370" s="7"/>
      <c r="L370" s="7"/>
      <c r="M370" s="7"/>
    </row>
    <row r="371" spans="1:13" s="11" customFormat="1">
      <c r="A371" s="6"/>
      <c r="B371" s="7">
        <f t="shared" si="6"/>
        <v>1</v>
      </c>
      <c r="C371" s="8"/>
      <c r="D371" s="7"/>
      <c r="E371" s="9"/>
      <c r="F371" s="7"/>
      <c r="G371" s="7"/>
      <c r="H371" s="7"/>
      <c r="I371" s="10"/>
      <c r="J371" s="7"/>
      <c r="K371" s="7"/>
      <c r="L371" s="7"/>
      <c r="M371" s="7"/>
    </row>
    <row r="372" spans="1:13" s="11" customFormat="1">
      <c r="A372" s="6"/>
      <c r="B372" s="7">
        <f t="shared" si="6"/>
        <v>1</v>
      </c>
      <c r="C372" s="8"/>
      <c r="D372" s="7"/>
      <c r="E372" s="9"/>
      <c r="F372" s="7"/>
      <c r="G372" s="7"/>
      <c r="H372" s="7"/>
      <c r="I372" s="10"/>
      <c r="J372" s="7"/>
      <c r="K372" s="7"/>
      <c r="L372" s="7"/>
      <c r="M372" s="7"/>
    </row>
    <row r="373" spans="1:13" s="11" customFormat="1">
      <c r="A373" s="6"/>
      <c r="B373" s="7">
        <f t="shared" si="6"/>
        <v>1</v>
      </c>
      <c r="C373" s="8"/>
      <c r="D373" s="7"/>
      <c r="E373" s="9"/>
      <c r="F373" s="7"/>
      <c r="G373" s="7"/>
      <c r="H373" s="7"/>
      <c r="I373" s="10"/>
      <c r="J373" s="7"/>
      <c r="K373" s="7"/>
      <c r="L373" s="7"/>
      <c r="M373" s="7"/>
    </row>
    <row r="374" spans="1:13" s="11" customFormat="1">
      <c r="A374" s="6"/>
      <c r="B374" s="7">
        <f t="shared" si="6"/>
        <v>1</v>
      </c>
      <c r="C374" s="8"/>
      <c r="D374" s="7"/>
      <c r="E374" s="9"/>
      <c r="F374" s="7"/>
      <c r="G374" s="7"/>
      <c r="H374" s="7"/>
      <c r="I374" s="10"/>
      <c r="J374" s="7"/>
      <c r="K374" s="7"/>
      <c r="L374" s="7"/>
      <c r="M374" s="7"/>
    </row>
    <row r="375" spans="1:13" s="11" customFormat="1">
      <c r="A375" s="6"/>
      <c r="B375" s="7">
        <f t="shared" si="6"/>
        <v>1</v>
      </c>
      <c r="C375" s="8"/>
      <c r="D375" s="7"/>
      <c r="E375" s="9"/>
      <c r="F375" s="7"/>
      <c r="G375" s="7"/>
      <c r="H375" s="7"/>
      <c r="I375" s="10"/>
      <c r="J375" s="7"/>
      <c r="K375" s="7"/>
      <c r="L375" s="7"/>
      <c r="M375" s="7"/>
    </row>
    <row r="376" spans="1:13" s="11" customFormat="1">
      <c r="A376" s="6"/>
      <c r="B376" s="7">
        <f t="shared" si="6"/>
        <v>1</v>
      </c>
      <c r="C376" s="8"/>
      <c r="D376" s="7"/>
      <c r="E376" s="9"/>
      <c r="F376" s="7"/>
      <c r="G376" s="7"/>
      <c r="H376" s="7"/>
      <c r="I376" s="10"/>
      <c r="J376" s="7"/>
      <c r="K376" s="7"/>
      <c r="L376" s="7"/>
      <c r="M376" s="7"/>
    </row>
    <row r="377" spans="1:13" s="11" customFormat="1">
      <c r="A377" s="6"/>
      <c r="B377" s="7">
        <f t="shared" si="6"/>
        <v>1</v>
      </c>
      <c r="C377" s="8"/>
      <c r="D377" s="7"/>
      <c r="E377" s="9"/>
      <c r="F377" s="7"/>
      <c r="G377" s="7"/>
      <c r="H377" s="7"/>
      <c r="I377" s="10"/>
      <c r="J377" s="7"/>
      <c r="K377" s="7"/>
      <c r="L377" s="7"/>
      <c r="M377" s="7"/>
    </row>
    <row r="378" spans="1:13" s="11" customFormat="1">
      <c r="A378" s="6"/>
      <c r="B378" s="7">
        <f t="shared" si="6"/>
        <v>1</v>
      </c>
      <c r="C378" s="8"/>
      <c r="D378" s="7"/>
      <c r="E378" s="9"/>
      <c r="F378" s="7"/>
      <c r="G378" s="7"/>
      <c r="H378" s="7"/>
      <c r="I378" s="10"/>
      <c r="J378" s="7"/>
      <c r="K378" s="7"/>
      <c r="L378" s="7"/>
      <c r="M378" s="7"/>
    </row>
    <row r="379" spans="1:13" s="11" customFormat="1">
      <c r="A379" s="6"/>
      <c r="B379" s="7">
        <f t="shared" si="6"/>
        <v>1</v>
      </c>
      <c r="C379" s="8"/>
      <c r="D379" s="7"/>
      <c r="E379" s="9"/>
      <c r="F379" s="7"/>
      <c r="G379" s="7"/>
      <c r="H379" s="7"/>
      <c r="I379" s="10"/>
      <c r="J379" s="7"/>
      <c r="K379" s="7"/>
      <c r="L379" s="7"/>
      <c r="M379" s="7"/>
    </row>
    <row r="380" spans="1:13" s="11" customFormat="1">
      <c r="A380" s="6"/>
      <c r="B380" s="7">
        <f t="shared" si="6"/>
        <v>1</v>
      </c>
      <c r="C380" s="8"/>
      <c r="D380" s="7"/>
      <c r="E380" s="9"/>
      <c r="F380" s="7"/>
      <c r="G380" s="7"/>
      <c r="H380" s="7"/>
      <c r="I380" s="10"/>
      <c r="J380" s="7"/>
      <c r="K380" s="7"/>
      <c r="L380" s="7"/>
      <c r="M380" s="7"/>
    </row>
    <row r="381" spans="1:13" s="11" customFormat="1">
      <c r="A381" s="6"/>
      <c r="B381" s="7">
        <f t="shared" si="6"/>
        <v>1</v>
      </c>
      <c r="C381" s="8"/>
      <c r="D381" s="7"/>
      <c r="E381" s="9"/>
      <c r="F381" s="7"/>
      <c r="G381" s="7"/>
      <c r="H381" s="7"/>
      <c r="I381" s="10"/>
      <c r="J381" s="7"/>
      <c r="K381" s="7"/>
      <c r="L381" s="7"/>
      <c r="M381" s="7"/>
    </row>
    <row r="382" spans="1:13" s="11" customFormat="1">
      <c r="A382" s="6"/>
      <c r="B382" s="7">
        <f t="shared" si="6"/>
        <v>1</v>
      </c>
      <c r="C382" s="8"/>
      <c r="D382" s="7"/>
      <c r="E382" s="9"/>
      <c r="F382" s="7"/>
      <c r="G382" s="7"/>
      <c r="H382" s="7"/>
      <c r="I382" s="10"/>
      <c r="J382" s="7"/>
      <c r="K382" s="7"/>
      <c r="L382" s="7"/>
      <c r="M382" s="7"/>
    </row>
    <row r="383" spans="1:13" s="11" customFormat="1">
      <c r="A383" s="6"/>
      <c r="B383" s="7">
        <f t="shared" si="6"/>
        <v>1</v>
      </c>
      <c r="C383" s="8"/>
      <c r="D383" s="7"/>
      <c r="E383" s="9"/>
      <c r="F383" s="7"/>
      <c r="G383" s="7"/>
      <c r="H383" s="7"/>
      <c r="I383" s="10"/>
      <c r="J383" s="7"/>
      <c r="K383" s="7"/>
      <c r="L383" s="7"/>
      <c r="M383" s="7"/>
    </row>
    <row r="384" spans="1:13" s="11" customFormat="1">
      <c r="A384" s="6"/>
      <c r="B384" s="7">
        <f t="shared" si="6"/>
        <v>1</v>
      </c>
      <c r="C384" s="8"/>
      <c r="D384" s="7"/>
      <c r="E384" s="9"/>
      <c r="F384" s="7"/>
      <c r="G384" s="7"/>
      <c r="H384" s="7"/>
      <c r="I384" s="10"/>
      <c r="J384" s="7"/>
      <c r="K384" s="7"/>
      <c r="L384" s="7"/>
      <c r="M384" s="7"/>
    </row>
    <row r="385" spans="1:13" s="11" customFormat="1">
      <c r="A385" s="6"/>
      <c r="B385" s="7">
        <f t="shared" si="6"/>
        <v>1</v>
      </c>
      <c r="C385" s="8"/>
      <c r="D385" s="7"/>
      <c r="E385" s="9"/>
      <c r="F385" s="7"/>
      <c r="G385" s="7"/>
      <c r="H385" s="7"/>
      <c r="I385" s="10"/>
      <c r="J385" s="7"/>
      <c r="K385" s="7"/>
      <c r="L385" s="7"/>
      <c r="M385" s="7"/>
    </row>
    <row r="386" spans="1:13" s="11" customFormat="1">
      <c r="A386" s="6"/>
      <c r="B386" s="7">
        <f t="shared" si="6"/>
        <v>1</v>
      </c>
      <c r="C386" s="8"/>
      <c r="D386" s="7"/>
      <c r="E386" s="9"/>
      <c r="F386" s="7"/>
      <c r="G386" s="7"/>
      <c r="H386" s="7"/>
      <c r="I386" s="10"/>
      <c r="J386" s="7"/>
      <c r="K386" s="7"/>
      <c r="L386" s="7"/>
      <c r="M386" s="7"/>
    </row>
    <row r="387" spans="1:13" s="11" customFormat="1">
      <c r="A387" s="6"/>
      <c r="B387" s="7">
        <f t="shared" si="6"/>
        <v>1</v>
      </c>
      <c r="C387" s="8"/>
      <c r="D387" s="7"/>
      <c r="E387" s="9"/>
      <c r="F387" s="7"/>
      <c r="G387" s="7"/>
      <c r="H387" s="7"/>
      <c r="I387" s="10"/>
      <c r="J387" s="7"/>
      <c r="K387" s="7"/>
      <c r="L387" s="7"/>
      <c r="M387" s="7"/>
    </row>
    <row r="388" spans="1:13" s="11" customFormat="1">
      <c r="A388" s="6"/>
      <c r="B388" s="7">
        <f t="shared" si="6"/>
        <v>1</v>
      </c>
      <c r="C388" s="8"/>
      <c r="D388" s="7"/>
      <c r="E388" s="9"/>
      <c r="F388" s="7"/>
      <c r="G388" s="7"/>
      <c r="H388" s="7"/>
      <c r="I388" s="10"/>
      <c r="J388" s="7"/>
      <c r="K388" s="7"/>
      <c r="L388" s="7"/>
      <c r="M388" s="7"/>
    </row>
    <row r="389" spans="1:13" s="11" customFormat="1">
      <c r="A389" s="6"/>
      <c r="B389" s="7">
        <f t="shared" si="6"/>
        <v>1</v>
      </c>
      <c r="C389" s="8"/>
      <c r="D389" s="7"/>
      <c r="E389" s="9"/>
      <c r="F389" s="7"/>
      <c r="G389" s="7"/>
      <c r="H389" s="7"/>
      <c r="I389" s="10"/>
      <c r="J389" s="7"/>
      <c r="K389" s="7"/>
      <c r="L389" s="7"/>
      <c r="M389" s="7"/>
    </row>
    <row r="390" spans="1:13" s="11" customFormat="1">
      <c r="A390" s="6"/>
      <c r="B390" s="7">
        <f t="shared" si="6"/>
        <v>1</v>
      </c>
      <c r="C390" s="8"/>
      <c r="D390" s="7"/>
      <c r="E390" s="9"/>
      <c r="F390" s="7"/>
      <c r="G390" s="7"/>
      <c r="H390" s="7"/>
      <c r="I390" s="10"/>
      <c r="J390" s="7"/>
      <c r="K390" s="7"/>
      <c r="L390" s="7"/>
      <c r="M390" s="7"/>
    </row>
    <row r="391" spans="1:13" s="11" customFormat="1">
      <c r="A391" s="6"/>
      <c r="B391" s="7">
        <f t="shared" si="6"/>
        <v>1</v>
      </c>
      <c r="C391" s="8"/>
      <c r="D391" s="7"/>
      <c r="E391" s="9"/>
      <c r="F391" s="7"/>
      <c r="G391" s="7"/>
      <c r="H391" s="7"/>
      <c r="I391" s="10"/>
      <c r="J391" s="7"/>
      <c r="K391" s="7"/>
      <c r="L391" s="7"/>
      <c r="M391" s="7"/>
    </row>
    <row r="392" spans="1:13" s="11" customFormat="1">
      <c r="A392" s="6"/>
      <c r="B392" s="7">
        <f t="shared" si="6"/>
        <v>1</v>
      </c>
      <c r="C392" s="8"/>
      <c r="D392" s="7"/>
      <c r="E392" s="9"/>
      <c r="F392" s="7"/>
      <c r="G392" s="7"/>
      <c r="H392" s="7"/>
      <c r="I392" s="10"/>
      <c r="J392" s="7"/>
      <c r="K392" s="7"/>
      <c r="L392" s="7"/>
      <c r="M392" s="7"/>
    </row>
    <row r="393" spans="1:13" s="11" customFormat="1">
      <c r="A393" s="6"/>
      <c r="B393" s="7">
        <f t="shared" si="6"/>
        <v>1</v>
      </c>
      <c r="C393" s="8"/>
      <c r="D393" s="7"/>
      <c r="E393" s="9"/>
      <c r="F393" s="7"/>
      <c r="G393" s="7"/>
      <c r="H393" s="7"/>
      <c r="I393" s="10"/>
      <c r="J393" s="7"/>
      <c r="K393" s="7"/>
      <c r="L393" s="7"/>
      <c r="M393" s="7"/>
    </row>
    <row r="394" spans="1:13" s="11" customFormat="1">
      <c r="A394" s="6"/>
      <c r="B394" s="7">
        <f t="shared" si="6"/>
        <v>1</v>
      </c>
      <c r="C394" s="8"/>
      <c r="D394" s="7"/>
      <c r="E394" s="9"/>
      <c r="F394" s="7"/>
      <c r="G394" s="7"/>
      <c r="H394" s="7"/>
      <c r="I394" s="10"/>
      <c r="J394" s="7"/>
      <c r="K394" s="7"/>
      <c r="L394" s="7"/>
      <c r="M394" s="7"/>
    </row>
    <row r="395" spans="1:13" s="11" customFormat="1">
      <c r="A395" s="6"/>
      <c r="B395" s="7">
        <f t="shared" si="6"/>
        <v>1</v>
      </c>
      <c r="C395" s="8"/>
      <c r="D395" s="7"/>
      <c r="E395" s="9"/>
      <c r="F395" s="7"/>
      <c r="G395" s="7"/>
      <c r="H395" s="7"/>
      <c r="I395" s="10"/>
      <c r="J395" s="7"/>
      <c r="K395" s="7"/>
      <c r="L395" s="7"/>
      <c r="M395" s="7"/>
    </row>
    <row r="396" spans="1:13" s="11" customFormat="1">
      <c r="A396" s="6"/>
      <c r="B396" s="7">
        <f t="shared" si="6"/>
        <v>1</v>
      </c>
      <c r="C396" s="8"/>
      <c r="D396" s="7"/>
      <c r="E396" s="9"/>
      <c r="F396" s="7"/>
      <c r="G396" s="7"/>
      <c r="H396" s="7"/>
      <c r="I396" s="10"/>
      <c r="J396" s="7"/>
      <c r="K396" s="7"/>
      <c r="L396" s="7"/>
      <c r="M396" s="7"/>
    </row>
    <row r="397" spans="1:13" s="11" customFormat="1">
      <c r="A397" s="6"/>
      <c r="B397" s="7">
        <f t="shared" si="6"/>
        <v>1</v>
      </c>
      <c r="C397" s="8"/>
      <c r="D397" s="7"/>
      <c r="E397" s="9"/>
      <c r="F397" s="7"/>
      <c r="G397" s="7"/>
      <c r="H397" s="7"/>
      <c r="I397" s="10"/>
      <c r="J397" s="7"/>
      <c r="K397" s="7"/>
      <c r="L397" s="7"/>
      <c r="M397" s="7"/>
    </row>
    <row r="398" spans="1:13" s="11" customFormat="1">
      <c r="A398" s="6"/>
      <c r="B398" s="7">
        <f t="shared" si="6"/>
        <v>1</v>
      </c>
      <c r="C398" s="8"/>
      <c r="D398" s="7"/>
      <c r="E398" s="9"/>
      <c r="F398" s="7"/>
      <c r="G398" s="7"/>
      <c r="H398" s="7"/>
      <c r="I398" s="10"/>
      <c r="J398" s="7"/>
      <c r="K398" s="7"/>
      <c r="L398" s="7"/>
      <c r="M398" s="7"/>
    </row>
    <row r="399" spans="1:13" s="11" customFormat="1">
      <c r="A399" s="6"/>
      <c r="B399" s="7">
        <f t="shared" si="6"/>
        <v>1</v>
      </c>
      <c r="C399" s="8"/>
      <c r="D399" s="7"/>
      <c r="E399" s="9"/>
      <c r="F399" s="7"/>
      <c r="G399" s="7"/>
      <c r="H399" s="7"/>
      <c r="I399" s="10"/>
      <c r="J399" s="7"/>
      <c r="K399" s="7"/>
      <c r="L399" s="7"/>
      <c r="M399" s="7"/>
    </row>
    <row r="400" spans="1:13" s="11" customFormat="1">
      <c r="A400" s="6"/>
      <c r="B400" s="7">
        <f t="shared" si="6"/>
        <v>1</v>
      </c>
      <c r="C400" s="8"/>
      <c r="D400" s="7"/>
      <c r="E400" s="9"/>
      <c r="F400" s="7"/>
      <c r="G400" s="7"/>
      <c r="H400" s="7"/>
      <c r="I400" s="10"/>
      <c r="J400" s="7"/>
      <c r="K400" s="7"/>
      <c r="L400" s="7"/>
      <c r="M400" s="7"/>
    </row>
    <row r="401" spans="1:13" s="11" customFormat="1">
      <c r="A401" s="6"/>
      <c r="B401" s="7">
        <f t="shared" si="6"/>
        <v>1</v>
      </c>
      <c r="C401" s="8"/>
      <c r="D401" s="7"/>
      <c r="E401" s="9"/>
      <c r="F401" s="7"/>
      <c r="G401" s="7"/>
      <c r="H401" s="7"/>
      <c r="I401" s="10"/>
      <c r="J401" s="7"/>
      <c r="K401" s="7"/>
      <c r="L401" s="7"/>
      <c r="M401" s="7"/>
    </row>
    <row r="402" spans="1:13" s="11" customFormat="1">
      <c r="A402" s="6"/>
      <c r="B402" s="7">
        <f t="shared" si="6"/>
        <v>1</v>
      </c>
      <c r="C402" s="8"/>
      <c r="D402" s="7"/>
      <c r="E402" s="9"/>
      <c r="F402" s="7"/>
      <c r="G402" s="7"/>
      <c r="H402" s="7"/>
      <c r="I402" s="10"/>
      <c r="J402" s="7"/>
      <c r="K402" s="7"/>
      <c r="L402" s="7"/>
      <c r="M402" s="7"/>
    </row>
    <row r="403" spans="1:13" s="11" customFormat="1">
      <c r="A403" s="6"/>
      <c r="B403" s="7">
        <f t="shared" si="6"/>
        <v>1</v>
      </c>
      <c r="C403" s="8"/>
      <c r="D403" s="7"/>
      <c r="E403" s="9"/>
      <c r="F403" s="7"/>
      <c r="G403" s="7"/>
      <c r="H403" s="7"/>
      <c r="I403" s="10"/>
      <c r="J403" s="7"/>
      <c r="K403" s="7"/>
      <c r="L403" s="7"/>
      <c r="M403" s="7"/>
    </row>
    <row r="404" spans="1:13" s="11" customFormat="1">
      <c r="A404" s="6"/>
      <c r="B404" s="7">
        <f t="shared" ref="B404:B409" si="7">MONTH(A404)</f>
        <v>1</v>
      </c>
      <c r="C404" s="8"/>
      <c r="D404" s="7"/>
      <c r="E404" s="9"/>
      <c r="F404" s="7"/>
      <c r="G404" s="7"/>
      <c r="H404" s="7"/>
      <c r="I404" s="10"/>
      <c r="J404" s="7"/>
      <c r="K404" s="7"/>
      <c r="L404" s="7"/>
      <c r="M404" s="7"/>
    </row>
    <row r="405" spans="1:13" s="11" customFormat="1">
      <c r="A405" s="6"/>
      <c r="B405" s="7">
        <f t="shared" si="7"/>
        <v>1</v>
      </c>
      <c r="C405" s="8"/>
      <c r="D405" s="7"/>
      <c r="E405" s="9"/>
      <c r="F405" s="7"/>
      <c r="G405" s="7"/>
      <c r="H405" s="7"/>
      <c r="I405" s="10"/>
      <c r="J405" s="7"/>
      <c r="K405" s="7"/>
      <c r="L405" s="7"/>
      <c r="M405" s="7"/>
    </row>
    <row r="406" spans="1:13" s="11" customFormat="1">
      <c r="A406" s="6"/>
      <c r="B406" s="7">
        <f t="shared" si="7"/>
        <v>1</v>
      </c>
      <c r="C406" s="8"/>
      <c r="D406" s="7"/>
      <c r="E406" s="9"/>
      <c r="F406" s="7"/>
      <c r="G406" s="7"/>
      <c r="H406" s="7"/>
      <c r="I406" s="10"/>
      <c r="J406" s="7"/>
      <c r="K406" s="7"/>
      <c r="L406" s="7"/>
      <c r="M406" s="7"/>
    </row>
    <row r="407" spans="1:13" s="11" customFormat="1">
      <c r="A407" s="6"/>
      <c r="B407" s="7">
        <f t="shared" si="7"/>
        <v>1</v>
      </c>
      <c r="C407" s="8"/>
      <c r="D407" s="7"/>
      <c r="E407" s="9"/>
      <c r="F407" s="7"/>
      <c r="G407" s="7"/>
      <c r="H407" s="7"/>
      <c r="I407" s="10"/>
      <c r="J407" s="7"/>
      <c r="K407" s="7"/>
      <c r="L407" s="7"/>
      <c r="M407" s="7"/>
    </row>
    <row r="408" spans="1:13" s="11" customFormat="1">
      <c r="A408" s="6"/>
      <c r="B408" s="7">
        <f t="shared" si="7"/>
        <v>1</v>
      </c>
      <c r="C408" s="8"/>
      <c r="D408" s="7"/>
      <c r="E408" s="9"/>
      <c r="F408" s="7"/>
      <c r="G408" s="7"/>
      <c r="H408" s="7"/>
      <c r="I408" s="10"/>
      <c r="J408" s="7"/>
      <c r="K408" s="7"/>
      <c r="L408" s="7"/>
      <c r="M408" s="7"/>
    </row>
    <row r="409" spans="1:13" s="11" customFormat="1">
      <c r="A409" s="19"/>
      <c r="B409" s="7">
        <f t="shared" si="7"/>
        <v>1</v>
      </c>
      <c r="C409" s="21"/>
      <c r="D409" s="20"/>
      <c r="E409" s="22"/>
      <c r="F409" s="20"/>
      <c r="G409" s="20"/>
      <c r="H409" s="23"/>
      <c r="I409" s="24"/>
      <c r="J409" s="20"/>
      <c r="K409" s="20"/>
      <c r="L409" s="20"/>
      <c r="M409" s="25"/>
    </row>
    <row r="410" spans="1:13" s="1" customFormat="1" ht="14.45" customHeight="1">
      <c r="A410" s="136" t="s">
        <v>14</v>
      </c>
      <c r="B410" s="137"/>
      <c r="C410" s="137"/>
      <c r="D410" s="137"/>
      <c r="E410" s="137"/>
      <c r="F410" s="137"/>
      <c r="G410" s="137"/>
      <c r="H410" s="137"/>
      <c r="I410" s="137"/>
      <c r="J410" s="137"/>
      <c r="K410" s="137"/>
      <c r="L410" s="137"/>
      <c r="M410" s="138"/>
    </row>
    <row r="411" spans="1:13" s="1" customFormat="1" ht="18" customHeight="1">
      <c r="A411" s="124" t="s">
        <v>15</v>
      </c>
      <c r="B411" s="124"/>
      <c r="C411" s="26" t="s">
        <v>16</v>
      </c>
      <c r="D411" s="124" t="s">
        <v>17</v>
      </c>
      <c r="E411" s="124"/>
      <c r="F411" s="124"/>
      <c r="G411" s="124" t="s">
        <v>18</v>
      </c>
      <c r="H411" s="124"/>
      <c r="I411" s="27"/>
      <c r="J411" s="27"/>
      <c r="K411" s="27"/>
      <c r="L411" s="27"/>
      <c r="M411" s="27"/>
    </row>
    <row r="412" spans="1:13" s="28" customFormat="1" ht="29.45" customHeight="1">
      <c r="A412" s="123" t="s">
        <v>19</v>
      </c>
      <c r="B412" s="123"/>
      <c r="C412" s="26" t="s">
        <v>20</v>
      </c>
      <c r="D412" s="124" t="s">
        <v>21</v>
      </c>
      <c r="E412" s="124"/>
      <c r="F412" s="124"/>
      <c r="G412" s="124" t="s">
        <v>22</v>
      </c>
      <c r="H412" s="124"/>
      <c r="I412" s="124" t="s">
        <v>23</v>
      </c>
      <c r="J412" s="124"/>
      <c r="K412" s="125"/>
      <c r="L412" s="125"/>
      <c r="M412" s="125"/>
    </row>
  </sheetData>
  <mergeCells count="12">
    <mergeCell ref="A1:B2"/>
    <mergeCell ref="C1:K2"/>
    <mergeCell ref="L1:M2"/>
    <mergeCell ref="A410:M410"/>
    <mergeCell ref="A411:B411"/>
    <mergeCell ref="D411:F411"/>
    <mergeCell ref="G411:H411"/>
    <mergeCell ref="A412:B412"/>
    <mergeCell ref="D412:F412"/>
    <mergeCell ref="G412:H412"/>
    <mergeCell ref="I412:J412"/>
    <mergeCell ref="K412:M412"/>
  </mergeCells>
  <conditionalFormatting sqref="D4:D409">
    <cfRule type="containsText" dxfId="17" priority="10" operator="containsText" text="M">
      <formula>NOT(ISERROR(SEARCH("M",D4)))</formula>
    </cfRule>
    <cfRule type="containsText" dxfId="16" priority="11" operator="containsText" text="H">
      <formula>NOT(ISERROR(SEARCH("H",D4)))</formula>
    </cfRule>
  </conditionalFormatting>
  <conditionalFormatting sqref="E4:E409">
    <cfRule type="cellIs" dxfId="15" priority="2" operator="between">
      <formula>31</formula>
      <formula>40</formula>
    </cfRule>
    <cfRule type="cellIs" dxfId="14" priority="3" operator="equal">
      <formula>0</formula>
    </cfRule>
    <cfRule type="cellIs" dxfId="13" priority="4" operator="between">
      <formula>21</formula>
      <formula>30</formula>
    </cfRule>
    <cfRule type="cellIs" dxfId="12" priority="5" operator="between">
      <formula>18</formula>
      <formula>20</formula>
    </cfRule>
    <cfRule type="cellIs" dxfId="11" priority="6" operator="between">
      <formula>41</formula>
      <formula>50</formula>
    </cfRule>
    <cfRule type="cellIs" dxfId="10" priority="7" operator="between">
      <formula>51</formula>
      <formula>60</formula>
    </cfRule>
    <cfRule type="cellIs" dxfId="9" priority="8" operator="between">
      <formula>61</formula>
      <formula>65</formula>
    </cfRule>
    <cfRule type="cellIs" dxfId="8" priority="9" operator="equal">
      <formula>""""""</formula>
    </cfRule>
  </conditionalFormatting>
  <conditionalFormatting sqref="M4:M409">
    <cfRule type="iconSet" priority="1">
      <iconSet showValue="0">
        <cfvo type="percent" val="0"/>
        <cfvo type="num" val="2"/>
        <cfvo type="num" val="3"/>
      </iconSet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D5EEEE4-D993-4F53-AA94-A78F149D41E4}">
          <x14:formula1>
            <xm:f>DESPLEGABLES!$A$3:$A$4</xm:f>
          </x14:formula1>
          <xm:sqref>D4 D83:D408</xm:sqref>
        </x14:dataValidation>
        <x14:dataValidation type="list" allowBlank="1" showInputMessage="1" showErrorMessage="1" xr:uid="{841C036E-0BB3-40A0-BEEC-3350FCC8342E}">
          <x14:formula1>
            <xm:f>DESPLEGABLES!$C$3:$C$7</xm:f>
          </x14:formula1>
          <xm:sqref>F4 F83:F408</xm:sqref>
        </x14:dataValidation>
        <x14:dataValidation type="list" allowBlank="1" showInputMessage="1" showErrorMessage="1" xr:uid="{0E5FD424-6C32-4264-8951-D629D6BA9399}">
          <x14:formula1>
            <xm:f>DESPLEGABLES!$D$3:$D$7</xm:f>
          </x14:formula1>
          <xm:sqref>G4 G83:G408</xm:sqref>
        </x14:dataValidation>
        <x14:dataValidation type="list" allowBlank="1" showInputMessage="1" showErrorMessage="1" xr:uid="{861B26F9-F322-4FF8-95A3-384DB51D31EF}">
          <x14:formula1>
            <xm:f>DESPLEGABLES!$E$3:$E$22</xm:f>
          </x14:formula1>
          <xm:sqref>I4 I83:I408</xm:sqref>
        </x14:dataValidation>
        <x14:dataValidation type="list" allowBlank="1" showInputMessage="1" showErrorMessage="1" xr:uid="{1F03128A-A7CD-4F5E-9DEF-1A864A3DD9D8}">
          <x14:formula1>
            <xm:f>DESPLEGABLES!$F$3:$F$4</xm:f>
          </x14:formula1>
          <xm:sqref>J4 J83:J408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94FD-5A7F-4A6C-B7A0-2D17580EC6E2}">
  <sheetPr>
    <tabColor theme="4" tint="-0.249977111117893"/>
  </sheetPr>
  <dimension ref="A1:ND34"/>
  <sheetViews>
    <sheetView showGridLines="0" view="pageBreakPreview" zoomScale="80" zoomScaleNormal="90" zoomScaleSheetLayoutView="80" workbookViewId="0">
      <selection activeCell="LX27" sqref="LX27"/>
    </sheetView>
  </sheetViews>
  <sheetFormatPr defaultColWidth="9.140625" defaultRowHeight="13.15"/>
  <cols>
    <col min="1" max="1" width="3.7109375" style="39" customWidth="1"/>
    <col min="2" max="2" width="42.7109375" style="39" customWidth="1"/>
    <col min="3" max="4" width="4.28515625" style="39" customWidth="1"/>
    <col min="5" max="5" width="5.5703125" style="39" customWidth="1"/>
    <col min="6" max="26" width="4.28515625" style="39" customWidth="1"/>
    <col min="27" max="27" width="4.28515625" style="76" customWidth="1"/>
    <col min="28" max="367" width="4.28515625" style="39" customWidth="1"/>
    <col min="368" max="368" width="5.140625" style="39" customWidth="1"/>
    <col min="369" max="584" width="9.140625" style="39"/>
    <col min="585" max="585" width="3.7109375" style="39" customWidth="1"/>
    <col min="586" max="587" width="7.7109375" style="39" customWidth="1"/>
    <col min="588" max="588" width="22.42578125" style="39" customWidth="1"/>
    <col min="589" max="619" width="4.28515625" style="39" customWidth="1"/>
    <col min="620" max="620" width="5.140625" style="39" customWidth="1"/>
    <col min="621" max="621" width="4.140625" style="39" customWidth="1"/>
    <col min="622" max="622" width="4.28515625" style="39" customWidth="1"/>
    <col min="623" max="840" width="9.140625" style="39"/>
    <col min="841" max="841" width="3.7109375" style="39" customWidth="1"/>
    <col min="842" max="843" width="7.7109375" style="39" customWidth="1"/>
    <col min="844" max="844" width="22.42578125" style="39" customWidth="1"/>
    <col min="845" max="875" width="4.28515625" style="39" customWidth="1"/>
    <col min="876" max="876" width="5.140625" style="39" customWidth="1"/>
    <col min="877" max="877" width="4.140625" style="39" customWidth="1"/>
    <col min="878" max="878" width="4.28515625" style="39" customWidth="1"/>
    <col min="879" max="1096" width="9.140625" style="39"/>
    <col min="1097" max="1097" width="3.7109375" style="39" customWidth="1"/>
    <col min="1098" max="1099" width="7.7109375" style="39" customWidth="1"/>
    <col min="1100" max="1100" width="22.42578125" style="39" customWidth="1"/>
    <col min="1101" max="1131" width="4.28515625" style="39" customWidth="1"/>
    <col min="1132" max="1132" width="5.140625" style="39" customWidth="1"/>
    <col min="1133" max="1133" width="4.140625" style="39" customWidth="1"/>
    <col min="1134" max="1134" width="4.28515625" style="39" customWidth="1"/>
    <col min="1135" max="1352" width="9.140625" style="39"/>
    <col min="1353" max="1353" width="3.7109375" style="39" customWidth="1"/>
    <col min="1354" max="1355" width="7.7109375" style="39" customWidth="1"/>
    <col min="1356" max="1356" width="22.42578125" style="39" customWidth="1"/>
    <col min="1357" max="1387" width="4.28515625" style="39" customWidth="1"/>
    <col min="1388" max="1388" width="5.140625" style="39" customWidth="1"/>
    <col min="1389" max="1389" width="4.140625" style="39" customWidth="1"/>
    <col min="1390" max="1390" width="4.28515625" style="39" customWidth="1"/>
    <col min="1391" max="1608" width="9.140625" style="39"/>
    <col min="1609" max="1609" width="3.7109375" style="39" customWidth="1"/>
    <col min="1610" max="1611" width="7.7109375" style="39" customWidth="1"/>
    <col min="1612" max="1612" width="22.42578125" style="39" customWidth="1"/>
    <col min="1613" max="1643" width="4.28515625" style="39" customWidth="1"/>
    <col min="1644" max="1644" width="5.140625" style="39" customWidth="1"/>
    <col min="1645" max="1645" width="4.140625" style="39" customWidth="1"/>
    <col min="1646" max="1646" width="4.28515625" style="39" customWidth="1"/>
    <col min="1647" max="1864" width="9.140625" style="39"/>
    <col min="1865" max="1865" width="3.7109375" style="39" customWidth="1"/>
    <col min="1866" max="1867" width="7.7109375" style="39" customWidth="1"/>
    <col min="1868" max="1868" width="22.42578125" style="39" customWidth="1"/>
    <col min="1869" max="1899" width="4.28515625" style="39" customWidth="1"/>
    <col min="1900" max="1900" width="5.140625" style="39" customWidth="1"/>
    <col min="1901" max="1901" width="4.140625" style="39" customWidth="1"/>
    <col min="1902" max="1902" width="4.28515625" style="39" customWidth="1"/>
    <col min="1903" max="2120" width="9.140625" style="39"/>
    <col min="2121" max="2121" width="3.7109375" style="39" customWidth="1"/>
    <col min="2122" max="2123" width="7.7109375" style="39" customWidth="1"/>
    <col min="2124" max="2124" width="22.42578125" style="39" customWidth="1"/>
    <col min="2125" max="2155" width="4.28515625" style="39" customWidth="1"/>
    <col min="2156" max="2156" width="5.140625" style="39" customWidth="1"/>
    <col min="2157" max="2157" width="4.140625" style="39" customWidth="1"/>
    <col min="2158" max="2158" width="4.28515625" style="39" customWidth="1"/>
    <col min="2159" max="2376" width="9.140625" style="39"/>
    <col min="2377" max="2377" width="3.7109375" style="39" customWidth="1"/>
    <col min="2378" max="2379" width="7.7109375" style="39" customWidth="1"/>
    <col min="2380" max="2380" width="22.42578125" style="39" customWidth="1"/>
    <col min="2381" max="2411" width="4.28515625" style="39" customWidth="1"/>
    <col min="2412" max="2412" width="5.140625" style="39" customWidth="1"/>
    <col min="2413" max="2413" width="4.140625" style="39" customWidth="1"/>
    <col min="2414" max="2414" width="4.28515625" style="39" customWidth="1"/>
    <col min="2415" max="2632" width="9.140625" style="39"/>
    <col min="2633" max="2633" width="3.7109375" style="39" customWidth="1"/>
    <col min="2634" max="2635" width="7.7109375" style="39" customWidth="1"/>
    <col min="2636" max="2636" width="22.42578125" style="39" customWidth="1"/>
    <col min="2637" max="2667" width="4.28515625" style="39" customWidth="1"/>
    <col min="2668" max="2668" width="5.140625" style="39" customWidth="1"/>
    <col min="2669" max="2669" width="4.140625" style="39" customWidth="1"/>
    <col min="2670" max="2670" width="4.28515625" style="39" customWidth="1"/>
    <col min="2671" max="2888" width="9.140625" style="39"/>
    <col min="2889" max="2889" width="3.7109375" style="39" customWidth="1"/>
    <col min="2890" max="2891" width="7.7109375" style="39" customWidth="1"/>
    <col min="2892" max="2892" width="22.42578125" style="39" customWidth="1"/>
    <col min="2893" max="2923" width="4.28515625" style="39" customWidth="1"/>
    <col min="2924" max="2924" width="5.140625" style="39" customWidth="1"/>
    <col min="2925" max="2925" width="4.140625" style="39" customWidth="1"/>
    <col min="2926" max="2926" width="4.28515625" style="39" customWidth="1"/>
    <col min="2927" max="3144" width="9.140625" style="39"/>
    <col min="3145" max="3145" width="3.7109375" style="39" customWidth="1"/>
    <col min="3146" max="3147" width="7.7109375" style="39" customWidth="1"/>
    <col min="3148" max="3148" width="22.42578125" style="39" customWidth="1"/>
    <col min="3149" max="3179" width="4.28515625" style="39" customWidth="1"/>
    <col min="3180" max="3180" width="5.140625" style="39" customWidth="1"/>
    <col min="3181" max="3181" width="4.140625" style="39" customWidth="1"/>
    <col min="3182" max="3182" width="4.28515625" style="39" customWidth="1"/>
    <col min="3183" max="3400" width="9.140625" style="39"/>
    <col min="3401" max="3401" width="3.7109375" style="39" customWidth="1"/>
    <col min="3402" max="3403" width="7.7109375" style="39" customWidth="1"/>
    <col min="3404" max="3404" width="22.42578125" style="39" customWidth="1"/>
    <col min="3405" max="3435" width="4.28515625" style="39" customWidth="1"/>
    <col min="3436" max="3436" width="5.140625" style="39" customWidth="1"/>
    <col min="3437" max="3437" width="4.140625" style="39" customWidth="1"/>
    <col min="3438" max="3438" width="4.28515625" style="39" customWidth="1"/>
    <col min="3439" max="3656" width="9.140625" style="39"/>
    <col min="3657" max="3657" width="3.7109375" style="39" customWidth="1"/>
    <col min="3658" max="3659" width="7.7109375" style="39" customWidth="1"/>
    <col min="3660" max="3660" width="22.42578125" style="39" customWidth="1"/>
    <col min="3661" max="3691" width="4.28515625" style="39" customWidth="1"/>
    <col min="3692" max="3692" width="5.140625" style="39" customWidth="1"/>
    <col min="3693" max="3693" width="4.140625" style="39" customWidth="1"/>
    <col min="3694" max="3694" width="4.28515625" style="39" customWidth="1"/>
    <col min="3695" max="3912" width="9.140625" style="39"/>
    <col min="3913" max="3913" width="3.7109375" style="39" customWidth="1"/>
    <col min="3914" max="3915" width="7.7109375" style="39" customWidth="1"/>
    <col min="3916" max="3916" width="22.42578125" style="39" customWidth="1"/>
    <col min="3917" max="3947" width="4.28515625" style="39" customWidth="1"/>
    <col min="3948" max="3948" width="5.140625" style="39" customWidth="1"/>
    <col min="3949" max="3949" width="4.140625" style="39" customWidth="1"/>
    <col min="3950" max="3950" width="4.28515625" style="39" customWidth="1"/>
    <col min="3951" max="4168" width="9.140625" style="39"/>
    <col min="4169" max="4169" width="3.7109375" style="39" customWidth="1"/>
    <col min="4170" max="4171" width="7.7109375" style="39" customWidth="1"/>
    <col min="4172" max="4172" width="22.42578125" style="39" customWidth="1"/>
    <col min="4173" max="4203" width="4.28515625" style="39" customWidth="1"/>
    <col min="4204" max="4204" width="5.140625" style="39" customWidth="1"/>
    <col min="4205" max="4205" width="4.140625" style="39" customWidth="1"/>
    <col min="4206" max="4206" width="4.28515625" style="39" customWidth="1"/>
    <col min="4207" max="4424" width="9.140625" style="39"/>
    <col min="4425" max="4425" width="3.7109375" style="39" customWidth="1"/>
    <col min="4426" max="4427" width="7.7109375" style="39" customWidth="1"/>
    <col min="4428" max="4428" width="22.42578125" style="39" customWidth="1"/>
    <col min="4429" max="4459" width="4.28515625" style="39" customWidth="1"/>
    <col min="4460" max="4460" width="5.140625" style="39" customWidth="1"/>
    <col min="4461" max="4461" width="4.140625" style="39" customWidth="1"/>
    <col min="4462" max="4462" width="4.28515625" style="39" customWidth="1"/>
    <col min="4463" max="4680" width="9.140625" style="39"/>
    <col min="4681" max="4681" width="3.7109375" style="39" customWidth="1"/>
    <col min="4682" max="4683" width="7.7109375" style="39" customWidth="1"/>
    <col min="4684" max="4684" width="22.42578125" style="39" customWidth="1"/>
    <col min="4685" max="4715" width="4.28515625" style="39" customWidth="1"/>
    <col min="4716" max="4716" width="5.140625" style="39" customWidth="1"/>
    <col min="4717" max="4717" width="4.140625" style="39" customWidth="1"/>
    <col min="4718" max="4718" width="4.28515625" style="39" customWidth="1"/>
    <col min="4719" max="4936" width="9.140625" style="39"/>
    <col min="4937" max="4937" width="3.7109375" style="39" customWidth="1"/>
    <col min="4938" max="4939" width="7.7109375" style="39" customWidth="1"/>
    <col min="4940" max="4940" width="22.42578125" style="39" customWidth="1"/>
    <col min="4941" max="4971" width="4.28515625" style="39" customWidth="1"/>
    <col min="4972" max="4972" width="5.140625" style="39" customWidth="1"/>
    <col min="4973" max="4973" width="4.140625" style="39" customWidth="1"/>
    <col min="4974" max="4974" width="4.28515625" style="39" customWidth="1"/>
    <col min="4975" max="5192" width="9.140625" style="39"/>
    <col min="5193" max="5193" width="3.7109375" style="39" customWidth="1"/>
    <col min="5194" max="5195" width="7.7109375" style="39" customWidth="1"/>
    <col min="5196" max="5196" width="22.42578125" style="39" customWidth="1"/>
    <col min="5197" max="5227" width="4.28515625" style="39" customWidth="1"/>
    <col min="5228" max="5228" width="5.140625" style="39" customWidth="1"/>
    <col min="5229" max="5229" width="4.140625" style="39" customWidth="1"/>
    <col min="5230" max="5230" width="4.28515625" style="39" customWidth="1"/>
    <col min="5231" max="5448" width="9.140625" style="39"/>
    <col min="5449" max="5449" width="3.7109375" style="39" customWidth="1"/>
    <col min="5450" max="5451" width="7.7109375" style="39" customWidth="1"/>
    <col min="5452" max="5452" width="22.42578125" style="39" customWidth="1"/>
    <col min="5453" max="5483" width="4.28515625" style="39" customWidth="1"/>
    <col min="5484" max="5484" width="5.140625" style="39" customWidth="1"/>
    <col min="5485" max="5485" width="4.140625" style="39" customWidth="1"/>
    <col min="5486" max="5486" width="4.28515625" style="39" customWidth="1"/>
    <col min="5487" max="5704" width="9.140625" style="39"/>
    <col min="5705" max="5705" width="3.7109375" style="39" customWidth="1"/>
    <col min="5706" max="5707" width="7.7109375" style="39" customWidth="1"/>
    <col min="5708" max="5708" width="22.42578125" style="39" customWidth="1"/>
    <col min="5709" max="5739" width="4.28515625" style="39" customWidth="1"/>
    <col min="5740" max="5740" width="5.140625" style="39" customWidth="1"/>
    <col min="5741" max="5741" width="4.140625" style="39" customWidth="1"/>
    <col min="5742" max="5742" width="4.28515625" style="39" customWidth="1"/>
    <col min="5743" max="5960" width="9.140625" style="39"/>
    <col min="5961" max="5961" width="3.7109375" style="39" customWidth="1"/>
    <col min="5962" max="5963" width="7.7109375" style="39" customWidth="1"/>
    <col min="5964" max="5964" width="22.42578125" style="39" customWidth="1"/>
    <col min="5965" max="5995" width="4.28515625" style="39" customWidth="1"/>
    <col min="5996" max="5996" width="5.140625" style="39" customWidth="1"/>
    <col min="5997" max="5997" width="4.140625" style="39" customWidth="1"/>
    <col min="5998" max="5998" width="4.28515625" style="39" customWidth="1"/>
    <col min="5999" max="6216" width="9.140625" style="39"/>
    <col min="6217" max="6217" width="3.7109375" style="39" customWidth="1"/>
    <col min="6218" max="6219" width="7.7109375" style="39" customWidth="1"/>
    <col min="6220" max="6220" width="22.42578125" style="39" customWidth="1"/>
    <col min="6221" max="6251" width="4.28515625" style="39" customWidth="1"/>
    <col min="6252" max="6252" width="5.140625" style="39" customWidth="1"/>
    <col min="6253" max="6253" width="4.140625" style="39" customWidth="1"/>
    <col min="6254" max="6254" width="4.28515625" style="39" customWidth="1"/>
    <col min="6255" max="6472" width="9.140625" style="39"/>
    <col min="6473" max="6473" width="3.7109375" style="39" customWidth="1"/>
    <col min="6474" max="6475" width="7.7109375" style="39" customWidth="1"/>
    <col min="6476" max="6476" width="22.42578125" style="39" customWidth="1"/>
    <col min="6477" max="6507" width="4.28515625" style="39" customWidth="1"/>
    <col min="6508" max="6508" width="5.140625" style="39" customWidth="1"/>
    <col min="6509" max="6509" width="4.140625" style="39" customWidth="1"/>
    <col min="6510" max="6510" width="4.28515625" style="39" customWidth="1"/>
    <col min="6511" max="6728" width="9.140625" style="39"/>
    <col min="6729" max="6729" width="3.7109375" style="39" customWidth="1"/>
    <col min="6730" max="6731" width="7.7109375" style="39" customWidth="1"/>
    <col min="6732" max="6732" width="22.42578125" style="39" customWidth="1"/>
    <col min="6733" max="6763" width="4.28515625" style="39" customWidth="1"/>
    <col min="6764" max="6764" width="5.140625" style="39" customWidth="1"/>
    <col min="6765" max="6765" width="4.140625" style="39" customWidth="1"/>
    <col min="6766" max="6766" width="4.28515625" style="39" customWidth="1"/>
    <col min="6767" max="6984" width="9.140625" style="39"/>
    <col min="6985" max="6985" width="3.7109375" style="39" customWidth="1"/>
    <col min="6986" max="6987" width="7.7109375" style="39" customWidth="1"/>
    <col min="6988" max="6988" width="22.42578125" style="39" customWidth="1"/>
    <col min="6989" max="7019" width="4.28515625" style="39" customWidth="1"/>
    <col min="7020" max="7020" width="5.140625" style="39" customWidth="1"/>
    <col min="7021" max="7021" width="4.140625" style="39" customWidth="1"/>
    <col min="7022" max="7022" width="4.28515625" style="39" customWidth="1"/>
    <col min="7023" max="7240" width="9.140625" style="39"/>
    <col min="7241" max="7241" width="3.7109375" style="39" customWidth="1"/>
    <col min="7242" max="7243" width="7.7109375" style="39" customWidth="1"/>
    <col min="7244" max="7244" width="22.42578125" style="39" customWidth="1"/>
    <col min="7245" max="7275" width="4.28515625" style="39" customWidth="1"/>
    <col min="7276" max="7276" width="5.140625" style="39" customWidth="1"/>
    <col min="7277" max="7277" width="4.140625" style="39" customWidth="1"/>
    <col min="7278" max="7278" width="4.28515625" style="39" customWidth="1"/>
    <col min="7279" max="7496" width="9.140625" style="39"/>
    <col min="7497" max="7497" width="3.7109375" style="39" customWidth="1"/>
    <col min="7498" max="7499" width="7.7109375" style="39" customWidth="1"/>
    <col min="7500" max="7500" width="22.42578125" style="39" customWidth="1"/>
    <col min="7501" max="7531" width="4.28515625" style="39" customWidth="1"/>
    <col min="7532" max="7532" width="5.140625" style="39" customWidth="1"/>
    <col min="7533" max="7533" width="4.140625" style="39" customWidth="1"/>
    <col min="7534" max="7534" width="4.28515625" style="39" customWidth="1"/>
    <col min="7535" max="7752" width="9.140625" style="39"/>
    <col min="7753" max="7753" width="3.7109375" style="39" customWidth="1"/>
    <col min="7754" max="7755" width="7.7109375" style="39" customWidth="1"/>
    <col min="7756" max="7756" width="22.42578125" style="39" customWidth="1"/>
    <col min="7757" max="7787" width="4.28515625" style="39" customWidth="1"/>
    <col min="7788" max="7788" width="5.140625" style="39" customWidth="1"/>
    <col min="7789" max="7789" width="4.140625" style="39" customWidth="1"/>
    <col min="7790" max="7790" width="4.28515625" style="39" customWidth="1"/>
    <col min="7791" max="8008" width="9.140625" style="39"/>
    <col min="8009" max="8009" width="3.7109375" style="39" customWidth="1"/>
    <col min="8010" max="8011" width="7.7109375" style="39" customWidth="1"/>
    <col min="8012" max="8012" width="22.42578125" style="39" customWidth="1"/>
    <col min="8013" max="8043" width="4.28515625" style="39" customWidth="1"/>
    <col min="8044" max="8044" width="5.140625" style="39" customWidth="1"/>
    <col min="8045" max="8045" width="4.140625" style="39" customWidth="1"/>
    <col min="8046" max="8046" width="4.28515625" style="39" customWidth="1"/>
    <col min="8047" max="8264" width="9.140625" style="39"/>
    <col min="8265" max="8265" width="3.7109375" style="39" customWidth="1"/>
    <col min="8266" max="8267" width="7.7109375" style="39" customWidth="1"/>
    <col min="8268" max="8268" width="22.42578125" style="39" customWidth="1"/>
    <col min="8269" max="8299" width="4.28515625" style="39" customWidth="1"/>
    <col min="8300" max="8300" width="5.140625" style="39" customWidth="1"/>
    <col min="8301" max="8301" width="4.140625" style="39" customWidth="1"/>
    <col min="8302" max="8302" width="4.28515625" style="39" customWidth="1"/>
    <col min="8303" max="8520" width="9.140625" style="39"/>
    <col min="8521" max="8521" width="3.7109375" style="39" customWidth="1"/>
    <col min="8522" max="8523" width="7.7109375" style="39" customWidth="1"/>
    <col min="8524" max="8524" width="22.42578125" style="39" customWidth="1"/>
    <col min="8525" max="8555" width="4.28515625" style="39" customWidth="1"/>
    <col min="8556" max="8556" width="5.140625" style="39" customWidth="1"/>
    <col min="8557" max="8557" width="4.140625" style="39" customWidth="1"/>
    <col min="8558" max="8558" width="4.28515625" style="39" customWidth="1"/>
    <col min="8559" max="8776" width="9.140625" style="39"/>
    <col min="8777" max="8777" width="3.7109375" style="39" customWidth="1"/>
    <col min="8778" max="8779" width="7.7109375" style="39" customWidth="1"/>
    <col min="8780" max="8780" width="22.42578125" style="39" customWidth="1"/>
    <col min="8781" max="8811" width="4.28515625" style="39" customWidth="1"/>
    <col min="8812" max="8812" width="5.140625" style="39" customWidth="1"/>
    <col min="8813" max="8813" width="4.140625" style="39" customWidth="1"/>
    <col min="8814" max="8814" width="4.28515625" style="39" customWidth="1"/>
    <col min="8815" max="9032" width="9.140625" style="39"/>
    <col min="9033" max="9033" width="3.7109375" style="39" customWidth="1"/>
    <col min="9034" max="9035" width="7.7109375" style="39" customWidth="1"/>
    <col min="9036" max="9036" width="22.42578125" style="39" customWidth="1"/>
    <col min="9037" max="9067" width="4.28515625" style="39" customWidth="1"/>
    <col min="9068" max="9068" width="5.140625" style="39" customWidth="1"/>
    <col min="9069" max="9069" width="4.140625" style="39" customWidth="1"/>
    <col min="9070" max="9070" width="4.28515625" style="39" customWidth="1"/>
    <col min="9071" max="9288" width="9.140625" style="39"/>
    <col min="9289" max="9289" width="3.7109375" style="39" customWidth="1"/>
    <col min="9290" max="9291" width="7.7109375" style="39" customWidth="1"/>
    <col min="9292" max="9292" width="22.42578125" style="39" customWidth="1"/>
    <col min="9293" max="9323" width="4.28515625" style="39" customWidth="1"/>
    <col min="9324" max="9324" width="5.140625" style="39" customWidth="1"/>
    <col min="9325" max="9325" width="4.140625" style="39" customWidth="1"/>
    <col min="9326" max="9326" width="4.28515625" style="39" customWidth="1"/>
    <col min="9327" max="9544" width="9.140625" style="39"/>
    <col min="9545" max="9545" width="3.7109375" style="39" customWidth="1"/>
    <col min="9546" max="9547" width="7.7109375" style="39" customWidth="1"/>
    <col min="9548" max="9548" width="22.42578125" style="39" customWidth="1"/>
    <col min="9549" max="9579" width="4.28515625" style="39" customWidth="1"/>
    <col min="9580" max="9580" width="5.140625" style="39" customWidth="1"/>
    <col min="9581" max="9581" width="4.140625" style="39" customWidth="1"/>
    <col min="9582" max="9582" width="4.28515625" style="39" customWidth="1"/>
    <col min="9583" max="9800" width="9.140625" style="39"/>
    <col min="9801" max="9801" width="3.7109375" style="39" customWidth="1"/>
    <col min="9802" max="9803" width="7.7109375" style="39" customWidth="1"/>
    <col min="9804" max="9804" width="22.42578125" style="39" customWidth="1"/>
    <col min="9805" max="9835" width="4.28515625" style="39" customWidth="1"/>
    <col min="9836" max="9836" width="5.140625" style="39" customWidth="1"/>
    <col min="9837" max="9837" width="4.140625" style="39" customWidth="1"/>
    <col min="9838" max="9838" width="4.28515625" style="39" customWidth="1"/>
    <col min="9839" max="10056" width="9.140625" style="39"/>
    <col min="10057" max="10057" width="3.7109375" style="39" customWidth="1"/>
    <col min="10058" max="10059" width="7.7109375" style="39" customWidth="1"/>
    <col min="10060" max="10060" width="22.42578125" style="39" customWidth="1"/>
    <col min="10061" max="10091" width="4.28515625" style="39" customWidth="1"/>
    <col min="10092" max="10092" width="5.140625" style="39" customWidth="1"/>
    <col min="10093" max="10093" width="4.140625" style="39" customWidth="1"/>
    <col min="10094" max="10094" width="4.28515625" style="39" customWidth="1"/>
    <col min="10095" max="10312" width="9.140625" style="39"/>
    <col min="10313" max="10313" width="3.7109375" style="39" customWidth="1"/>
    <col min="10314" max="10315" width="7.7109375" style="39" customWidth="1"/>
    <col min="10316" max="10316" width="22.42578125" style="39" customWidth="1"/>
    <col min="10317" max="10347" width="4.28515625" style="39" customWidth="1"/>
    <col min="10348" max="10348" width="5.140625" style="39" customWidth="1"/>
    <col min="10349" max="10349" width="4.140625" style="39" customWidth="1"/>
    <col min="10350" max="10350" width="4.28515625" style="39" customWidth="1"/>
    <col min="10351" max="10568" width="9.140625" style="39"/>
    <col min="10569" max="10569" width="3.7109375" style="39" customWidth="1"/>
    <col min="10570" max="10571" width="7.7109375" style="39" customWidth="1"/>
    <col min="10572" max="10572" width="22.42578125" style="39" customWidth="1"/>
    <col min="10573" max="10603" width="4.28515625" style="39" customWidth="1"/>
    <col min="10604" max="10604" width="5.140625" style="39" customWidth="1"/>
    <col min="10605" max="10605" width="4.140625" style="39" customWidth="1"/>
    <col min="10606" max="10606" width="4.28515625" style="39" customWidth="1"/>
    <col min="10607" max="10824" width="9.140625" style="39"/>
    <col min="10825" max="10825" width="3.7109375" style="39" customWidth="1"/>
    <col min="10826" max="10827" width="7.7109375" style="39" customWidth="1"/>
    <col min="10828" max="10828" width="22.42578125" style="39" customWidth="1"/>
    <col min="10829" max="10859" width="4.28515625" style="39" customWidth="1"/>
    <col min="10860" max="10860" width="5.140625" style="39" customWidth="1"/>
    <col min="10861" max="10861" width="4.140625" style="39" customWidth="1"/>
    <col min="10862" max="10862" width="4.28515625" style="39" customWidth="1"/>
    <col min="10863" max="11080" width="9.140625" style="39"/>
    <col min="11081" max="11081" width="3.7109375" style="39" customWidth="1"/>
    <col min="11082" max="11083" width="7.7109375" style="39" customWidth="1"/>
    <col min="11084" max="11084" width="22.42578125" style="39" customWidth="1"/>
    <col min="11085" max="11115" width="4.28515625" style="39" customWidth="1"/>
    <col min="11116" max="11116" width="5.140625" style="39" customWidth="1"/>
    <col min="11117" max="11117" width="4.140625" style="39" customWidth="1"/>
    <col min="11118" max="11118" width="4.28515625" style="39" customWidth="1"/>
    <col min="11119" max="11336" width="9.140625" style="39"/>
    <col min="11337" max="11337" width="3.7109375" style="39" customWidth="1"/>
    <col min="11338" max="11339" width="7.7109375" style="39" customWidth="1"/>
    <col min="11340" max="11340" width="22.42578125" style="39" customWidth="1"/>
    <col min="11341" max="11371" width="4.28515625" style="39" customWidth="1"/>
    <col min="11372" max="11372" width="5.140625" style="39" customWidth="1"/>
    <col min="11373" max="11373" width="4.140625" style="39" customWidth="1"/>
    <col min="11374" max="11374" width="4.28515625" style="39" customWidth="1"/>
    <col min="11375" max="11592" width="9.140625" style="39"/>
    <col min="11593" max="11593" width="3.7109375" style="39" customWidth="1"/>
    <col min="11594" max="11595" width="7.7109375" style="39" customWidth="1"/>
    <col min="11596" max="11596" width="22.42578125" style="39" customWidth="1"/>
    <col min="11597" max="11627" width="4.28515625" style="39" customWidth="1"/>
    <col min="11628" max="11628" width="5.140625" style="39" customWidth="1"/>
    <col min="11629" max="11629" width="4.140625" style="39" customWidth="1"/>
    <col min="11630" max="11630" width="4.28515625" style="39" customWidth="1"/>
    <col min="11631" max="11848" width="9.140625" style="39"/>
    <col min="11849" max="11849" width="3.7109375" style="39" customWidth="1"/>
    <col min="11850" max="11851" width="7.7109375" style="39" customWidth="1"/>
    <col min="11852" max="11852" width="22.42578125" style="39" customWidth="1"/>
    <col min="11853" max="11883" width="4.28515625" style="39" customWidth="1"/>
    <col min="11884" max="11884" width="5.140625" style="39" customWidth="1"/>
    <col min="11885" max="11885" width="4.140625" style="39" customWidth="1"/>
    <col min="11886" max="11886" width="4.28515625" style="39" customWidth="1"/>
    <col min="11887" max="12104" width="9.140625" style="39"/>
    <col min="12105" max="12105" width="3.7109375" style="39" customWidth="1"/>
    <col min="12106" max="12107" width="7.7109375" style="39" customWidth="1"/>
    <col min="12108" max="12108" width="22.42578125" style="39" customWidth="1"/>
    <col min="12109" max="12139" width="4.28515625" style="39" customWidth="1"/>
    <col min="12140" max="12140" width="5.140625" style="39" customWidth="1"/>
    <col min="12141" max="12141" width="4.140625" style="39" customWidth="1"/>
    <col min="12142" max="12142" width="4.28515625" style="39" customWidth="1"/>
    <col min="12143" max="12360" width="9.140625" style="39"/>
    <col min="12361" max="12361" width="3.7109375" style="39" customWidth="1"/>
    <col min="12362" max="12363" width="7.7109375" style="39" customWidth="1"/>
    <col min="12364" max="12364" width="22.42578125" style="39" customWidth="1"/>
    <col min="12365" max="12395" width="4.28515625" style="39" customWidth="1"/>
    <col min="12396" max="12396" width="5.140625" style="39" customWidth="1"/>
    <col min="12397" max="12397" width="4.140625" style="39" customWidth="1"/>
    <col min="12398" max="12398" width="4.28515625" style="39" customWidth="1"/>
    <col min="12399" max="12616" width="9.140625" style="39"/>
    <col min="12617" max="12617" width="3.7109375" style="39" customWidth="1"/>
    <col min="12618" max="12619" width="7.7109375" style="39" customWidth="1"/>
    <col min="12620" max="12620" width="22.42578125" style="39" customWidth="1"/>
    <col min="12621" max="12651" width="4.28515625" style="39" customWidth="1"/>
    <col min="12652" max="12652" width="5.140625" style="39" customWidth="1"/>
    <col min="12653" max="12653" width="4.140625" style="39" customWidth="1"/>
    <col min="12654" max="12654" width="4.28515625" style="39" customWidth="1"/>
    <col min="12655" max="12872" width="9.140625" style="39"/>
    <col min="12873" max="12873" width="3.7109375" style="39" customWidth="1"/>
    <col min="12874" max="12875" width="7.7109375" style="39" customWidth="1"/>
    <col min="12876" max="12876" width="22.42578125" style="39" customWidth="1"/>
    <col min="12877" max="12907" width="4.28515625" style="39" customWidth="1"/>
    <col min="12908" max="12908" width="5.140625" style="39" customWidth="1"/>
    <col min="12909" max="12909" width="4.140625" style="39" customWidth="1"/>
    <col min="12910" max="12910" width="4.28515625" style="39" customWidth="1"/>
    <col min="12911" max="13128" width="9.140625" style="39"/>
    <col min="13129" max="13129" width="3.7109375" style="39" customWidth="1"/>
    <col min="13130" max="13131" width="7.7109375" style="39" customWidth="1"/>
    <col min="13132" max="13132" width="22.42578125" style="39" customWidth="1"/>
    <col min="13133" max="13163" width="4.28515625" style="39" customWidth="1"/>
    <col min="13164" max="13164" width="5.140625" style="39" customWidth="1"/>
    <col min="13165" max="13165" width="4.140625" style="39" customWidth="1"/>
    <col min="13166" max="13166" width="4.28515625" style="39" customWidth="1"/>
    <col min="13167" max="13384" width="9.140625" style="39"/>
    <col min="13385" max="13385" width="3.7109375" style="39" customWidth="1"/>
    <col min="13386" max="13387" width="7.7109375" style="39" customWidth="1"/>
    <col min="13388" max="13388" width="22.42578125" style="39" customWidth="1"/>
    <col min="13389" max="13419" width="4.28515625" style="39" customWidth="1"/>
    <col min="13420" max="13420" width="5.140625" style="39" customWidth="1"/>
    <col min="13421" max="13421" width="4.140625" style="39" customWidth="1"/>
    <col min="13422" max="13422" width="4.28515625" style="39" customWidth="1"/>
    <col min="13423" max="13640" width="9.140625" style="39"/>
    <col min="13641" max="13641" width="3.7109375" style="39" customWidth="1"/>
    <col min="13642" max="13643" width="7.7109375" style="39" customWidth="1"/>
    <col min="13644" max="13644" width="22.42578125" style="39" customWidth="1"/>
    <col min="13645" max="13675" width="4.28515625" style="39" customWidth="1"/>
    <col min="13676" max="13676" width="5.140625" style="39" customWidth="1"/>
    <col min="13677" max="13677" width="4.140625" style="39" customWidth="1"/>
    <col min="13678" max="13678" width="4.28515625" style="39" customWidth="1"/>
    <col min="13679" max="13896" width="9.140625" style="39"/>
    <col min="13897" max="13897" width="3.7109375" style="39" customWidth="1"/>
    <col min="13898" max="13899" width="7.7109375" style="39" customWidth="1"/>
    <col min="13900" max="13900" width="22.42578125" style="39" customWidth="1"/>
    <col min="13901" max="13931" width="4.28515625" style="39" customWidth="1"/>
    <col min="13932" max="13932" width="5.140625" style="39" customWidth="1"/>
    <col min="13933" max="13933" width="4.140625" style="39" customWidth="1"/>
    <col min="13934" max="13934" width="4.28515625" style="39" customWidth="1"/>
    <col min="13935" max="14152" width="9.140625" style="39"/>
    <col min="14153" max="14153" width="3.7109375" style="39" customWidth="1"/>
    <col min="14154" max="14155" width="7.7109375" style="39" customWidth="1"/>
    <col min="14156" max="14156" width="22.42578125" style="39" customWidth="1"/>
    <col min="14157" max="14187" width="4.28515625" style="39" customWidth="1"/>
    <col min="14188" max="14188" width="5.140625" style="39" customWidth="1"/>
    <col min="14189" max="14189" width="4.140625" style="39" customWidth="1"/>
    <col min="14190" max="14190" width="4.28515625" style="39" customWidth="1"/>
    <col min="14191" max="14408" width="9.140625" style="39"/>
    <col min="14409" max="14409" width="3.7109375" style="39" customWidth="1"/>
    <col min="14410" max="14411" width="7.7109375" style="39" customWidth="1"/>
    <col min="14412" max="14412" width="22.42578125" style="39" customWidth="1"/>
    <col min="14413" max="14443" width="4.28515625" style="39" customWidth="1"/>
    <col min="14444" max="14444" width="5.140625" style="39" customWidth="1"/>
    <col min="14445" max="14445" width="4.140625" style="39" customWidth="1"/>
    <col min="14446" max="14446" width="4.28515625" style="39" customWidth="1"/>
    <col min="14447" max="14664" width="9.140625" style="39"/>
    <col min="14665" max="14665" width="3.7109375" style="39" customWidth="1"/>
    <col min="14666" max="14667" width="7.7109375" style="39" customWidth="1"/>
    <col min="14668" max="14668" width="22.42578125" style="39" customWidth="1"/>
    <col min="14669" max="14699" width="4.28515625" style="39" customWidth="1"/>
    <col min="14700" max="14700" width="5.140625" style="39" customWidth="1"/>
    <col min="14701" max="14701" width="4.140625" style="39" customWidth="1"/>
    <col min="14702" max="14702" width="4.28515625" style="39" customWidth="1"/>
    <col min="14703" max="14920" width="9.140625" style="39"/>
    <col min="14921" max="14921" width="3.7109375" style="39" customWidth="1"/>
    <col min="14922" max="14923" width="7.7109375" style="39" customWidth="1"/>
    <col min="14924" max="14924" width="22.42578125" style="39" customWidth="1"/>
    <col min="14925" max="14955" width="4.28515625" style="39" customWidth="1"/>
    <col min="14956" max="14956" width="5.140625" style="39" customWidth="1"/>
    <col min="14957" max="14957" width="4.140625" style="39" customWidth="1"/>
    <col min="14958" max="14958" width="4.28515625" style="39" customWidth="1"/>
    <col min="14959" max="15176" width="9.140625" style="39"/>
    <col min="15177" max="15177" width="3.7109375" style="39" customWidth="1"/>
    <col min="15178" max="15179" width="7.7109375" style="39" customWidth="1"/>
    <col min="15180" max="15180" width="22.42578125" style="39" customWidth="1"/>
    <col min="15181" max="15211" width="4.28515625" style="39" customWidth="1"/>
    <col min="15212" max="15212" width="5.140625" style="39" customWidth="1"/>
    <col min="15213" max="15213" width="4.140625" style="39" customWidth="1"/>
    <col min="15214" max="15214" width="4.28515625" style="39" customWidth="1"/>
    <col min="15215" max="15432" width="9.140625" style="39"/>
    <col min="15433" max="15433" width="3.7109375" style="39" customWidth="1"/>
    <col min="15434" max="15435" width="7.7109375" style="39" customWidth="1"/>
    <col min="15436" max="15436" width="22.42578125" style="39" customWidth="1"/>
    <col min="15437" max="15467" width="4.28515625" style="39" customWidth="1"/>
    <col min="15468" max="15468" width="5.140625" style="39" customWidth="1"/>
    <col min="15469" max="15469" width="4.140625" style="39" customWidth="1"/>
    <col min="15470" max="15470" width="4.28515625" style="39" customWidth="1"/>
    <col min="15471" max="15688" width="9.140625" style="39"/>
    <col min="15689" max="15689" width="3.7109375" style="39" customWidth="1"/>
    <col min="15690" max="15691" width="7.7109375" style="39" customWidth="1"/>
    <col min="15692" max="15692" width="22.42578125" style="39" customWidth="1"/>
    <col min="15693" max="15723" width="4.28515625" style="39" customWidth="1"/>
    <col min="15724" max="15724" width="5.140625" style="39" customWidth="1"/>
    <col min="15725" max="15725" width="4.140625" style="39" customWidth="1"/>
    <col min="15726" max="15726" width="4.28515625" style="39" customWidth="1"/>
    <col min="15727" max="15944" width="9.140625" style="39"/>
    <col min="15945" max="15945" width="3.7109375" style="39" customWidth="1"/>
    <col min="15946" max="15947" width="7.7109375" style="39" customWidth="1"/>
    <col min="15948" max="15948" width="22.42578125" style="39" customWidth="1"/>
    <col min="15949" max="15979" width="4.28515625" style="39" customWidth="1"/>
    <col min="15980" max="15980" width="5.140625" style="39" customWidth="1"/>
    <col min="15981" max="15981" width="4.140625" style="39" customWidth="1"/>
    <col min="15982" max="15982" width="4.28515625" style="39" customWidth="1"/>
    <col min="15983" max="16200" width="9.140625" style="39"/>
    <col min="16201" max="16201" width="3.7109375" style="39" customWidth="1"/>
    <col min="16202" max="16203" width="7.7109375" style="39" customWidth="1"/>
    <col min="16204" max="16204" width="22.42578125" style="39" customWidth="1"/>
    <col min="16205" max="16235" width="4.28515625" style="39" customWidth="1"/>
    <col min="16236" max="16236" width="5.140625" style="39" customWidth="1"/>
    <col min="16237" max="16237" width="4.140625" style="39" customWidth="1"/>
    <col min="16238" max="16238" width="4.28515625" style="39" customWidth="1"/>
    <col min="16239" max="16384" width="9.140625" style="39"/>
  </cols>
  <sheetData>
    <row r="1" spans="1:368" ht="63" customHeight="1">
      <c r="A1" s="35"/>
      <c r="B1" s="36"/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  <c r="IW1" s="38"/>
      <c r="IX1" s="38"/>
      <c r="IY1" s="38"/>
      <c r="IZ1" s="38"/>
      <c r="JA1" s="38"/>
      <c r="JB1" s="38"/>
      <c r="JC1" s="38"/>
      <c r="JD1" s="38"/>
      <c r="JE1" s="38"/>
      <c r="JF1" s="38"/>
      <c r="JG1" s="38"/>
      <c r="JH1" s="38"/>
      <c r="JI1" s="38"/>
      <c r="JJ1" s="38"/>
      <c r="JK1" s="38"/>
      <c r="JL1" s="38"/>
      <c r="JM1" s="38"/>
      <c r="JN1" s="38"/>
      <c r="JO1" s="38"/>
      <c r="JP1" s="38"/>
      <c r="JQ1" s="38"/>
      <c r="JR1" s="38"/>
      <c r="JS1" s="38"/>
      <c r="JT1" s="38"/>
      <c r="JU1" s="38"/>
      <c r="JV1" s="38"/>
      <c r="JW1" s="38"/>
      <c r="JX1" s="38"/>
      <c r="JY1" s="38"/>
      <c r="JZ1" s="38"/>
      <c r="KA1" s="38"/>
      <c r="KB1" s="38"/>
      <c r="KC1" s="38"/>
      <c r="KD1" s="38"/>
      <c r="KE1" s="38"/>
      <c r="KF1" s="38"/>
      <c r="KG1" s="38"/>
      <c r="KH1" s="38"/>
      <c r="KI1" s="38"/>
      <c r="KJ1" s="38"/>
      <c r="KK1" s="38"/>
      <c r="KL1" s="38"/>
      <c r="KM1" s="38"/>
      <c r="KN1" s="38"/>
      <c r="KO1" s="38"/>
      <c r="KP1" s="38"/>
      <c r="KQ1" s="38"/>
      <c r="KR1" s="38"/>
      <c r="KS1" s="38"/>
      <c r="KT1" s="38"/>
      <c r="KU1" s="38"/>
      <c r="KV1" s="38"/>
      <c r="KW1" s="38"/>
      <c r="KX1" s="38"/>
      <c r="KY1" s="38"/>
      <c r="KZ1" s="38"/>
      <c r="LA1" s="38"/>
      <c r="LB1" s="38"/>
      <c r="LC1" s="38"/>
      <c r="LD1" s="38"/>
      <c r="LE1" s="38"/>
      <c r="LF1" s="38"/>
      <c r="LG1" s="38"/>
      <c r="LH1" s="38"/>
      <c r="LI1" s="38"/>
      <c r="LJ1" s="38"/>
      <c r="LK1" s="38"/>
      <c r="LL1" s="38"/>
      <c r="LM1" s="38"/>
      <c r="LN1" s="38"/>
      <c r="LO1" s="38"/>
      <c r="LP1" s="38"/>
      <c r="LQ1" s="38"/>
      <c r="LR1" s="38"/>
      <c r="LS1" s="38"/>
      <c r="LT1" s="38"/>
      <c r="LU1" s="38"/>
      <c r="LV1" s="38"/>
      <c r="LW1" s="38"/>
      <c r="LX1" s="38"/>
      <c r="LY1" s="38"/>
      <c r="LZ1" s="38"/>
      <c r="MA1" s="38"/>
      <c r="MB1" s="38"/>
      <c r="MC1" s="38"/>
      <c r="MD1" s="38"/>
      <c r="ME1" s="38"/>
      <c r="MF1" s="38"/>
      <c r="MG1" s="38"/>
      <c r="MH1" s="38"/>
      <c r="MI1" s="38"/>
      <c r="MJ1" s="38"/>
      <c r="MK1" s="38"/>
      <c r="ML1" s="38"/>
      <c r="MM1" s="38"/>
      <c r="MN1" s="38"/>
      <c r="MO1" s="38"/>
      <c r="MP1" s="38"/>
      <c r="MQ1" s="38"/>
      <c r="MR1" s="38"/>
      <c r="MS1" s="38"/>
      <c r="MT1" s="38"/>
      <c r="MU1" s="166" t="s">
        <v>0</v>
      </c>
      <c r="MV1" s="166"/>
      <c r="MW1" s="166"/>
      <c r="MX1" s="166"/>
      <c r="MY1" s="166"/>
      <c r="MZ1" s="166"/>
      <c r="NA1" s="166"/>
      <c r="NB1" s="166"/>
      <c r="NC1" s="166"/>
      <c r="ND1" s="167"/>
    </row>
    <row r="2" spans="1:368" ht="22.5" customHeight="1">
      <c r="A2" s="40"/>
      <c r="B2" s="41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  <c r="IX2" s="38"/>
      <c r="IY2" s="38"/>
      <c r="IZ2" s="38"/>
      <c r="JA2" s="38"/>
      <c r="JB2" s="38"/>
      <c r="JC2" s="38"/>
      <c r="JD2" s="38"/>
      <c r="JE2" s="38"/>
      <c r="JF2" s="38"/>
      <c r="JG2" s="38"/>
      <c r="JH2" s="38"/>
      <c r="JI2" s="38"/>
      <c r="JJ2" s="38"/>
      <c r="JK2" s="38"/>
      <c r="JL2" s="38"/>
      <c r="JM2" s="38"/>
      <c r="JN2" s="38"/>
      <c r="JO2" s="38"/>
      <c r="JP2" s="38"/>
      <c r="JQ2" s="38"/>
      <c r="JR2" s="38"/>
      <c r="JS2" s="38"/>
      <c r="JT2" s="38"/>
      <c r="JU2" s="38"/>
      <c r="JV2" s="38"/>
      <c r="JW2" s="38"/>
      <c r="JX2" s="38"/>
      <c r="JY2" s="38"/>
      <c r="JZ2" s="38"/>
      <c r="KA2" s="38"/>
      <c r="KB2" s="38"/>
      <c r="KC2" s="38"/>
      <c r="KD2" s="38"/>
      <c r="KE2" s="38"/>
      <c r="KF2" s="38"/>
      <c r="KG2" s="38"/>
      <c r="KH2" s="38"/>
      <c r="KI2" s="38"/>
      <c r="KJ2" s="38"/>
      <c r="KK2" s="38"/>
      <c r="KL2" s="38"/>
      <c r="KM2" s="38"/>
      <c r="KN2" s="38"/>
      <c r="KO2" s="38"/>
      <c r="KP2" s="38"/>
      <c r="KQ2" s="38"/>
      <c r="KR2" s="38"/>
      <c r="KS2" s="38"/>
      <c r="KT2" s="38"/>
      <c r="KU2" s="38"/>
      <c r="KV2" s="38"/>
      <c r="KW2" s="38"/>
      <c r="KX2" s="38"/>
      <c r="KY2" s="38"/>
      <c r="KZ2" s="38"/>
      <c r="LA2" s="38"/>
      <c r="LB2" s="38"/>
      <c r="LC2" s="38"/>
      <c r="LD2" s="38"/>
      <c r="LE2" s="38"/>
      <c r="LF2" s="38"/>
      <c r="LG2" s="38"/>
      <c r="LH2" s="38"/>
      <c r="LI2" s="38"/>
      <c r="LJ2" s="38"/>
      <c r="LK2" s="38"/>
      <c r="LL2" s="38"/>
      <c r="LM2" s="38"/>
      <c r="LN2" s="38"/>
      <c r="LO2" s="38"/>
      <c r="LP2" s="38"/>
      <c r="LQ2" s="38"/>
      <c r="LR2" s="38"/>
      <c r="LS2" s="38"/>
      <c r="LT2" s="38"/>
      <c r="LU2" s="38"/>
      <c r="LV2" s="38"/>
      <c r="LW2" s="38"/>
      <c r="LX2" s="38"/>
      <c r="LY2" s="38"/>
      <c r="LZ2" s="38"/>
      <c r="MA2" s="38"/>
      <c r="MB2" s="38"/>
      <c r="MC2" s="38"/>
      <c r="MD2" s="38"/>
      <c r="ME2" s="38"/>
      <c r="MF2" s="38"/>
      <c r="MG2" s="38"/>
      <c r="MH2" s="38"/>
      <c r="MI2" s="38"/>
      <c r="MJ2" s="38"/>
      <c r="MK2" s="38"/>
      <c r="ML2" s="38"/>
      <c r="MM2" s="38"/>
      <c r="MN2" s="38"/>
      <c r="MO2" s="38"/>
      <c r="MP2" s="38"/>
      <c r="MQ2" s="38"/>
      <c r="MR2" s="38"/>
      <c r="MS2" s="38"/>
      <c r="MT2" s="38"/>
      <c r="MU2" s="166"/>
      <c r="MV2" s="166"/>
      <c r="MW2" s="166"/>
      <c r="MX2" s="166"/>
      <c r="MY2" s="166"/>
      <c r="MZ2" s="166"/>
      <c r="NA2" s="166"/>
      <c r="NB2" s="166"/>
      <c r="NC2" s="166"/>
      <c r="ND2" s="167"/>
    </row>
    <row r="3" spans="1:368" ht="12.95" customHeight="1">
      <c r="A3" s="40"/>
      <c r="B3" s="41"/>
      <c r="C3" s="37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  <c r="IX3" s="38"/>
      <c r="IY3" s="38"/>
      <c r="IZ3" s="38"/>
      <c r="JA3" s="38"/>
      <c r="JB3" s="38"/>
      <c r="JC3" s="38"/>
      <c r="JD3" s="38"/>
      <c r="JE3" s="38"/>
      <c r="JF3" s="38"/>
      <c r="JG3" s="38"/>
      <c r="JH3" s="38"/>
      <c r="JI3" s="38"/>
      <c r="JJ3" s="38"/>
      <c r="JK3" s="38"/>
      <c r="JL3" s="38"/>
      <c r="JM3" s="38"/>
      <c r="JN3" s="38"/>
      <c r="JO3" s="38"/>
      <c r="JP3" s="38"/>
      <c r="JQ3" s="38"/>
      <c r="JR3" s="38"/>
      <c r="JS3" s="38"/>
      <c r="JT3" s="38"/>
      <c r="JU3" s="38"/>
      <c r="JV3" s="38"/>
      <c r="JW3" s="38"/>
      <c r="JX3" s="38"/>
      <c r="JY3" s="38"/>
      <c r="JZ3" s="38"/>
      <c r="KA3" s="38"/>
      <c r="KB3" s="38"/>
      <c r="KC3" s="38"/>
      <c r="KD3" s="38"/>
      <c r="KE3" s="38"/>
      <c r="KF3" s="38"/>
      <c r="KG3" s="38"/>
      <c r="KH3" s="38"/>
      <c r="KI3" s="38"/>
      <c r="KJ3" s="38"/>
      <c r="KK3" s="38"/>
      <c r="KL3" s="38"/>
      <c r="KM3" s="38"/>
      <c r="KN3" s="38"/>
      <c r="KO3" s="38"/>
      <c r="KP3" s="38"/>
      <c r="KQ3" s="38"/>
      <c r="KR3" s="38"/>
      <c r="KS3" s="38"/>
      <c r="KT3" s="38"/>
      <c r="KU3" s="38"/>
      <c r="KV3" s="38"/>
      <c r="KW3" s="38"/>
      <c r="KX3" s="38"/>
      <c r="KY3" s="38"/>
      <c r="KZ3" s="38"/>
      <c r="LA3" s="38"/>
      <c r="LB3" s="38"/>
      <c r="LC3" s="38"/>
      <c r="LD3" s="38"/>
      <c r="LE3" s="38"/>
      <c r="LF3" s="38"/>
      <c r="LG3" s="38"/>
      <c r="LH3" s="38"/>
      <c r="LI3" s="38"/>
      <c r="LJ3" s="38"/>
      <c r="LK3" s="38"/>
      <c r="LL3" s="38"/>
      <c r="LM3" s="38"/>
      <c r="LN3" s="38"/>
      <c r="LO3" s="38"/>
      <c r="LP3" s="38"/>
      <c r="LQ3" s="38"/>
      <c r="LR3" s="38"/>
      <c r="LS3" s="38"/>
      <c r="LT3" s="38"/>
      <c r="LU3" s="38"/>
      <c r="LV3" s="38"/>
      <c r="LW3" s="38"/>
      <c r="LX3" s="38"/>
      <c r="LY3" s="38"/>
      <c r="LZ3" s="38"/>
      <c r="MA3" s="38"/>
      <c r="MB3" s="38"/>
      <c r="MC3" s="38"/>
      <c r="MD3" s="38"/>
      <c r="ME3" s="38"/>
      <c r="MF3" s="38"/>
      <c r="MG3" s="38"/>
      <c r="MH3" s="38"/>
      <c r="MI3" s="38"/>
      <c r="MJ3" s="38"/>
      <c r="MK3" s="38"/>
      <c r="ML3" s="38"/>
      <c r="MM3" s="38"/>
      <c r="MN3" s="38"/>
      <c r="MO3" s="38"/>
      <c r="MP3" s="38"/>
      <c r="MQ3" s="38"/>
      <c r="MR3" s="38"/>
      <c r="MS3" s="38"/>
      <c r="MT3" s="38"/>
      <c r="MU3" s="166"/>
      <c r="MV3" s="166"/>
      <c r="MW3" s="166"/>
      <c r="MX3" s="166"/>
      <c r="MY3" s="166"/>
      <c r="MZ3" s="166"/>
      <c r="NA3" s="166"/>
      <c r="NB3" s="166"/>
      <c r="NC3" s="166"/>
      <c r="ND3" s="167"/>
    </row>
    <row r="4" spans="1:368" ht="12.95" customHeight="1">
      <c r="A4" s="42"/>
      <c r="B4" s="43"/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  <c r="LZ4" s="45"/>
      <c r="MA4" s="45"/>
      <c r="MB4" s="45"/>
      <c r="MC4" s="45"/>
      <c r="MD4" s="45"/>
      <c r="ME4" s="45"/>
      <c r="MF4" s="45"/>
      <c r="MG4" s="45"/>
      <c r="MH4" s="45"/>
      <c r="MI4" s="45"/>
      <c r="MJ4" s="45"/>
      <c r="MK4" s="45"/>
      <c r="ML4" s="45"/>
      <c r="MM4" s="45"/>
      <c r="MN4" s="45"/>
      <c r="MO4" s="45"/>
      <c r="MP4" s="45"/>
      <c r="MQ4" s="45"/>
      <c r="MR4" s="45"/>
      <c r="MS4" s="45"/>
      <c r="MT4" s="45"/>
      <c r="MU4" s="168"/>
      <c r="MV4" s="168"/>
      <c r="MW4" s="168"/>
      <c r="MX4" s="168"/>
      <c r="MY4" s="168"/>
      <c r="MZ4" s="168"/>
      <c r="NA4" s="168"/>
      <c r="NB4" s="168"/>
      <c r="NC4" s="168"/>
      <c r="ND4" s="169"/>
    </row>
    <row r="5" spans="1:368" ht="6.75" customHeight="1">
      <c r="A5" s="46"/>
      <c r="C5" s="47"/>
      <c r="D5" s="47"/>
      <c r="E5" s="47"/>
      <c r="F5" s="48"/>
      <c r="G5" s="49"/>
      <c r="I5" s="50"/>
      <c r="J5" s="50"/>
      <c r="L5" s="50"/>
      <c r="M5" s="50"/>
      <c r="O5" s="50"/>
      <c r="P5" s="50"/>
      <c r="Q5" s="48"/>
      <c r="R5" s="50"/>
      <c r="S5" s="50"/>
      <c r="T5" s="50"/>
      <c r="U5" s="50"/>
      <c r="V5" s="50"/>
      <c r="W5" s="50"/>
      <c r="X5" s="50"/>
      <c r="Z5" s="51"/>
      <c r="AA5" s="52"/>
      <c r="AB5" s="48"/>
    </row>
    <row r="6" spans="1:368" ht="22.15" customHeight="1">
      <c r="A6" s="170" t="s">
        <v>24</v>
      </c>
      <c r="B6" s="170"/>
      <c r="C6" s="171">
        <v>44927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1">
        <v>44958</v>
      </c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1">
        <v>44986</v>
      </c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1">
        <v>45017</v>
      </c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1">
        <v>45047</v>
      </c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1">
        <v>45078</v>
      </c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1">
        <v>45108</v>
      </c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1">
        <v>45139</v>
      </c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1">
        <v>45170</v>
      </c>
      <c r="IM6" s="172"/>
      <c r="IN6" s="172"/>
      <c r="IO6" s="172"/>
      <c r="IP6" s="172"/>
      <c r="IQ6" s="172"/>
      <c r="IR6" s="172"/>
      <c r="IS6" s="172"/>
      <c r="IT6" s="172"/>
      <c r="IU6" s="172"/>
      <c r="IV6" s="172"/>
      <c r="IW6" s="172"/>
      <c r="IX6" s="172"/>
      <c r="IY6" s="172"/>
      <c r="IZ6" s="172"/>
      <c r="JA6" s="172"/>
      <c r="JB6" s="172"/>
      <c r="JC6" s="172"/>
      <c r="JD6" s="172"/>
      <c r="JE6" s="172"/>
      <c r="JF6" s="172"/>
      <c r="JG6" s="172"/>
      <c r="JH6" s="172"/>
      <c r="JI6" s="172"/>
      <c r="JJ6" s="172"/>
      <c r="JK6" s="172"/>
      <c r="JL6" s="172"/>
      <c r="JM6" s="172"/>
      <c r="JN6" s="172"/>
      <c r="JO6" s="172"/>
      <c r="JP6" s="171">
        <v>45200</v>
      </c>
      <c r="JQ6" s="172"/>
      <c r="JR6" s="172"/>
      <c r="JS6" s="172"/>
      <c r="JT6" s="172"/>
      <c r="JU6" s="172"/>
      <c r="JV6" s="172"/>
      <c r="JW6" s="172"/>
      <c r="JX6" s="172"/>
      <c r="JY6" s="172"/>
      <c r="JZ6" s="172"/>
      <c r="KA6" s="172"/>
      <c r="KB6" s="172"/>
      <c r="KC6" s="172"/>
      <c r="KD6" s="172"/>
      <c r="KE6" s="172"/>
      <c r="KF6" s="172"/>
      <c r="KG6" s="172"/>
      <c r="KH6" s="172"/>
      <c r="KI6" s="172"/>
      <c r="KJ6" s="172"/>
      <c r="KK6" s="172"/>
      <c r="KL6" s="172"/>
      <c r="KM6" s="172"/>
      <c r="KN6" s="172"/>
      <c r="KO6" s="172"/>
      <c r="KP6" s="172"/>
      <c r="KQ6" s="172"/>
      <c r="KR6" s="172"/>
      <c r="KS6" s="172"/>
      <c r="KT6" s="172"/>
      <c r="KU6" s="171">
        <v>45231</v>
      </c>
      <c r="KV6" s="172"/>
      <c r="KW6" s="172"/>
      <c r="KX6" s="172"/>
      <c r="KY6" s="172"/>
      <c r="KZ6" s="172"/>
      <c r="LA6" s="172"/>
      <c r="LB6" s="172"/>
      <c r="LC6" s="172"/>
      <c r="LD6" s="172"/>
      <c r="LE6" s="172"/>
      <c r="LF6" s="172"/>
      <c r="LG6" s="172"/>
      <c r="LH6" s="172"/>
      <c r="LI6" s="172"/>
      <c r="LJ6" s="172"/>
      <c r="LK6" s="172"/>
      <c r="LL6" s="172"/>
      <c r="LM6" s="172"/>
      <c r="LN6" s="172"/>
      <c r="LO6" s="172"/>
      <c r="LP6" s="172"/>
      <c r="LQ6" s="172"/>
      <c r="LR6" s="172"/>
      <c r="LS6" s="172"/>
      <c r="LT6" s="172"/>
      <c r="LU6" s="172"/>
      <c r="LV6" s="172"/>
      <c r="LW6" s="172"/>
      <c r="LX6" s="172"/>
      <c r="LY6" s="173">
        <v>45261</v>
      </c>
      <c r="LZ6" s="174"/>
      <c r="MA6" s="174"/>
      <c r="MB6" s="174"/>
      <c r="MC6" s="174"/>
      <c r="MD6" s="174"/>
      <c r="ME6" s="174"/>
      <c r="MF6" s="174"/>
      <c r="MG6" s="174"/>
      <c r="MH6" s="174"/>
      <c r="MI6" s="174"/>
      <c r="MJ6" s="174"/>
      <c r="MK6" s="174"/>
      <c r="ML6" s="174"/>
      <c r="MM6" s="174"/>
      <c r="MN6" s="174"/>
      <c r="MO6" s="174"/>
      <c r="MP6" s="174"/>
      <c r="MQ6" s="174"/>
      <c r="MR6" s="174"/>
      <c r="MS6" s="174"/>
      <c r="MT6" s="174"/>
      <c r="MU6" s="174"/>
      <c r="MV6" s="174"/>
      <c r="MW6" s="174"/>
      <c r="MX6" s="174"/>
      <c r="MY6" s="174"/>
      <c r="MZ6" s="174"/>
      <c r="NA6" s="174"/>
      <c r="NB6" s="174"/>
      <c r="NC6" s="174"/>
      <c r="ND6" s="174"/>
    </row>
    <row r="7" spans="1:368" ht="16.5" customHeight="1">
      <c r="A7" s="53" t="s">
        <v>25</v>
      </c>
      <c r="B7" s="54" t="s">
        <v>26</v>
      </c>
      <c r="C7" s="55">
        <v>1</v>
      </c>
      <c r="D7" s="55">
        <v>2</v>
      </c>
      <c r="E7" s="55">
        <v>3</v>
      </c>
      <c r="F7" s="55">
        <v>4</v>
      </c>
      <c r="G7" s="55">
        <v>5</v>
      </c>
      <c r="H7" s="55">
        <v>6</v>
      </c>
      <c r="I7" s="55">
        <v>7</v>
      </c>
      <c r="J7" s="55">
        <v>8</v>
      </c>
      <c r="K7" s="55">
        <v>9</v>
      </c>
      <c r="L7" s="55">
        <v>10</v>
      </c>
      <c r="M7" s="55">
        <v>11</v>
      </c>
      <c r="N7" s="55">
        <v>12</v>
      </c>
      <c r="O7" s="55">
        <v>13</v>
      </c>
      <c r="P7" s="55">
        <v>14</v>
      </c>
      <c r="Q7" s="55">
        <v>15</v>
      </c>
      <c r="R7" s="55">
        <v>16</v>
      </c>
      <c r="S7" s="55">
        <v>17</v>
      </c>
      <c r="T7" s="55">
        <v>18</v>
      </c>
      <c r="U7" s="55">
        <v>19</v>
      </c>
      <c r="V7" s="55">
        <v>20</v>
      </c>
      <c r="W7" s="55">
        <v>21</v>
      </c>
      <c r="X7" s="55">
        <v>22</v>
      </c>
      <c r="Y7" s="55">
        <v>23</v>
      </c>
      <c r="Z7" s="55">
        <v>24</v>
      </c>
      <c r="AA7" s="55">
        <v>25</v>
      </c>
      <c r="AB7" s="55">
        <v>26</v>
      </c>
      <c r="AC7" s="55">
        <v>27</v>
      </c>
      <c r="AD7" s="55">
        <v>28</v>
      </c>
      <c r="AE7" s="55">
        <v>29</v>
      </c>
      <c r="AF7" s="55">
        <v>30</v>
      </c>
      <c r="AG7" s="55" t="s">
        <v>27</v>
      </c>
      <c r="AH7" s="55">
        <v>1</v>
      </c>
      <c r="AI7" s="55">
        <v>2</v>
      </c>
      <c r="AJ7" s="55">
        <v>3</v>
      </c>
      <c r="AK7" s="55">
        <v>4</v>
      </c>
      <c r="AL7" s="55">
        <v>5</v>
      </c>
      <c r="AM7" s="55">
        <v>6</v>
      </c>
      <c r="AN7" s="55">
        <v>7</v>
      </c>
      <c r="AO7" s="55">
        <v>8</v>
      </c>
      <c r="AP7" s="55">
        <v>9</v>
      </c>
      <c r="AQ7" s="55">
        <v>10</v>
      </c>
      <c r="AR7" s="55">
        <v>11</v>
      </c>
      <c r="AS7" s="55">
        <v>12</v>
      </c>
      <c r="AT7" s="55">
        <v>13</v>
      </c>
      <c r="AU7" s="55">
        <v>14</v>
      </c>
      <c r="AV7" s="55">
        <v>15</v>
      </c>
      <c r="AW7" s="55">
        <v>16</v>
      </c>
      <c r="AX7" s="55">
        <v>17</v>
      </c>
      <c r="AY7" s="55">
        <v>18</v>
      </c>
      <c r="AZ7" s="55">
        <v>19</v>
      </c>
      <c r="BA7" s="55">
        <v>20</v>
      </c>
      <c r="BB7" s="55">
        <v>21</v>
      </c>
      <c r="BC7" s="55">
        <v>22</v>
      </c>
      <c r="BD7" s="55">
        <v>23</v>
      </c>
      <c r="BE7" s="55">
        <v>24</v>
      </c>
      <c r="BF7" s="55">
        <v>25</v>
      </c>
      <c r="BG7" s="55">
        <v>26</v>
      </c>
      <c r="BH7" s="55">
        <v>27</v>
      </c>
      <c r="BI7" s="55">
        <v>28</v>
      </c>
      <c r="BJ7" s="55">
        <v>1</v>
      </c>
      <c r="BK7" s="55">
        <v>2</v>
      </c>
      <c r="BL7" s="55">
        <v>3</v>
      </c>
      <c r="BM7" s="55">
        <v>4</v>
      </c>
      <c r="BN7" s="55">
        <v>5</v>
      </c>
      <c r="BO7" s="55">
        <v>6</v>
      </c>
      <c r="BP7" s="55">
        <v>7</v>
      </c>
      <c r="BQ7" s="55">
        <v>8</v>
      </c>
      <c r="BR7" s="55">
        <v>9</v>
      </c>
      <c r="BS7" s="55">
        <v>10</v>
      </c>
      <c r="BT7" s="55">
        <v>11</v>
      </c>
      <c r="BU7" s="55">
        <v>12</v>
      </c>
      <c r="BV7" s="55">
        <v>13</v>
      </c>
      <c r="BW7" s="55">
        <v>14</v>
      </c>
      <c r="BX7" s="55">
        <v>15</v>
      </c>
      <c r="BY7" s="55">
        <v>16</v>
      </c>
      <c r="BZ7" s="55">
        <v>17</v>
      </c>
      <c r="CA7" s="55">
        <v>18</v>
      </c>
      <c r="CB7" s="55">
        <v>19</v>
      </c>
      <c r="CC7" s="55">
        <v>20</v>
      </c>
      <c r="CD7" s="55">
        <v>21</v>
      </c>
      <c r="CE7" s="55">
        <v>22</v>
      </c>
      <c r="CF7" s="55">
        <v>23</v>
      </c>
      <c r="CG7" s="55">
        <v>24</v>
      </c>
      <c r="CH7" s="55">
        <v>25</v>
      </c>
      <c r="CI7" s="55">
        <v>26</v>
      </c>
      <c r="CJ7" s="55">
        <v>27</v>
      </c>
      <c r="CK7" s="55">
        <v>28</v>
      </c>
      <c r="CL7" s="55">
        <v>29</v>
      </c>
      <c r="CM7" s="55">
        <v>30</v>
      </c>
      <c r="CN7" s="55" t="s">
        <v>27</v>
      </c>
      <c r="CO7" s="55">
        <v>1</v>
      </c>
      <c r="CP7" s="55">
        <v>2</v>
      </c>
      <c r="CQ7" s="55">
        <v>3</v>
      </c>
      <c r="CR7" s="55">
        <v>4</v>
      </c>
      <c r="CS7" s="55">
        <v>5</v>
      </c>
      <c r="CT7" s="55">
        <v>6</v>
      </c>
      <c r="CU7" s="55">
        <v>7</v>
      </c>
      <c r="CV7" s="55">
        <v>8</v>
      </c>
      <c r="CW7" s="55">
        <v>9</v>
      </c>
      <c r="CX7" s="55">
        <v>10</v>
      </c>
      <c r="CY7" s="55">
        <v>11</v>
      </c>
      <c r="CZ7" s="55">
        <v>12</v>
      </c>
      <c r="DA7" s="55">
        <v>13</v>
      </c>
      <c r="DB7" s="55">
        <v>14</v>
      </c>
      <c r="DC7" s="55">
        <v>15</v>
      </c>
      <c r="DD7" s="55">
        <v>16</v>
      </c>
      <c r="DE7" s="55">
        <v>17</v>
      </c>
      <c r="DF7" s="55">
        <v>18</v>
      </c>
      <c r="DG7" s="55">
        <v>19</v>
      </c>
      <c r="DH7" s="55">
        <v>20</v>
      </c>
      <c r="DI7" s="55">
        <v>21</v>
      </c>
      <c r="DJ7" s="55">
        <v>22</v>
      </c>
      <c r="DK7" s="55">
        <v>23</v>
      </c>
      <c r="DL7" s="55">
        <v>24</v>
      </c>
      <c r="DM7" s="55">
        <v>25</v>
      </c>
      <c r="DN7" s="55">
        <v>26</v>
      </c>
      <c r="DO7" s="55">
        <v>27</v>
      </c>
      <c r="DP7" s="55">
        <v>28</v>
      </c>
      <c r="DQ7" s="55">
        <v>29</v>
      </c>
      <c r="DR7" s="55">
        <v>30</v>
      </c>
      <c r="DS7" s="55">
        <v>1</v>
      </c>
      <c r="DT7" s="55">
        <v>2</v>
      </c>
      <c r="DU7" s="55">
        <v>3</v>
      </c>
      <c r="DV7" s="55">
        <v>4</v>
      </c>
      <c r="DW7" s="55">
        <v>5</v>
      </c>
      <c r="DX7" s="55">
        <v>6</v>
      </c>
      <c r="DY7" s="55">
        <v>7</v>
      </c>
      <c r="DZ7" s="55">
        <v>8</v>
      </c>
      <c r="EA7" s="55">
        <v>9</v>
      </c>
      <c r="EB7" s="55">
        <v>10</v>
      </c>
      <c r="EC7" s="55">
        <v>11</v>
      </c>
      <c r="ED7" s="55">
        <v>12</v>
      </c>
      <c r="EE7" s="55">
        <v>13</v>
      </c>
      <c r="EF7" s="55">
        <v>14</v>
      </c>
      <c r="EG7" s="55">
        <v>15</v>
      </c>
      <c r="EH7" s="55">
        <v>16</v>
      </c>
      <c r="EI7" s="55">
        <v>17</v>
      </c>
      <c r="EJ7" s="55">
        <v>18</v>
      </c>
      <c r="EK7" s="55">
        <v>19</v>
      </c>
      <c r="EL7" s="55">
        <v>20</v>
      </c>
      <c r="EM7" s="55">
        <v>21</v>
      </c>
      <c r="EN7" s="55">
        <v>22</v>
      </c>
      <c r="EO7" s="55">
        <v>23</v>
      </c>
      <c r="EP7" s="55">
        <v>24</v>
      </c>
      <c r="EQ7" s="55">
        <v>25</v>
      </c>
      <c r="ER7" s="55">
        <v>26</v>
      </c>
      <c r="ES7" s="55">
        <v>27</v>
      </c>
      <c r="ET7" s="55">
        <v>28</v>
      </c>
      <c r="EU7" s="55">
        <v>29</v>
      </c>
      <c r="EV7" s="55">
        <v>30</v>
      </c>
      <c r="EW7" s="55" t="s">
        <v>27</v>
      </c>
      <c r="EX7" s="55">
        <v>1</v>
      </c>
      <c r="EY7" s="55">
        <v>2</v>
      </c>
      <c r="EZ7" s="55">
        <v>3</v>
      </c>
      <c r="FA7" s="55">
        <v>4</v>
      </c>
      <c r="FB7" s="55">
        <v>5</v>
      </c>
      <c r="FC7" s="55">
        <v>6</v>
      </c>
      <c r="FD7" s="55">
        <v>7</v>
      </c>
      <c r="FE7" s="55">
        <v>8</v>
      </c>
      <c r="FF7" s="55">
        <v>9</v>
      </c>
      <c r="FG7" s="55">
        <v>10</v>
      </c>
      <c r="FH7" s="55">
        <v>11</v>
      </c>
      <c r="FI7" s="55">
        <v>12</v>
      </c>
      <c r="FJ7" s="55">
        <v>13</v>
      </c>
      <c r="FK7" s="55">
        <v>14</v>
      </c>
      <c r="FL7" s="55">
        <v>15</v>
      </c>
      <c r="FM7" s="55">
        <v>16</v>
      </c>
      <c r="FN7" s="55">
        <v>17</v>
      </c>
      <c r="FO7" s="55">
        <v>18</v>
      </c>
      <c r="FP7" s="55">
        <v>19</v>
      </c>
      <c r="FQ7" s="55">
        <v>20</v>
      </c>
      <c r="FR7" s="55">
        <v>21</v>
      </c>
      <c r="FS7" s="55">
        <v>22</v>
      </c>
      <c r="FT7" s="55">
        <v>23</v>
      </c>
      <c r="FU7" s="55">
        <v>24</v>
      </c>
      <c r="FV7" s="55">
        <v>25</v>
      </c>
      <c r="FW7" s="55">
        <v>26</v>
      </c>
      <c r="FX7" s="55">
        <v>27</v>
      </c>
      <c r="FY7" s="55">
        <v>28</v>
      </c>
      <c r="FZ7" s="55">
        <v>29</v>
      </c>
      <c r="GA7" s="55">
        <v>30</v>
      </c>
      <c r="GB7" s="55">
        <v>1</v>
      </c>
      <c r="GC7" s="55">
        <v>2</v>
      </c>
      <c r="GD7" s="55">
        <v>3</v>
      </c>
      <c r="GE7" s="55">
        <v>4</v>
      </c>
      <c r="GF7" s="55">
        <v>5</v>
      </c>
      <c r="GG7" s="55">
        <v>6</v>
      </c>
      <c r="GH7" s="55">
        <v>7</v>
      </c>
      <c r="GI7" s="55">
        <v>8</v>
      </c>
      <c r="GJ7" s="55">
        <v>9</v>
      </c>
      <c r="GK7" s="55">
        <v>10</v>
      </c>
      <c r="GL7" s="55">
        <v>11</v>
      </c>
      <c r="GM7" s="55">
        <v>12</v>
      </c>
      <c r="GN7" s="55">
        <v>13</v>
      </c>
      <c r="GO7" s="55">
        <v>14</v>
      </c>
      <c r="GP7" s="55">
        <v>15</v>
      </c>
      <c r="GQ7" s="55">
        <v>16</v>
      </c>
      <c r="GR7" s="55">
        <v>17</v>
      </c>
      <c r="GS7" s="55">
        <v>18</v>
      </c>
      <c r="GT7" s="55">
        <v>19</v>
      </c>
      <c r="GU7" s="55">
        <v>20</v>
      </c>
      <c r="GV7" s="55">
        <v>21</v>
      </c>
      <c r="GW7" s="55">
        <v>22</v>
      </c>
      <c r="GX7" s="55">
        <v>23</v>
      </c>
      <c r="GY7" s="55">
        <v>24</v>
      </c>
      <c r="GZ7" s="55">
        <v>25</v>
      </c>
      <c r="HA7" s="55">
        <v>26</v>
      </c>
      <c r="HB7" s="55">
        <v>27</v>
      </c>
      <c r="HC7" s="55">
        <v>28</v>
      </c>
      <c r="HD7" s="55">
        <v>29</v>
      </c>
      <c r="HE7" s="55">
        <v>30</v>
      </c>
      <c r="HF7" s="55" t="s">
        <v>27</v>
      </c>
      <c r="HG7" s="55">
        <v>1</v>
      </c>
      <c r="HH7" s="55">
        <v>2</v>
      </c>
      <c r="HI7" s="55">
        <v>3</v>
      </c>
      <c r="HJ7" s="55">
        <v>4</v>
      </c>
      <c r="HK7" s="55">
        <v>5</v>
      </c>
      <c r="HL7" s="55">
        <v>6</v>
      </c>
      <c r="HM7" s="55">
        <v>7</v>
      </c>
      <c r="HN7" s="55">
        <v>8</v>
      </c>
      <c r="HO7" s="55">
        <v>9</v>
      </c>
      <c r="HP7" s="55">
        <v>10</v>
      </c>
      <c r="HQ7" s="55">
        <v>11</v>
      </c>
      <c r="HR7" s="55">
        <v>12</v>
      </c>
      <c r="HS7" s="55">
        <v>13</v>
      </c>
      <c r="HT7" s="55">
        <v>14</v>
      </c>
      <c r="HU7" s="55">
        <v>15</v>
      </c>
      <c r="HV7" s="55">
        <v>16</v>
      </c>
      <c r="HW7" s="55">
        <v>17</v>
      </c>
      <c r="HX7" s="55">
        <v>18</v>
      </c>
      <c r="HY7" s="55">
        <v>19</v>
      </c>
      <c r="HZ7" s="55">
        <v>20</v>
      </c>
      <c r="IA7" s="55">
        <v>21</v>
      </c>
      <c r="IB7" s="55">
        <v>22</v>
      </c>
      <c r="IC7" s="55">
        <v>23</v>
      </c>
      <c r="ID7" s="55">
        <v>24</v>
      </c>
      <c r="IE7" s="55">
        <v>25</v>
      </c>
      <c r="IF7" s="55">
        <v>26</v>
      </c>
      <c r="IG7" s="55">
        <v>27</v>
      </c>
      <c r="IH7" s="55">
        <v>28</v>
      </c>
      <c r="II7" s="55">
        <v>29</v>
      </c>
      <c r="IJ7" s="55">
        <v>30</v>
      </c>
      <c r="IK7" s="55" t="s">
        <v>27</v>
      </c>
      <c r="IL7" s="55">
        <v>1</v>
      </c>
      <c r="IM7" s="55">
        <v>2</v>
      </c>
      <c r="IN7" s="55">
        <v>3</v>
      </c>
      <c r="IO7" s="55">
        <v>4</v>
      </c>
      <c r="IP7" s="55">
        <v>5</v>
      </c>
      <c r="IQ7" s="55">
        <v>6</v>
      </c>
      <c r="IR7" s="55">
        <v>7</v>
      </c>
      <c r="IS7" s="55">
        <v>8</v>
      </c>
      <c r="IT7" s="55">
        <v>9</v>
      </c>
      <c r="IU7" s="55">
        <v>10</v>
      </c>
      <c r="IV7" s="55">
        <v>11</v>
      </c>
      <c r="IW7" s="55">
        <v>12</v>
      </c>
      <c r="IX7" s="55">
        <v>13</v>
      </c>
      <c r="IY7" s="55">
        <v>14</v>
      </c>
      <c r="IZ7" s="55">
        <v>15</v>
      </c>
      <c r="JA7" s="55">
        <v>16</v>
      </c>
      <c r="JB7" s="55">
        <v>17</v>
      </c>
      <c r="JC7" s="55">
        <v>18</v>
      </c>
      <c r="JD7" s="55">
        <v>19</v>
      </c>
      <c r="JE7" s="55">
        <v>20</v>
      </c>
      <c r="JF7" s="55">
        <v>21</v>
      </c>
      <c r="JG7" s="55">
        <v>22</v>
      </c>
      <c r="JH7" s="55">
        <v>23</v>
      </c>
      <c r="JI7" s="55">
        <v>24</v>
      </c>
      <c r="JJ7" s="55">
        <v>25</v>
      </c>
      <c r="JK7" s="55">
        <v>26</v>
      </c>
      <c r="JL7" s="55">
        <v>27</v>
      </c>
      <c r="JM7" s="55">
        <v>28</v>
      </c>
      <c r="JN7" s="55">
        <v>29</v>
      </c>
      <c r="JO7" s="55">
        <v>30</v>
      </c>
      <c r="JP7" s="55">
        <v>1</v>
      </c>
      <c r="JQ7" s="55">
        <v>2</v>
      </c>
      <c r="JR7" s="55">
        <v>3</v>
      </c>
      <c r="JS7" s="55">
        <v>4</v>
      </c>
      <c r="JT7" s="55">
        <v>5</v>
      </c>
      <c r="JU7" s="55">
        <v>6</v>
      </c>
      <c r="JV7" s="55">
        <v>7</v>
      </c>
      <c r="JW7" s="55">
        <v>8</v>
      </c>
      <c r="JX7" s="55">
        <v>9</v>
      </c>
      <c r="JY7" s="55">
        <v>10</v>
      </c>
      <c r="JZ7" s="55">
        <v>11</v>
      </c>
      <c r="KA7" s="55">
        <v>12</v>
      </c>
      <c r="KB7" s="55">
        <v>13</v>
      </c>
      <c r="KC7" s="55">
        <v>14</v>
      </c>
      <c r="KD7" s="55">
        <v>15</v>
      </c>
      <c r="KE7" s="55">
        <v>16</v>
      </c>
      <c r="KF7" s="55">
        <v>17</v>
      </c>
      <c r="KG7" s="55">
        <v>18</v>
      </c>
      <c r="KH7" s="55">
        <v>19</v>
      </c>
      <c r="KI7" s="55">
        <v>20</v>
      </c>
      <c r="KJ7" s="55">
        <v>21</v>
      </c>
      <c r="KK7" s="55">
        <v>22</v>
      </c>
      <c r="KL7" s="55">
        <v>23</v>
      </c>
      <c r="KM7" s="55">
        <v>24</v>
      </c>
      <c r="KN7" s="55">
        <v>25</v>
      </c>
      <c r="KO7" s="55">
        <v>26</v>
      </c>
      <c r="KP7" s="55">
        <v>27</v>
      </c>
      <c r="KQ7" s="55">
        <v>28</v>
      </c>
      <c r="KR7" s="55">
        <v>29</v>
      </c>
      <c r="KS7" s="55">
        <v>30</v>
      </c>
      <c r="KT7" s="55" t="s">
        <v>27</v>
      </c>
      <c r="KU7" s="55">
        <v>1</v>
      </c>
      <c r="KV7" s="55">
        <v>2</v>
      </c>
      <c r="KW7" s="55">
        <v>3</v>
      </c>
      <c r="KX7" s="55">
        <v>4</v>
      </c>
      <c r="KY7" s="55">
        <v>5</v>
      </c>
      <c r="KZ7" s="55">
        <v>6</v>
      </c>
      <c r="LA7" s="55">
        <v>7</v>
      </c>
      <c r="LB7" s="55">
        <v>8</v>
      </c>
      <c r="LC7" s="55">
        <v>9</v>
      </c>
      <c r="LD7" s="55">
        <v>10</v>
      </c>
      <c r="LE7" s="55">
        <v>11</v>
      </c>
      <c r="LF7" s="55">
        <v>12</v>
      </c>
      <c r="LG7" s="55">
        <v>13</v>
      </c>
      <c r="LH7" s="55">
        <v>14</v>
      </c>
      <c r="LI7" s="55">
        <v>15</v>
      </c>
      <c r="LJ7" s="55">
        <v>16</v>
      </c>
      <c r="LK7" s="55">
        <v>17</v>
      </c>
      <c r="LL7" s="55">
        <v>18</v>
      </c>
      <c r="LM7" s="55">
        <v>19</v>
      </c>
      <c r="LN7" s="55">
        <v>20</v>
      </c>
      <c r="LO7" s="55">
        <v>21</v>
      </c>
      <c r="LP7" s="55">
        <v>22</v>
      </c>
      <c r="LQ7" s="55">
        <v>23</v>
      </c>
      <c r="LR7" s="55">
        <v>24</v>
      </c>
      <c r="LS7" s="55">
        <v>25</v>
      </c>
      <c r="LT7" s="55">
        <v>26</v>
      </c>
      <c r="LU7" s="55">
        <v>27</v>
      </c>
      <c r="LV7" s="55">
        <v>28</v>
      </c>
      <c r="LW7" s="55">
        <v>29</v>
      </c>
      <c r="LX7" s="55">
        <v>30</v>
      </c>
      <c r="LY7" s="55">
        <v>1</v>
      </c>
      <c r="LZ7" s="55">
        <v>2</v>
      </c>
      <c r="MA7" s="55">
        <v>3</v>
      </c>
      <c r="MB7" s="55">
        <v>4</v>
      </c>
      <c r="MC7" s="55">
        <v>5</v>
      </c>
      <c r="MD7" s="55">
        <v>6</v>
      </c>
      <c r="ME7" s="55">
        <v>7</v>
      </c>
      <c r="MF7" s="55">
        <v>8</v>
      </c>
      <c r="MG7" s="55">
        <v>9</v>
      </c>
      <c r="MH7" s="55">
        <v>10</v>
      </c>
      <c r="MI7" s="55">
        <v>11</v>
      </c>
      <c r="MJ7" s="55">
        <v>12</v>
      </c>
      <c r="MK7" s="55">
        <v>13</v>
      </c>
      <c r="ML7" s="55">
        <v>14</v>
      </c>
      <c r="MM7" s="55">
        <v>15</v>
      </c>
      <c r="MN7" s="55">
        <v>16</v>
      </c>
      <c r="MO7" s="55">
        <v>17</v>
      </c>
      <c r="MP7" s="55">
        <v>18</v>
      </c>
      <c r="MQ7" s="55">
        <v>19</v>
      </c>
      <c r="MR7" s="55">
        <v>20</v>
      </c>
      <c r="MS7" s="55">
        <v>21</v>
      </c>
      <c r="MT7" s="55">
        <v>22</v>
      </c>
      <c r="MU7" s="55">
        <v>23</v>
      </c>
      <c r="MV7" s="55">
        <v>24</v>
      </c>
      <c r="MW7" s="55">
        <v>25</v>
      </c>
      <c r="MX7" s="55">
        <v>26</v>
      </c>
      <c r="MY7" s="55">
        <v>27</v>
      </c>
      <c r="MZ7" s="55">
        <v>28</v>
      </c>
      <c r="NA7" s="55">
        <v>29</v>
      </c>
      <c r="NB7" s="55">
        <v>30</v>
      </c>
      <c r="NC7" s="55" t="s">
        <v>27</v>
      </c>
      <c r="ND7" s="56" t="s">
        <v>28</v>
      </c>
    </row>
    <row r="8" spans="1:368" ht="15.75" customHeight="1" thickBot="1">
      <c r="A8" s="175"/>
      <c r="B8" s="176"/>
      <c r="C8" s="58" t="s">
        <v>29</v>
      </c>
      <c r="D8" s="58" t="s">
        <v>30</v>
      </c>
      <c r="E8" s="58" t="s">
        <v>31</v>
      </c>
      <c r="F8" s="58" t="s">
        <v>31</v>
      </c>
      <c r="G8" s="58" t="s">
        <v>32</v>
      </c>
      <c r="H8" s="58" t="s">
        <v>33</v>
      </c>
      <c r="I8" s="58" t="s">
        <v>34</v>
      </c>
      <c r="J8" s="58" t="s">
        <v>29</v>
      </c>
      <c r="K8" s="58" t="s">
        <v>30</v>
      </c>
      <c r="L8" s="58" t="s">
        <v>31</v>
      </c>
      <c r="M8" s="58" t="s">
        <v>31</v>
      </c>
      <c r="N8" s="58" t="s">
        <v>32</v>
      </c>
      <c r="O8" s="58" t="s">
        <v>33</v>
      </c>
      <c r="P8" s="58" t="s">
        <v>34</v>
      </c>
      <c r="Q8" s="58" t="s">
        <v>29</v>
      </c>
      <c r="R8" s="58" t="s">
        <v>30</v>
      </c>
      <c r="S8" s="58" t="s">
        <v>31</v>
      </c>
      <c r="T8" s="58" t="s">
        <v>31</v>
      </c>
      <c r="U8" s="58" t="s">
        <v>32</v>
      </c>
      <c r="V8" s="58" t="s">
        <v>33</v>
      </c>
      <c r="W8" s="58" t="s">
        <v>34</v>
      </c>
      <c r="X8" s="58" t="s">
        <v>29</v>
      </c>
      <c r="Y8" s="58" t="s">
        <v>30</v>
      </c>
      <c r="Z8" s="58" t="s">
        <v>31</v>
      </c>
      <c r="AA8" s="58" t="s">
        <v>31</v>
      </c>
      <c r="AB8" s="58" t="s">
        <v>32</v>
      </c>
      <c r="AC8" s="58" t="s">
        <v>33</v>
      </c>
      <c r="AD8" s="58" t="s">
        <v>34</v>
      </c>
      <c r="AE8" s="58" t="s">
        <v>29</v>
      </c>
      <c r="AF8" s="58" t="s">
        <v>30</v>
      </c>
      <c r="AG8" s="58" t="s">
        <v>31</v>
      </c>
      <c r="AH8" s="58" t="s">
        <v>29</v>
      </c>
      <c r="AI8" s="58" t="s">
        <v>30</v>
      </c>
      <c r="AJ8" s="58" t="s">
        <v>31</v>
      </c>
      <c r="AK8" s="58" t="s">
        <v>31</v>
      </c>
      <c r="AL8" s="58" t="s">
        <v>32</v>
      </c>
      <c r="AM8" s="58" t="s">
        <v>33</v>
      </c>
      <c r="AN8" s="58" t="s">
        <v>34</v>
      </c>
      <c r="AO8" s="58" t="s">
        <v>29</v>
      </c>
      <c r="AP8" s="58" t="s">
        <v>30</v>
      </c>
      <c r="AQ8" s="58" t="s">
        <v>31</v>
      </c>
      <c r="AR8" s="58" t="s">
        <v>31</v>
      </c>
      <c r="AS8" s="58" t="s">
        <v>32</v>
      </c>
      <c r="AT8" s="58" t="s">
        <v>33</v>
      </c>
      <c r="AU8" s="58" t="s">
        <v>34</v>
      </c>
      <c r="AV8" s="58" t="s">
        <v>29</v>
      </c>
      <c r="AW8" s="58" t="s">
        <v>30</v>
      </c>
      <c r="AX8" s="58" t="s">
        <v>31</v>
      </c>
      <c r="AY8" s="58" t="s">
        <v>31</v>
      </c>
      <c r="AZ8" s="58" t="s">
        <v>32</v>
      </c>
      <c r="BA8" s="58" t="s">
        <v>33</v>
      </c>
      <c r="BB8" s="58" t="s">
        <v>34</v>
      </c>
      <c r="BC8" s="58" t="s">
        <v>29</v>
      </c>
      <c r="BD8" s="58" t="s">
        <v>30</v>
      </c>
      <c r="BE8" s="58" t="s">
        <v>31</v>
      </c>
      <c r="BF8" s="58" t="s">
        <v>31</v>
      </c>
      <c r="BG8" s="58" t="s">
        <v>32</v>
      </c>
      <c r="BH8" s="58" t="s">
        <v>33</v>
      </c>
      <c r="BI8" s="58" t="s">
        <v>34</v>
      </c>
      <c r="BJ8" s="58" t="s">
        <v>29</v>
      </c>
      <c r="BK8" s="58" t="s">
        <v>30</v>
      </c>
      <c r="BL8" s="58" t="s">
        <v>31</v>
      </c>
      <c r="BM8" s="58" t="s">
        <v>31</v>
      </c>
      <c r="BN8" s="58" t="s">
        <v>32</v>
      </c>
      <c r="BO8" s="58" t="s">
        <v>33</v>
      </c>
      <c r="BP8" s="58" t="s">
        <v>34</v>
      </c>
      <c r="BQ8" s="58" t="s">
        <v>29</v>
      </c>
      <c r="BR8" s="58" t="s">
        <v>30</v>
      </c>
      <c r="BS8" s="58" t="s">
        <v>31</v>
      </c>
      <c r="BT8" s="58" t="s">
        <v>31</v>
      </c>
      <c r="BU8" s="58" t="s">
        <v>32</v>
      </c>
      <c r="BV8" s="58" t="s">
        <v>33</v>
      </c>
      <c r="BW8" s="58" t="s">
        <v>34</v>
      </c>
      <c r="BX8" s="58" t="s">
        <v>29</v>
      </c>
      <c r="BY8" s="58" t="s">
        <v>30</v>
      </c>
      <c r="BZ8" s="58" t="s">
        <v>31</v>
      </c>
      <c r="CA8" s="58" t="s">
        <v>31</v>
      </c>
      <c r="CB8" s="58" t="s">
        <v>32</v>
      </c>
      <c r="CC8" s="58" t="s">
        <v>33</v>
      </c>
      <c r="CD8" s="58" t="s">
        <v>34</v>
      </c>
      <c r="CE8" s="58" t="s">
        <v>29</v>
      </c>
      <c r="CF8" s="58" t="s">
        <v>30</v>
      </c>
      <c r="CG8" s="58" t="s">
        <v>31</v>
      </c>
      <c r="CH8" s="58" t="s">
        <v>31</v>
      </c>
      <c r="CI8" s="58" t="s">
        <v>32</v>
      </c>
      <c r="CJ8" s="58" t="s">
        <v>33</v>
      </c>
      <c r="CK8" s="58" t="s">
        <v>34</v>
      </c>
      <c r="CL8" s="58" t="s">
        <v>29</v>
      </c>
      <c r="CM8" s="58" t="s">
        <v>30</v>
      </c>
      <c r="CN8" s="58" t="s">
        <v>31</v>
      </c>
      <c r="CO8" s="58" t="s">
        <v>29</v>
      </c>
      <c r="CP8" s="58" t="s">
        <v>30</v>
      </c>
      <c r="CQ8" s="58" t="s">
        <v>31</v>
      </c>
      <c r="CR8" s="58" t="s">
        <v>31</v>
      </c>
      <c r="CS8" s="58" t="s">
        <v>32</v>
      </c>
      <c r="CT8" s="58" t="s">
        <v>33</v>
      </c>
      <c r="CU8" s="58" t="s">
        <v>34</v>
      </c>
      <c r="CV8" s="58" t="s">
        <v>29</v>
      </c>
      <c r="CW8" s="58" t="s">
        <v>30</v>
      </c>
      <c r="CX8" s="58" t="s">
        <v>31</v>
      </c>
      <c r="CY8" s="58" t="s">
        <v>31</v>
      </c>
      <c r="CZ8" s="58" t="s">
        <v>32</v>
      </c>
      <c r="DA8" s="58" t="s">
        <v>33</v>
      </c>
      <c r="DB8" s="58" t="s">
        <v>34</v>
      </c>
      <c r="DC8" s="58" t="s">
        <v>29</v>
      </c>
      <c r="DD8" s="58" t="s">
        <v>30</v>
      </c>
      <c r="DE8" s="58" t="s">
        <v>31</v>
      </c>
      <c r="DF8" s="58" t="s">
        <v>31</v>
      </c>
      <c r="DG8" s="58" t="s">
        <v>32</v>
      </c>
      <c r="DH8" s="58" t="s">
        <v>33</v>
      </c>
      <c r="DI8" s="58" t="s">
        <v>34</v>
      </c>
      <c r="DJ8" s="58" t="s">
        <v>29</v>
      </c>
      <c r="DK8" s="58" t="s">
        <v>30</v>
      </c>
      <c r="DL8" s="58" t="s">
        <v>31</v>
      </c>
      <c r="DM8" s="58" t="s">
        <v>31</v>
      </c>
      <c r="DN8" s="58" t="s">
        <v>32</v>
      </c>
      <c r="DO8" s="58" t="s">
        <v>33</v>
      </c>
      <c r="DP8" s="58" t="s">
        <v>34</v>
      </c>
      <c r="DQ8" s="58" t="s">
        <v>29</v>
      </c>
      <c r="DR8" s="58" t="s">
        <v>30</v>
      </c>
      <c r="DS8" s="58" t="s">
        <v>29</v>
      </c>
      <c r="DT8" s="58" t="s">
        <v>30</v>
      </c>
      <c r="DU8" s="58" t="s">
        <v>31</v>
      </c>
      <c r="DV8" s="58" t="s">
        <v>31</v>
      </c>
      <c r="DW8" s="58" t="s">
        <v>32</v>
      </c>
      <c r="DX8" s="58" t="s">
        <v>33</v>
      </c>
      <c r="DY8" s="58" t="s">
        <v>34</v>
      </c>
      <c r="DZ8" s="58" t="s">
        <v>29</v>
      </c>
      <c r="EA8" s="58" t="s">
        <v>30</v>
      </c>
      <c r="EB8" s="58" t="s">
        <v>31</v>
      </c>
      <c r="EC8" s="58" t="s">
        <v>31</v>
      </c>
      <c r="ED8" s="58" t="s">
        <v>32</v>
      </c>
      <c r="EE8" s="58" t="s">
        <v>33</v>
      </c>
      <c r="EF8" s="58" t="s">
        <v>34</v>
      </c>
      <c r="EG8" s="58" t="s">
        <v>29</v>
      </c>
      <c r="EH8" s="58" t="s">
        <v>30</v>
      </c>
      <c r="EI8" s="58" t="s">
        <v>31</v>
      </c>
      <c r="EJ8" s="58" t="s">
        <v>31</v>
      </c>
      <c r="EK8" s="58" t="s">
        <v>32</v>
      </c>
      <c r="EL8" s="58" t="s">
        <v>33</v>
      </c>
      <c r="EM8" s="58" t="s">
        <v>34</v>
      </c>
      <c r="EN8" s="58" t="s">
        <v>29</v>
      </c>
      <c r="EO8" s="58" t="s">
        <v>30</v>
      </c>
      <c r="EP8" s="58" t="s">
        <v>31</v>
      </c>
      <c r="EQ8" s="58" t="s">
        <v>31</v>
      </c>
      <c r="ER8" s="58" t="s">
        <v>32</v>
      </c>
      <c r="ES8" s="58" t="s">
        <v>33</v>
      </c>
      <c r="ET8" s="58" t="s">
        <v>34</v>
      </c>
      <c r="EU8" s="58" t="s">
        <v>29</v>
      </c>
      <c r="EV8" s="58" t="s">
        <v>30</v>
      </c>
      <c r="EW8" s="58" t="s">
        <v>31</v>
      </c>
      <c r="EX8" s="58" t="s">
        <v>29</v>
      </c>
      <c r="EY8" s="58" t="s">
        <v>30</v>
      </c>
      <c r="EZ8" s="58" t="s">
        <v>31</v>
      </c>
      <c r="FA8" s="58" t="s">
        <v>31</v>
      </c>
      <c r="FB8" s="58" t="s">
        <v>32</v>
      </c>
      <c r="FC8" s="58" t="s">
        <v>33</v>
      </c>
      <c r="FD8" s="58" t="s">
        <v>34</v>
      </c>
      <c r="FE8" s="58" t="s">
        <v>29</v>
      </c>
      <c r="FF8" s="58" t="s">
        <v>30</v>
      </c>
      <c r="FG8" s="58" t="s">
        <v>31</v>
      </c>
      <c r="FH8" s="58" t="s">
        <v>31</v>
      </c>
      <c r="FI8" s="58" t="s">
        <v>32</v>
      </c>
      <c r="FJ8" s="58" t="s">
        <v>33</v>
      </c>
      <c r="FK8" s="58" t="s">
        <v>34</v>
      </c>
      <c r="FL8" s="58" t="s">
        <v>29</v>
      </c>
      <c r="FM8" s="58" t="s">
        <v>30</v>
      </c>
      <c r="FN8" s="58" t="s">
        <v>31</v>
      </c>
      <c r="FO8" s="58" t="s">
        <v>31</v>
      </c>
      <c r="FP8" s="58" t="s">
        <v>32</v>
      </c>
      <c r="FQ8" s="58" t="s">
        <v>33</v>
      </c>
      <c r="FR8" s="58" t="s">
        <v>34</v>
      </c>
      <c r="FS8" s="58" t="s">
        <v>29</v>
      </c>
      <c r="FT8" s="58" t="s">
        <v>30</v>
      </c>
      <c r="FU8" s="58" t="s">
        <v>31</v>
      </c>
      <c r="FV8" s="58" t="s">
        <v>31</v>
      </c>
      <c r="FW8" s="58" t="s">
        <v>32</v>
      </c>
      <c r="FX8" s="58" t="s">
        <v>33</v>
      </c>
      <c r="FY8" s="58" t="s">
        <v>34</v>
      </c>
      <c r="FZ8" s="58" t="s">
        <v>29</v>
      </c>
      <c r="GA8" s="58" t="s">
        <v>30</v>
      </c>
      <c r="GB8" s="58" t="s">
        <v>29</v>
      </c>
      <c r="GC8" s="58" t="s">
        <v>30</v>
      </c>
      <c r="GD8" s="58" t="s">
        <v>31</v>
      </c>
      <c r="GE8" s="58" t="s">
        <v>31</v>
      </c>
      <c r="GF8" s="58" t="s">
        <v>32</v>
      </c>
      <c r="GG8" s="58" t="s">
        <v>33</v>
      </c>
      <c r="GH8" s="58" t="s">
        <v>34</v>
      </c>
      <c r="GI8" s="58" t="s">
        <v>29</v>
      </c>
      <c r="GJ8" s="58" t="s">
        <v>30</v>
      </c>
      <c r="GK8" s="58" t="s">
        <v>31</v>
      </c>
      <c r="GL8" s="58" t="s">
        <v>31</v>
      </c>
      <c r="GM8" s="58" t="s">
        <v>32</v>
      </c>
      <c r="GN8" s="58" t="s">
        <v>33</v>
      </c>
      <c r="GO8" s="58" t="s">
        <v>34</v>
      </c>
      <c r="GP8" s="58" t="s">
        <v>29</v>
      </c>
      <c r="GQ8" s="58" t="s">
        <v>30</v>
      </c>
      <c r="GR8" s="58" t="s">
        <v>31</v>
      </c>
      <c r="GS8" s="58" t="s">
        <v>31</v>
      </c>
      <c r="GT8" s="58" t="s">
        <v>32</v>
      </c>
      <c r="GU8" s="58" t="s">
        <v>33</v>
      </c>
      <c r="GV8" s="58" t="s">
        <v>34</v>
      </c>
      <c r="GW8" s="58" t="s">
        <v>29</v>
      </c>
      <c r="GX8" s="58" t="s">
        <v>30</v>
      </c>
      <c r="GY8" s="58" t="s">
        <v>31</v>
      </c>
      <c r="GZ8" s="58" t="s">
        <v>31</v>
      </c>
      <c r="HA8" s="58" t="s">
        <v>32</v>
      </c>
      <c r="HB8" s="58" t="s">
        <v>33</v>
      </c>
      <c r="HC8" s="58" t="s">
        <v>34</v>
      </c>
      <c r="HD8" s="58" t="s">
        <v>29</v>
      </c>
      <c r="HE8" s="58" t="s">
        <v>30</v>
      </c>
      <c r="HF8" s="58" t="s">
        <v>31</v>
      </c>
      <c r="HG8" s="58" t="s">
        <v>29</v>
      </c>
      <c r="HH8" s="58" t="s">
        <v>30</v>
      </c>
      <c r="HI8" s="58" t="s">
        <v>31</v>
      </c>
      <c r="HJ8" s="58" t="s">
        <v>31</v>
      </c>
      <c r="HK8" s="58" t="s">
        <v>32</v>
      </c>
      <c r="HL8" s="58" t="s">
        <v>33</v>
      </c>
      <c r="HM8" s="58" t="s">
        <v>34</v>
      </c>
      <c r="HN8" s="58" t="s">
        <v>29</v>
      </c>
      <c r="HO8" s="58" t="s">
        <v>30</v>
      </c>
      <c r="HP8" s="58" t="s">
        <v>31</v>
      </c>
      <c r="HQ8" s="58" t="s">
        <v>31</v>
      </c>
      <c r="HR8" s="58" t="s">
        <v>32</v>
      </c>
      <c r="HS8" s="58" t="s">
        <v>33</v>
      </c>
      <c r="HT8" s="58" t="s">
        <v>34</v>
      </c>
      <c r="HU8" s="58" t="s">
        <v>29</v>
      </c>
      <c r="HV8" s="58" t="s">
        <v>30</v>
      </c>
      <c r="HW8" s="58" t="s">
        <v>31</v>
      </c>
      <c r="HX8" s="58" t="s">
        <v>31</v>
      </c>
      <c r="HY8" s="58" t="s">
        <v>32</v>
      </c>
      <c r="HZ8" s="58" t="s">
        <v>33</v>
      </c>
      <c r="IA8" s="58" t="s">
        <v>34</v>
      </c>
      <c r="IB8" s="58" t="s">
        <v>29</v>
      </c>
      <c r="IC8" s="58" t="s">
        <v>30</v>
      </c>
      <c r="ID8" s="58" t="s">
        <v>31</v>
      </c>
      <c r="IE8" s="58" t="s">
        <v>31</v>
      </c>
      <c r="IF8" s="58" t="s">
        <v>32</v>
      </c>
      <c r="IG8" s="58" t="s">
        <v>33</v>
      </c>
      <c r="IH8" s="58" t="s">
        <v>34</v>
      </c>
      <c r="II8" s="58" t="s">
        <v>29</v>
      </c>
      <c r="IJ8" s="58" t="s">
        <v>30</v>
      </c>
      <c r="IK8" s="58" t="s">
        <v>31</v>
      </c>
      <c r="IL8" s="58" t="s">
        <v>29</v>
      </c>
      <c r="IM8" s="58" t="s">
        <v>30</v>
      </c>
      <c r="IN8" s="58" t="s">
        <v>31</v>
      </c>
      <c r="IO8" s="58" t="s">
        <v>31</v>
      </c>
      <c r="IP8" s="58" t="s">
        <v>32</v>
      </c>
      <c r="IQ8" s="58" t="s">
        <v>33</v>
      </c>
      <c r="IR8" s="58" t="s">
        <v>34</v>
      </c>
      <c r="IS8" s="58" t="s">
        <v>29</v>
      </c>
      <c r="IT8" s="58" t="s">
        <v>30</v>
      </c>
      <c r="IU8" s="58" t="s">
        <v>31</v>
      </c>
      <c r="IV8" s="58" t="s">
        <v>31</v>
      </c>
      <c r="IW8" s="58" t="s">
        <v>32</v>
      </c>
      <c r="IX8" s="58" t="s">
        <v>33</v>
      </c>
      <c r="IY8" s="58" t="s">
        <v>34</v>
      </c>
      <c r="IZ8" s="58" t="s">
        <v>29</v>
      </c>
      <c r="JA8" s="58" t="s">
        <v>30</v>
      </c>
      <c r="JB8" s="58" t="s">
        <v>31</v>
      </c>
      <c r="JC8" s="58" t="s">
        <v>31</v>
      </c>
      <c r="JD8" s="58" t="s">
        <v>32</v>
      </c>
      <c r="JE8" s="58" t="s">
        <v>33</v>
      </c>
      <c r="JF8" s="58" t="s">
        <v>34</v>
      </c>
      <c r="JG8" s="58" t="s">
        <v>29</v>
      </c>
      <c r="JH8" s="58" t="s">
        <v>30</v>
      </c>
      <c r="JI8" s="58" t="s">
        <v>31</v>
      </c>
      <c r="JJ8" s="58" t="s">
        <v>31</v>
      </c>
      <c r="JK8" s="58" t="s">
        <v>32</v>
      </c>
      <c r="JL8" s="58" t="s">
        <v>33</v>
      </c>
      <c r="JM8" s="58" t="s">
        <v>34</v>
      </c>
      <c r="JN8" s="58" t="s">
        <v>29</v>
      </c>
      <c r="JO8" s="58" t="s">
        <v>30</v>
      </c>
      <c r="JP8" s="58" t="s">
        <v>29</v>
      </c>
      <c r="JQ8" s="58" t="s">
        <v>30</v>
      </c>
      <c r="JR8" s="58" t="s">
        <v>31</v>
      </c>
      <c r="JS8" s="58" t="s">
        <v>31</v>
      </c>
      <c r="JT8" s="58" t="s">
        <v>32</v>
      </c>
      <c r="JU8" s="58" t="s">
        <v>33</v>
      </c>
      <c r="JV8" s="58" t="s">
        <v>34</v>
      </c>
      <c r="JW8" s="58" t="s">
        <v>29</v>
      </c>
      <c r="JX8" s="58" t="s">
        <v>30</v>
      </c>
      <c r="JY8" s="58" t="s">
        <v>31</v>
      </c>
      <c r="JZ8" s="58" t="s">
        <v>31</v>
      </c>
      <c r="KA8" s="58" t="s">
        <v>32</v>
      </c>
      <c r="KB8" s="58" t="s">
        <v>33</v>
      </c>
      <c r="KC8" s="58" t="s">
        <v>34</v>
      </c>
      <c r="KD8" s="58" t="s">
        <v>29</v>
      </c>
      <c r="KE8" s="58" t="s">
        <v>30</v>
      </c>
      <c r="KF8" s="58" t="s">
        <v>31</v>
      </c>
      <c r="KG8" s="58" t="s">
        <v>31</v>
      </c>
      <c r="KH8" s="58" t="s">
        <v>32</v>
      </c>
      <c r="KI8" s="58" t="s">
        <v>33</v>
      </c>
      <c r="KJ8" s="58" t="s">
        <v>34</v>
      </c>
      <c r="KK8" s="58" t="s">
        <v>29</v>
      </c>
      <c r="KL8" s="58" t="s">
        <v>30</v>
      </c>
      <c r="KM8" s="58" t="s">
        <v>31</v>
      </c>
      <c r="KN8" s="58" t="s">
        <v>31</v>
      </c>
      <c r="KO8" s="58" t="s">
        <v>32</v>
      </c>
      <c r="KP8" s="58" t="s">
        <v>33</v>
      </c>
      <c r="KQ8" s="58" t="s">
        <v>34</v>
      </c>
      <c r="KR8" s="58" t="s">
        <v>29</v>
      </c>
      <c r="KS8" s="58" t="s">
        <v>30</v>
      </c>
      <c r="KT8" s="58" t="s">
        <v>31</v>
      </c>
      <c r="KU8" s="58" t="s">
        <v>29</v>
      </c>
      <c r="KV8" s="58" t="s">
        <v>30</v>
      </c>
      <c r="KW8" s="58" t="s">
        <v>31</v>
      </c>
      <c r="KX8" s="58" t="s">
        <v>31</v>
      </c>
      <c r="KY8" s="58" t="s">
        <v>32</v>
      </c>
      <c r="KZ8" s="58" t="s">
        <v>33</v>
      </c>
      <c r="LA8" s="58" t="s">
        <v>34</v>
      </c>
      <c r="LB8" s="58" t="s">
        <v>29</v>
      </c>
      <c r="LC8" s="58" t="s">
        <v>30</v>
      </c>
      <c r="LD8" s="58" t="s">
        <v>31</v>
      </c>
      <c r="LE8" s="58" t="s">
        <v>31</v>
      </c>
      <c r="LF8" s="58" t="s">
        <v>32</v>
      </c>
      <c r="LG8" s="58" t="s">
        <v>33</v>
      </c>
      <c r="LH8" s="58" t="s">
        <v>34</v>
      </c>
      <c r="LI8" s="58" t="s">
        <v>29</v>
      </c>
      <c r="LJ8" s="58" t="s">
        <v>30</v>
      </c>
      <c r="LK8" s="58" t="s">
        <v>31</v>
      </c>
      <c r="LL8" s="58" t="s">
        <v>31</v>
      </c>
      <c r="LM8" s="58" t="s">
        <v>32</v>
      </c>
      <c r="LN8" s="58" t="s">
        <v>33</v>
      </c>
      <c r="LO8" s="58" t="s">
        <v>34</v>
      </c>
      <c r="LP8" s="58" t="s">
        <v>29</v>
      </c>
      <c r="LQ8" s="58" t="s">
        <v>30</v>
      </c>
      <c r="LR8" s="58" t="s">
        <v>31</v>
      </c>
      <c r="LS8" s="58" t="s">
        <v>31</v>
      </c>
      <c r="LT8" s="58" t="s">
        <v>32</v>
      </c>
      <c r="LU8" s="58" t="s">
        <v>33</v>
      </c>
      <c r="LV8" s="58" t="s">
        <v>34</v>
      </c>
      <c r="LW8" s="58" t="s">
        <v>29</v>
      </c>
      <c r="LX8" s="58" t="s">
        <v>30</v>
      </c>
      <c r="LY8" s="58" t="s">
        <v>29</v>
      </c>
      <c r="LZ8" s="58" t="s">
        <v>30</v>
      </c>
      <c r="MA8" s="58" t="s">
        <v>31</v>
      </c>
      <c r="MB8" s="58" t="s">
        <v>31</v>
      </c>
      <c r="MC8" s="58" t="s">
        <v>32</v>
      </c>
      <c r="MD8" s="58" t="s">
        <v>33</v>
      </c>
      <c r="ME8" s="58" t="s">
        <v>34</v>
      </c>
      <c r="MF8" s="58" t="s">
        <v>29</v>
      </c>
      <c r="MG8" s="58" t="s">
        <v>30</v>
      </c>
      <c r="MH8" s="58" t="s">
        <v>31</v>
      </c>
      <c r="MI8" s="58" t="s">
        <v>31</v>
      </c>
      <c r="MJ8" s="58" t="s">
        <v>32</v>
      </c>
      <c r="MK8" s="58" t="s">
        <v>33</v>
      </c>
      <c r="ML8" s="58" t="s">
        <v>34</v>
      </c>
      <c r="MM8" s="58" t="s">
        <v>29</v>
      </c>
      <c r="MN8" s="58" t="s">
        <v>30</v>
      </c>
      <c r="MO8" s="58" t="s">
        <v>31</v>
      </c>
      <c r="MP8" s="58" t="s">
        <v>31</v>
      </c>
      <c r="MQ8" s="58" t="s">
        <v>32</v>
      </c>
      <c r="MR8" s="58" t="s">
        <v>33</v>
      </c>
      <c r="MS8" s="58" t="s">
        <v>34</v>
      </c>
      <c r="MT8" s="58" t="s">
        <v>29</v>
      </c>
      <c r="MU8" s="58" t="s">
        <v>30</v>
      </c>
      <c r="MV8" s="58" t="s">
        <v>31</v>
      </c>
      <c r="MW8" s="58" t="s">
        <v>31</v>
      </c>
      <c r="MX8" s="58" t="s">
        <v>32</v>
      </c>
      <c r="MY8" s="58" t="s">
        <v>33</v>
      </c>
      <c r="MZ8" s="58" t="s">
        <v>34</v>
      </c>
      <c r="NA8" s="58" t="s">
        <v>29</v>
      </c>
      <c r="NB8" s="58" t="s">
        <v>30</v>
      </c>
      <c r="NC8" s="58" t="s">
        <v>31</v>
      </c>
      <c r="ND8" s="59" t="s">
        <v>35</v>
      </c>
    </row>
    <row r="9" spans="1:368" ht="15" customHeight="1">
      <c r="A9" s="60">
        <v>1</v>
      </c>
      <c r="B9" s="61" t="s">
        <v>36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62"/>
      <c r="KE9" s="62"/>
      <c r="KF9" s="62"/>
      <c r="KG9" s="62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59">
        <f t="shared" ref="ND9:ND28" si="0">SUM(C9:NC9)</f>
        <v>0</v>
      </c>
    </row>
    <row r="10" spans="1:368" ht="15" customHeight="1">
      <c r="A10" s="53">
        <v>2</v>
      </c>
      <c r="B10" s="63" t="s">
        <v>37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4"/>
      <c r="AE10" s="64"/>
      <c r="AF10" s="64"/>
      <c r="AG10" s="64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4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4"/>
      <c r="CL10" s="64"/>
      <c r="CM10" s="64"/>
      <c r="CN10" s="64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4"/>
      <c r="DQ10" s="64"/>
      <c r="DR10" s="64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4"/>
      <c r="EU10" s="64"/>
      <c r="EV10" s="64"/>
      <c r="EW10" s="64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4"/>
      <c r="FZ10" s="64"/>
      <c r="GA10" s="64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4"/>
      <c r="HD10" s="64"/>
      <c r="HE10" s="64"/>
      <c r="HF10" s="64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4"/>
      <c r="II10" s="64"/>
      <c r="IJ10" s="64"/>
      <c r="IK10" s="64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  <c r="JE10" s="62"/>
      <c r="JF10" s="62"/>
      <c r="JG10" s="62"/>
      <c r="JH10" s="62"/>
      <c r="JI10" s="62"/>
      <c r="JJ10" s="62"/>
      <c r="JK10" s="62"/>
      <c r="JL10" s="62"/>
      <c r="JM10" s="64"/>
      <c r="JN10" s="64"/>
      <c r="JO10" s="64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  <c r="KD10" s="62"/>
      <c r="KE10" s="62"/>
      <c r="KF10" s="62"/>
      <c r="KG10" s="62"/>
      <c r="KH10" s="62"/>
      <c r="KI10" s="62"/>
      <c r="KJ10" s="62"/>
      <c r="KK10" s="62"/>
      <c r="KL10" s="62"/>
      <c r="KM10" s="62"/>
      <c r="KN10" s="62"/>
      <c r="KO10" s="62"/>
      <c r="KP10" s="62"/>
      <c r="KQ10" s="64"/>
      <c r="KR10" s="64"/>
      <c r="KS10" s="64"/>
      <c r="KT10" s="64"/>
      <c r="KU10" s="62"/>
      <c r="KV10" s="6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4"/>
      <c r="LW10" s="64"/>
      <c r="LX10" s="64"/>
      <c r="LY10" s="62"/>
      <c r="LZ10" s="62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4"/>
      <c r="NA10" s="64"/>
      <c r="NB10" s="64"/>
      <c r="NC10" s="64"/>
      <c r="ND10" s="59">
        <f t="shared" si="0"/>
        <v>0</v>
      </c>
    </row>
    <row r="11" spans="1:368" ht="15" customHeight="1">
      <c r="A11" s="53">
        <v>3</v>
      </c>
      <c r="B11" s="65" t="s">
        <v>38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4"/>
      <c r="AE11" s="64"/>
      <c r="AF11" s="64"/>
      <c r="AG11" s="64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4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4"/>
      <c r="CL11" s="64"/>
      <c r="CM11" s="64"/>
      <c r="CN11" s="64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4"/>
      <c r="DQ11" s="64"/>
      <c r="DR11" s="64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4"/>
      <c r="EU11" s="64"/>
      <c r="EV11" s="64"/>
      <c r="EW11" s="64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4"/>
      <c r="FZ11" s="64"/>
      <c r="GA11" s="64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4"/>
      <c r="HD11" s="64"/>
      <c r="HE11" s="64"/>
      <c r="HF11" s="64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4"/>
      <c r="II11" s="64"/>
      <c r="IJ11" s="64"/>
      <c r="IK11" s="64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  <c r="JE11" s="62"/>
      <c r="JF11" s="62"/>
      <c r="JG11" s="62"/>
      <c r="JH11" s="62"/>
      <c r="JI11" s="62"/>
      <c r="JJ11" s="62"/>
      <c r="JK11" s="62"/>
      <c r="JL11" s="62"/>
      <c r="JM11" s="64"/>
      <c r="JN11" s="64"/>
      <c r="JO11" s="64"/>
      <c r="JP11" s="62"/>
      <c r="JQ11" s="62"/>
      <c r="JR11" s="62"/>
      <c r="JS11" s="62"/>
      <c r="JT11" s="62"/>
      <c r="JU11" s="62"/>
      <c r="JV11" s="62"/>
      <c r="JW11" s="62"/>
      <c r="JX11" s="62"/>
      <c r="JY11" s="62"/>
      <c r="JZ11" s="62"/>
      <c r="KA11" s="62"/>
      <c r="KB11" s="62"/>
      <c r="KC11" s="62"/>
      <c r="KD11" s="62"/>
      <c r="KE11" s="62"/>
      <c r="KF11" s="62"/>
      <c r="KG11" s="62"/>
      <c r="KH11" s="62"/>
      <c r="KI11" s="62"/>
      <c r="KJ11" s="62"/>
      <c r="KK11" s="62"/>
      <c r="KL11" s="62"/>
      <c r="KM11" s="62"/>
      <c r="KN11" s="62"/>
      <c r="KO11" s="62"/>
      <c r="KP11" s="62"/>
      <c r="KQ11" s="64"/>
      <c r="KR11" s="64"/>
      <c r="KS11" s="64"/>
      <c r="KT11" s="64"/>
      <c r="KU11" s="62"/>
      <c r="KV11" s="62"/>
      <c r="KW11" s="62"/>
      <c r="KX11" s="62"/>
      <c r="KY11" s="62"/>
      <c r="KZ11" s="62"/>
      <c r="LA11" s="62"/>
      <c r="LB11" s="62"/>
      <c r="LC11" s="62"/>
      <c r="LD11" s="62"/>
      <c r="LE11" s="62"/>
      <c r="LF11" s="62"/>
      <c r="LG11" s="62"/>
      <c r="LH11" s="62"/>
      <c r="LI11" s="62"/>
      <c r="LJ11" s="62"/>
      <c r="LK11" s="62"/>
      <c r="LL11" s="62"/>
      <c r="LM11" s="62"/>
      <c r="LN11" s="62"/>
      <c r="LO11" s="62"/>
      <c r="LP11" s="62"/>
      <c r="LQ11" s="62"/>
      <c r="LR11" s="62"/>
      <c r="LS11" s="62"/>
      <c r="LT11" s="62"/>
      <c r="LU11" s="62"/>
      <c r="LV11" s="64"/>
      <c r="LW11" s="64"/>
      <c r="LX11" s="64"/>
      <c r="LY11" s="62"/>
      <c r="LZ11" s="62"/>
      <c r="MA11" s="62"/>
      <c r="MB11" s="62"/>
      <c r="MC11" s="62"/>
      <c r="MD11" s="62"/>
      <c r="ME11" s="62"/>
      <c r="MF11" s="62"/>
      <c r="MG11" s="62"/>
      <c r="MH11" s="62"/>
      <c r="MI11" s="62"/>
      <c r="MJ11" s="62"/>
      <c r="MK11" s="62"/>
      <c r="ML11" s="62"/>
      <c r="MM11" s="62"/>
      <c r="MN11" s="62"/>
      <c r="MO11" s="62"/>
      <c r="MP11" s="62"/>
      <c r="MQ11" s="62"/>
      <c r="MR11" s="62"/>
      <c r="MS11" s="62"/>
      <c r="MT11" s="62"/>
      <c r="MU11" s="62"/>
      <c r="MV11" s="62"/>
      <c r="MW11" s="62"/>
      <c r="MX11" s="62"/>
      <c r="MY11" s="62"/>
      <c r="MZ11" s="64"/>
      <c r="NA11" s="64"/>
      <c r="NB11" s="64"/>
      <c r="NC11" s="64"/>
      <c r="ND11" s="59">
        <f t="shared" si="0"/>
        <v>0</v>
      </c>
    </row>
    <row r="12" spans="1:368" ht="15" customHeight="1">
      <c r="A12" s="53">
        <v>4</v>
      </c>
      <c r="B12" s="65" t="s">
        <v>39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4"/>
      <c r="AE12" s="64"/>
      <c r="AF12" s="64"/>
      <c r="AG12" s="64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4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4"/>
      <c r="CL12" s="64"/>
      <c r="CM12" s="64"/>
      <c r="CN12" s="64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4"/>
      <c r="DQ12" s="64"/>
      <c r="DR12" s="64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4"/>
      <c r="EU12" s="64"/>
      <c r="EV12" s="64"/>
      <c r="EW12" s="64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4"/>
      <c r="FZ12" s="64"/>
      <c r="GA12" s="64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4"/>
      <c r="HD12" s="64"/>
      <c r="HE12" s="64"/>
      <c r="HF12" s="64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4"/>
      <c r="II12" s="64"/>
      <c r="IJ12" s="64"/>
      <c r="IK12" s="64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  <c r="JE12" s="62"/>
      <c r="JF12" s="62"/>
      <c r="JG12" s="62"/>
      <c r="JH12" s="62"/>
      <c r="JI12" s="62"/>
      <c r="JJ12" s="62"/>
      <c r="JK12" s="62"/>
      <c r="JL12" s="62"/>
      <c r="JM12" s="64"/>
      <c r="JN12" s="64"/>
      <c r="JO12" s="64"/>
      <c r="JP12" s="62"/>
      <c r="JQ12" s="62"/>
      <c r="JR12" s="62"/>
      <c r="JS12" s="62"/>
      <c r="JT12" s="62"/>
      <c r="JU12" s="62"/>
      <c r="JV12" s="62"/>
      <c r="JW12" s="62"/>
      <c r="JX12" s="62"/>
      <c r="JY12" s="62"/>
      <c r="JZ12" s="62"/>
      <c r="KA12" s="62"/>
      <c r="KB12" s="62"/>
      <c r="KC12" s="62"/>
      <c r="KD12" s="62"/>
      <c r="KE12" s="62"/>
      <c r="KF12" s="62"/>
      <c r="KG12" s="62"/>
      <c r="KH12" s="62"/>
      <c r="KI12" s="62"/>
      <c r="KJ12" s="62"/>
      <c r="KK12" s="62"/>
      <c r="KL12" s="62"/>
      <c r="KM12" s="62"/>
      <c r="KN12" s="62"/>
      <c r="KO12" s="62"/>
      <c r="KP12" s="62"/>
      <c r="KQ12" s="64"/>
      <c r="KR12" s="64"/>
      <c r="KS12" s="64"/>
      <c r="KT12" s="64"/>
      <c r="KU12" s="62"/>
      <c r="KV12" s="62"/>
      <c r="KW12" s="62"/>
      <c r="KX12" s="62"/>
      <c r="KY12" s="62"/>
      <c r="KZ12" s="62"/>
      <c r="LA12" s="62"/>
      <c r="LB12" s="62"/>
      <c r="LC12" s="62"/>
      <c r="LD12" s="62"/>
      <c r="LE12" s="62"/>
      <c r="LF12" s="62"/>
      <c r="LG12" s="62"/>
      <c r="LH12" s="62"/>
      <c r="LI12" s="62"/>
      <c r="LJ12" s="62"/>
      <c r="LK12" s="62"/>
      <c r="LL12" s="62"/>
      <c r="LM12" s="62"/>
      <c r="LN12" s="62"/>
      <c r="LO12" s="62"/>
      <c r="LP12" s="62"/>
      <c r="LQ12" s="62"/>
      <c r="LR12" s="62"/>
      <c r="LS12" s="62"/>
      <c r="LT12" s="62"/>
      <c r="LU12" s="62"/>
      <c r="LV12" s="64"/>
      <c r="LW12" s="64"/>
      <c r="LX12" s="64"/>
      <c r="LY12" s="62"/>
      <c r="LZ12" s="62"/>
      <c r="MA12" s="62"/>
      <c r="MB12" s="62"/>
      <c r="MC12" s="62"/>
      <c r="MD12" s="62"/>
      <c r="ME12" s="62"/>
      <c r="MF12" s="62"/>
      <c r="MG12" s="62"/>
      <c r="MH12" s="62"/>
      <c r="MI12" s="62"/>
      <c r="MJ12" s="62"/>
      <c r="MK12" s="62"/>
      <c r="ML12" s="62"/>
      <c r="MM12" s="62"/>
      <c r="MN12" s="62"/>
      <c r="MO12" s="62"/>
      <c r="MP12" s="62"/>
      <c r="MQ12" s="62"/>
      <c r="MR12" s="62"/>
      <c r="MS12" s="62"/>
      <c r="MT12" s="62"/>
      <c r="MU12" s="62"/>
      <c r="MV12" s="62"/>
      <c r="MW12" s="62"/>
      <c r="MX12" s="62"/>
      <c r="MY12" s="62"/>
      <c r="MZ12" s="64"/>
      <c r="NA12" s="64"/>
      <c r="NB12" s="64"/>
      <c r="NC12" s="64"/>
      <c r="ND12" s="59">
        <f t="shared" si="0"/>
        <v>0</v>
      </c>
    </row>
    <row r="13" spans="1:368" ht="15" customHeight="1">
      <c r="A13" s="53">
        <v>5</v>
      </c>
      <c r="B13" s="65" t="s">
        <v>40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4"/>
      <c r="AE13" s="64"/>
      <c r="AF13" s="64"/>
      <c r="AG13" s="64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4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4"/>
      <c r="CL13" s="64"/>
      <c r="CM13" s="64"/>
      <c r="CN13" s="64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4"/>
      <c r="DQ13" s="64"/>
      <c r="DR13" s="64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4"/>
      <c r="EU13" s="64"/>
      <c r="EV13" s="64"/>
      <c r="EW13" s="64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4"/>
      <c r="FZ13" s="64"/>
      <c r="GA13" s="64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4"/>
      <c r="HD13" s="64"/>
      <c r="HE13" s="64"/>
      <c r="HF13" s="64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4"/>
      <c r="II13" s="64"/>
      <c r="IJ13" s="64"/>
      <c r="IK13" s="64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  <c r="JE13" s="62"/>
      <c r="JF13" s="62"/>
      <c r="JG13" s="62"/>
      <c r="JH13" s="62"/>
      <c r="JI13" s="62"/>
      <c r="JJ13" s="62"/>
      <c r="JK13" s="62"/>
      <c r="JL13" s="62"/>
      <c r="JM13" s="64"/>
      <c r="JN13" s="64"/>
      <c r="JO13" s="64"/>
      <c r="JP13" s="62"/>
      <c r="JQ13" s="62"/>
      <c r="JR13" s="62"/>
      <c r="JS13" s="62"/>
      <c r="JT13" s="62"/>
      <c r="JU13" s="62"/>
      <c r="JV13" s="62"/>
      <c r="JW13" s="62"/>
      <c r="JX13" s="62"/>
      <c r="JY13" s="62"/>
      <c r="JZ13" s="62"/>
      <c r="KA13" s="62"/>
      <c r="KB13" s="62"/>
      <c r="KC13" s="62"/>
      <c r="KD13" s="62"/>
      <c r="KE13" s="62"/>
      <c r="KF13" s="62"/>
      <c r="KG13" s="62"/>
      <c r="KH13" s="62"/>
      <c r="KI13" s="62"/>
      <c r="KJ13" s="62"/>
      <c r="KK13" s="62"/>
      <c r="KL13" s="62"/>
      <c r="KM13" s="62"/>
      <c r="KN13" s="62"/>
      <c r="KO13" s="62"/>
      <c r="KP13" s="62"/>
      <c r="KQ13" s="64"/>
      <c r="KR13" s="64"/>
      <c r="KS13" s="64"/>
      <c r="KT13" s="64"/>
      <c r="KU13" s="62"/>
      <c r="KV13" s="62"/>
      <c r="KW13" s="62"/>
      <c r="KX13" s="62"/>
      <c r="KY13" s="62"/>
      <c r="KZ13" s="62"/>
      <c r="LA13" s="62"/>
      <c r="LB13" s="62"/>
      <c r="LC13" s="62"/>
      <c r="LD13" s="62"/>
      <c r="LE13" s="62"/>
      <c r="LF13" s="62"/>
      <c r="LG13" s="62"/>
      <c r="LH13" s="62"/>
      <c r="LI13" s="62"/>
      <c r="LJ13" s="62"/>
      <c r="LK13" s="62"/>
      <c r="LL13" s="62"/>
      <c r="LM13" s="62"/>
      <c r="LN13" s="62"/>
      <c r="LO13" s="62"/>
      <c r="LP13" s="62"/>
      <c r="LQ13" s="62"/>
      <c r="LR13" s="62"/>
      <c r="LS13" s="62"/>
      <c r="LT13" s="62"/>
      <c r="LU13" s="62"/>
      <c r="LV13" s="64"/>
      <c r="LW13" s="64"/>
      <c r="LX13" s="64"/>
      <c r="LY13" s="62"/>
      <c r="LZ13" s="62"/>
      <c r="MA13" s="62"/>
      <c r="MB13" s="62"/>
      <c r="MC13" s="62"/>
      <c r="MD13" s="62"/>
      <c r="ME13" s="62"/>
      <c r="MF13" s="62"/>
      <c r="MG13" s="62"/>
      <c r="MH13" s="62"/>
      <c r="MI13" s="62"/>
      <c r="MJ13" s="62"/>
      <c r="MK13" s="62"/>
      <c r="ML13" s="62"/>
      <c r="MM13" s="62"/>
      <c r="MN13" s="62"/>
      <c r="MO13" s="62"/>
      <c r="MP13" s="62"/>
      <c r="MQ13" s="62"/>
      <c r="MR13" s="62"/>
      <c r="MS13" s="62"/>
      <c r="MT13" s="62"/>
      <c r="MU13" s="62"/>
      <c r="MV13" s="62"/>
      <c r="MW13" s="62"/>
      <c r="MX13" s="62"/>
      <c r="MY13" s="62"/>
      <c r="MZ13" s="64"/>
      <c r="NA13" s="64"/>
      <c r="NB13" s="64"/>
      <c r="NC13" s="64"/>
      <c r="ND13" s="59">
        <f t="shared" si="0"/>
        <v>0</v>
      </c>
    </row>
    <row r="14" spans="1:368" ht="15" customHeight="1">
      <c r="A14" s="53">
        <v>6</v>
      </c>
      <c r="B14" s="65" t="s">
        <v>41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4"/>
      <c r="AE14" s="64"/>
      <c r="AF14" s="64"/>
      <c r="AG14" s="64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4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4"/>
      <c r="CL14" s="64"/>
      <c r="CM14" s="64"/>
      <c r="CN14" s="64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4"/>
      <c r="DQ14" s="64"/>
      <c r="DR14" s="64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4"/>
      <c r="EU14" s="64"/>
      <c r="EV14" s="64"/>
      <c r="EW14" s="64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4"/>
      <c r="FZ14" s="64"/>
      <c r="GA14" s="64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4"/>
      <c r="HD14" s="64"/>
      <c r="HE14" s="64"/>
      <c r="HF14" s="64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4"/>
      <c r="II14" s="64"/>
      <c r="IJ14" s="64"/>
      <c r="IK14" s="64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  <c r="JE14" s="62"/>
      <c r="JF14" s="62"/>
      <c r="JG14" s="62"/>
      <c r="JH14" s="62"/>
      <c r="JI14" s="62"/>
      <c r="JJ14" s="62"/>
      <c r="JK14" s="62"/>
      <c r="JL14" s="62"/>
      <c r="JM14" s="64"/>
      <c r="JN14" s="64"/>
      <c r="JO14" s="64"/>
      <c r="JP14" s="62"/>
      <c r="JQ14" s="62"/>
      <c r="JR14" s="62"/>
      <c r="JS14" s="62"/>
      <c r="JT14" s="62"/>
      <c r="JU14" s="62"/>
      <c r="JV14" s="62"/>
      <c r="JW14" s="62"/>
      <c r="JX14" s="62"/>
      <c r="JY14" s="62"/>
      <c r="JZ14" s="62"/>
      <c r="KA14" s="62"/>
      <c r="KB14" s="62"/>
      <c r="KC14" s="62"/>
      <c r="KD14" s="62"/>
      <c r="KE14" s="62"/>
      <c r="KF14" s="62"/>
      <c r="KG14" s="62"/>
      <c r="KH14" s="62"/>
      <c r="KI14" s="62"/>
      <c r="KJ14" s="62"/>
      <c r="KK14" s="62"/>
      <c r="KL14" s="62"/>
      <c r="KM14" s="62"/>
      <c r="KN14" s="62"/>
      <c r="KO14" s="62"/>
      <c r="KP14" s="62"/>
      <c r="KQ14" s="64"/>
      <c r="KR14" s="64"/>
      <c r="KS14" s="64"/>
      <c r="KT14" s="64"/>
      <c r="KU14" s="62"/>
      <c r="KV14" s="62"/>
      <c r="KW14" s="62"/>
      <c r="KX14" s="62"/>
      <c r="KY14" s="62"/>
      <c r="KZ14" s="62"/>
      <c r="LA14" s="62"/>
      <c r="LB14" s="62"/>
      <c r="LC14" s="62"/>
      <c r="LD14" s="62"/>
      <c r="LE14" s="62"/>
      <c r="LF14" s="62"/>
      <c r="LG14" s="62"/>
      <c r="LH14" s="62"/>
      <c r="LI14" s="62"/>
      <c r="LJ14" s="62"/>
      <c r="LK14" s="62"/>
      <c r="LL14" s="62"/>
      <c r="LM14" s="62"/>
      <c r="LN14" s="62"/>
      <c r="LO14" s="62"/>
      <c r="LP14" s="62"/>
      <c r="LQ14" s="62"/>
      <c r="LR14" s="62"/>
      <c r="LS14" s="62"/>
      <c r="LT14" s="62"/>
      <c r="LU14" s="62"/>
      <c r="LV14" s="64"/>
      <c r="LW14" s="64"/>
      <c r="LX14" s="64"/>
      <c r="LY14" s="62"/>
      <c r="LZ14" s="62"/>
      <c r="MA14" s="62"/>
      <c r="MB14" s="62"/>
      <c r="MC14" s="62"/>
      <c r="MD14" s="62"/>
      <c r="ME14" s="62"/>
      <c r="MF14" s="62"/>
      <c r="MG14" s="62"/>
      <c r="MH14" s="62"/>
      <c r="MI14" s="62"/>
      <c r="MJ14" s="62"/>
      <c r="MK14" s="62"/>
      <c r="ML14" s="62"/>
      <c r="MM14" s="62"/>
      <c r="MN14" s="62"/>
      <c r="MO14" s="62"/>
      <c r="MP14" s="62"/>
      <c r="MQ14" s="62"/>
      <c r="MR14" s="62"/>
      <c r="MS14" s="62"/>
      <c r="MT14" s="62"/>
      <c r="MU14" s="62"/>
      <c r="MV14" s="62"/>
      <c r="MW14" s="62"/>
      <c r="MX14" s="62"/>
      <c r="MY14" s="62"/>
      <c r="MZ14" s="64"/>
      <c r="NA14" s="64"/>
      <c r="NB14" s="64"/>
      <c r="NC14" s="64"/>
      <c r="ND14" s="59">
        <f t="shared" si="0"/>
        <v>0</v>
      </c>
    </row>
    <row r="15" spans="1:368" ht="15" customHeight="1">
      <c r="A15" s="53">
        <v>7</v>
      </c>
      <c r="B15" s="65" t="s">
        <v>42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4"/>
      <c r="AE15" s="64"/>
      <c r="AF15" s="64"/>
      <c r="AG15" s="64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4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4"/>
      <c r="CL15" s="64"/>
      <c r="CM15" s="64"/>
      <c r="CN15" s="64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4"/>
      <c r="DQ15" s="64"/>
      <c r="DR15" s="64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4"/>
      <c r="EU15" s="64"/>
      <c r="EV15" s="64"/>
      <c r="EW15" s="64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4"/>
      <c r="FZ15" s="64"/>
      <c r="GA15" s="64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4"/>
      <c r="HD15" s="64"/>
      <c r="HE15" s="64"/>
      <c r="HF15" s="64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4"/>
      <c r="II15" s="64"/>
      <c r="IJ15" s="64"/>
      <c r="IK15" s="64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  <c r="JE15" s="62"/>
      <c r="JF15" s="62"/>
      <c r="JG15" s="62"/>
      <c r="JH15" s="62"/>
      <c r="JI15" s="62"/>
      <c r="JJ15" s="62"/>
      <c r="JK15" s="62"/>
      <c r="JL15" s="62"/>
      <c r="JM15" s="64"/>
      <c r="JN15" s="64"/>
      <c r="JO15" s="64"/>
      <c r="JP15" s="62"/>
      <c r="JQ15" s="62"/>
      <c r="JR15" s="62"/>
      <c r="JS15" s="62"/>
      <c r="JT15" s="62"/>
      <c r="JU15" s="62"/>
      <c r="JV15" s="62"/>
      <c r="JW15" s="62"/>
      <c r="JX15" s="62"/>
      <c r="JY15" s="62"/>
      <c r="JZ15" s="62"/>
      <c r="KA15" s="62"/>
      <c r="KB15" s="62"/>
      <c r="KC15" s="62"/>
      <c r="KD15" s="62"/>
      <c r="KE15" s="62"/>
      <c r="KF15" s="62"/>
      <c r="KG15" s="62"/>
      <c r="KH15" s="62"/>
      <c r="KI15" s="62"/>
      <c r="KJ15" s="62"/>
      <c r="KK15" s="62"/>
      <c r="KL15" s="62"/>
      <c r="KM15" s="62"/>
      <c r="KN15" s="62"/>
      <c r="KO15" s="62"/>
      <c r="KP15" s="62"/>
      <c r="KQ15" s="64"/>
      <c r="KR15" s="64"/>
      <c r="KS15" s="64"/>
      <c r="KT15" s="64"/>
      <c r="KU15" s="62"/>
      <c r="KV15" s="62"/>
      <c r="KW15" s="62"/>
      <c r="KX15" s="62"/>
      <c r="KY15" s="62"/>
      <c r="KZ15" s="62"/>
      <c r="LA15" s="62"/>
      <c r="LB15" s="62"/>
      <c r="LC15" s="62"/>
      <c r="LD15" s="62"/>
      <c r="LE15" s="62"/>
      <c r="LF15" s="62"/>
      <c r="LG15" s="62"/>
      <c r="LH15" s="62"/>
      <c r="LI15" s="62"/>
      <c r="LJ15" s="62"/>
      <c r="LK15" s="62"/>
      <c r="LL15" s="62"/>
      <c r="LM15" s="62"/>
      <c r="LN15" s="62"/>
      <c r="LO15" s="62"/>
      <c r="LP15" s="62"/>
      <c r="LQ15" s="62"/>
      <c r="LR15" s="62"/>
      <c r="LS15" s="62"/>
      <c r="LT15" s="62"/>
      <c r="LU15" s="62"/>
      <c r="LV15" s="64"/>
      <c r="LW15" s="64"/>
      <c r="LX15" s="64"/>
      <c r="LY15" s="62"/>
      <c r="LZ15" s="62"/>
      <c r="MA15" s="62"/>
      <c r="MB15" s="62"/>
      <c r="MC15" s="62"/>
      <c r="MD15" s="62"/>
      <c r="ME15" s="62"/>
      <c r="MF15" s="62"/>
      <c r="MG15" s="62"/>
      <c r="MH15" s="62"/>
      <c r="MI15" s="62"/>
      <c r="MJ15" s="62"/>
      <c r="MK15" s="62"/>
      <c r="ML15" s="62"/>
      <c r="MM15" s="62"/>
      <c r="MN15" s="62"/>
      <c r="MO15" s="62"/>
      <c r="MP15" s="62"/>
      <c r="MQ15" s="62"/>
      <c r="MR15" s="62"/>
      <c r="MS15" s="62"/>
      <c r="MT15" s="62"/>
      <c r="MU15" s="62"/>
      <c r="MV15" s="62"/>
      <c r="MW15" s="62"/>
      <c r="MX15" s="62"/>
      <c r="MY15" s="62"/>
      <c r="MZ15" s="64"/>
      <c r="NA15" s="64"/>
      <c r="NB15" s="64"/>
      <c r="NC15" s="64"/>
      <c r="ND15" s="59">
        <f t="shared" si="0"/>
        <v>0</v>
      </c>
    </row>
    <row r="16" spans="1:368" ht="15" customHeight="1">
      <c r="A16" s="53">
        <v>8</v>
      </c>
      <c r="B16" s="65" t="s">
        <v>43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6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4"/>
      <c r="AE16" s="64"/>
      <c r="AF16" s="64"/>
      <c r="AG16" s="64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6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4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6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4"/>
      <c r="CL16" s="64"/>
      <c r="CM16" s="64"/>
      <c r="CN16" s="64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6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4"/>
      <c r="DQ16" s="64"/>
      <c r="DR16" s="64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6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4"/>
      <c r="EU16" s="64"/>
      <c r="EV16" s="64"/>
      <c r="EW16" s="64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6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4"/>
      <c r="FZ16" s="64"/>
      <c r="GA16" s="64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6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4"/>
      <c r="HD16" s="64"/>
      <c r="HE16" s="64"/>
      <c r="HF16" s="64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6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4"/>
      <c r="II16" s="64"/>
      <c r="IJ16" s="64"/>
      <c r="IK16" s="64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6"/>
      <c r="JC16" s="62"/>
      <c r="JD16" s="62"/>
      <c r="JE16" s="62"/>
      <c r="JF16" s="62"/>
      <c r="JG16" s="62"/>
      <c r="JH16" s="62"/>
      <c r="JI16" s="62"/>
      <c r="JJ16" s="62"/>
      <c r="JK16" s="62"/>
      <c r="JL16" s="62"/>
      <c r="JM16" s="64"/>
      <c r="JN16" s="64"/>
      <c r="JO16" s="64"/>
      <c r="JP16" s="62"/>
      <c r="JQ16" s="62"/>
      <c r="JR16" s="62"/>
      <c r="JS16" s="62"/>
      <c r="JT16" s="62"/>
      <c r="JU16" s="62"/>
      <c r="JV16" s="62"/>
      <c r="JW16" s="62"/>
      <c r="JX16" s="62"/>
      <c r="JY16" s="62"/>
      <c r="JZ16" s="62"/>
      <c r="KA16" s="62"/>
      <c r="KB16" s="62"/>
      <c r="KC16" s="62"/>
      <c r="KD16" s="62"/>
      <c r="KE16" s="62"/>
      <c r="KF16" s="66"/>
      <c r="KG16" s="62"/>
      <c r="KH16" s="62"/>
      <c r="KI16" s="62"/>
      <c r="KJ16" s="62"/>
      <c r="KK16" s="62"/>
      <c r="KL16" s="62"/>
      <c r="KM16" s="62"/>
      <c r="KN16" s="62"/>
      <c r="KO16" s="62"/>
      <c r="KP16" s="62"/>
      <c r="KQ16" s="64"/>
      <c r="KR16" s="64"/>
      <c r="KS16" s="64"/>
      <c r="KT16" s="64"/>
      <c r="KU16" s="62"/>
      <c r="KV16" s="62"/>
      <c r="KW16" s="62"/>
      <c r="KX16" s="62"/>
      <c r="KY16" s="62"/>
      <c r="KZ16" s="62"/>
      <c r="LA16" s="62"/>
      <c r="LB16" s="62"/>
      <c r="LC16" s="62"/>
      <c r="LD16" s="62"/>
      <c r="LE16" s="62"/>
      <c r="LF16" s="62"/>
      <c r="LG16" s="62"/>
      <c r="LH16" s="62"/>
      <c r="LI16" s="62"/>
      <c r="LJ16" s="62"/>
      <c r="LK16" s="66"/>
      <c r="LL16" s="62"/>
      <c r="LM16" s="62"/>
      <c r="LN16" s="62"/>
      <c r="LO16" s="62"/>
      <c r="LP16" s="62"/>
      <c r="LQ16" s="62"/>
      <c r="LR16" s="62"/>
      <c r="LS16" s="62"/>
      <c r="LT16" s="62"/>
      <c r="LU16" s="62"/>
      <c r="LV16" s="64"/>
      <c r="LW16" s="64"/>
      <c r="LX16" s="64"/>
      <c r="LY16" s="62"/>
      <c r="LZ16" s="62"/>
      <c r="MA16" s="62"/>
      <c r="MB16" s="62"/>
      <c r="MC16" s="62"/>
      <c r="MD16" s="62"/>
      <c r="ME16" s="62"/>
      <c r="MF16" s="62"/>
      <c r="MG16" s="62"/>
      <c r="MH16" s="62"/>
      <c r="MI16" s="62"/>
      <c r="MJ16" s="62"/>
      <c r="MK16" s="62"/>
      <c r="ML16" s="62"/>
      <c r="MM16" s="62"/>
      <c r="MN16" s="62"/>
      <c r="MO16" s="66"/>
      <c r="MP16" s="62"/>
      <c r="MQ16" s="62"/>
      <c r="MR16" s="62"/>
      <c r="MS16" s="62"/>
      <c r="MT16" s="62"/>
      <c r="MU16" s="62"/>
      <c r="MV16" s="62"/>
      <c r="MW16" s="62"/>
      <c r="MX16" s="62"/>
      <c r="MY16" s="62"/>
      <c r="MZ16" s="64"/>
      <c r="NA16" s="64"/>
      <c r="NB16" s="64"/>
      <c r="NC16" s="64"/>
      <c r="ND16" s="59">
        <f t="shared" si="0"/>
        <v>0</v>
      </c>
    </row>
    <row r="17" spans="1:368" ht="15" customHeight="1">
      <c r="A17" s="53">
        <v>9</v>
      </c>
      <c r="B17" s="65" t="s">
        <v>44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4"/>
      <c r="AE17" s="64"/>
      <c r="AF17" s="64"/>
      <c r="AG17" s="64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4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4"/>
      <c r="CL17" s="64"/>
      <c r="CM17" s="64"/>
      <c r="CN17" s="64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4"/>
      <c r="DQ17" s="64"/>
      <c r="DR17" s="64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4"/>
      <c r="EU17" s="64"/>
      <c r="EV17" s="64"/>
      <c r="EW17" s="64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4"/>
      <c r="FZ17" s="64"/>
      <c r="GA17" s="64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4"/>
      <c r="HD17" s="64"/>
      <c r="HE17" s="64"/>
      <c r="HF17" s="64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4"/>
      <c r="II17" s="64"/>
      <c r="IJ17" s="64"/>
      <c r="IK17" s="64"/>
      <c r="IL17" s="62"/>
      <c r="IM17" s="62"/>
      <c r="IN17" s="62"/>
      <c r="IO17" s="62"/>
      <c r="IP17" s="62"/>
      <c r="IQ17" s="62"/>
      <c r="IR17" s="62"/>
      <c r="IS17" s="62"/>
      <c r="IT17" s="62"/>
      <c r="IU17" s="62"/>
      <c r="IV17" s="62"/>
      <c r="IW17" s="62"/>
      <c r="IX17" s="62"/>
      <c r="IY17" s="62"/>
      <c r="IZ17" s="62"/>
      <c r="JA17" s="62"/>
      <c r="JB17" s="62"/>
      <c r="JC17" s="62"/>
      <c r="JD17" s="62"/>
      <c r="JE17" s="62"/>
      <c r="JF17" s="62"/>
      <c r="JG17" s="62"/>
      <c r="JH17" s="62"/>
      <c r="JI17" s="62"/>
      <c r="JJ17" s="62"/>
      <c r="JK17" s="62"/>
      <c r="JL17" s="62"/>
      <c r="JM17" s="64"/>
      <c r="JN17" s="64"/>
      <c r="JO17" s="64"/>
      <c r="JP17" s="62"/>
      <c r="JQ17" s="62"/>
      <c r="JR17" s="62"/>
      <c r="JS17" s="62"/>
      <c r="JT17" s="62"/>
      <c r="JU17" s="62"/>
      <c r="JV17" s="62"/>
      <c r="JW17" s="62"/>
      <c r="JX17" s="62"/>
      <c r="JY17" s="62"/>
      <c r="JZ17" s="62"/>
      <c r="KA17" s="62"/>
      <c r="KB17" s="62"/>
      <c r="KC17" s="62"/>
      <c r="KD17" s="62"/>
      <c r="KE17" s="62"/>
      <c r="KF17" s="62"/>
      <c r="KG17" s="62"/>
      <c r="KH17" s="62"/>
      <c r="KI17" s="62"/>
      <c r="KJ17" s="62"/>
      <c r="KK17" s="62"/>
      <c r="KL17" s="62"/>
      <c r="KM17" s="62"/>
      <c r="KN17" s="62"/>
      <c r="KO17" s="62"/>
      <c r="KP17" s="62"/>
      <c r="KQ17" s="64"/>
      <c r="KR17" s="64"/>
      <c r="KS17" s="64"/>
      <c r="KT17" s="64"/>
      <c r="KU17" s="62"/>
      <c r="KV17" s="62"/>
      <c r="KW17" s="62"/>
      <c r="KX17" s="62"/>
      <c r="KY17" s="62"/>
      <c r="KZ17" s="62"/>
      <c r="LA17" s="62"/>
      <c r="LB17" s="62"/>
      <c r="LC17" s="62"/>
      <c r="LD17" s="62"/>
      <c r="LE17" s="62"/>
      <c r="LF17" s="62"/>
      <c r="LG17" s="62"/>
      <c r="LH17" s="62"/>
      <c r="LI17" s="62"/>
      <c r="LJ17" s="62"/>
      <c r="LK17" s="62"/>
      <c r="LL17" s="62"/>
      <c r="LM17" s="62"/>
      <c r="LN17" s="62"/>
      <c r="LO17" s="62"/>
      <c r="LP17" s="62"/>
      <c r="LQ17" s="62"/>
      <c r="LR17" s="62"/>
      <c r="LS17" s="62"/>
      <c r="LT17" s="62"/>
      <c r="LU17" s="62"/>
      <c r="LV17" s="64"/>
      <c r="LW17" s="64"/>
      <c r="LX17" s="64"/>
      <c r="LY17" s="62"/>
      <c r="LZ17" s="62"/>
      <c r="MA17" s="62"/>
      <c r="MB17" s="62"/>
      <c r="MC17" s="62"/>
      <c r="MD17" s="62"/>
      <c r="ME17" s="62"/>
      <c r="MF17" s="62"/>
      <c r="MG17" s="62"/>
      <c r="MH17" s="62"/>
      <c r="MI17" s="62"/>
      <c r="MJ17" s="62"/>
      <c r="MK17" s="62"/>
      <c r="ML17" s="62"/>
      <c r="MM17" s="62"/>
      <c r="MN17" s="62"/>
      <c r="MO17" s="62"/>
      <c r="MP17" s="62"/>
      <c r="MQ17" s="62"/>
      <c r="MR17" s="62"/>
      <c r="MS17" s="62"/>
      <c r="MT17" s="62"/>
      <c r="MU17" s="62"/>
      <c r="MV17" s="62"/>
      <c r="MW17" s="62"/>
      <c r="MX17" s="62"/>
      <c r="MY17" s="62"/>
      <c r="MZ17" s="64"/>
      <c r="NA17" s="64"/>
      <c r="NB17" s="64"/>
      <c r="NC17" s="64"/>
      <c r="ND17" s="59">
        <f t="shared" si="0"/>
        <v>0</v>
      </c>
    </row>
    <row r="18" spans="1:368" ht="15" customHeight="1">
      <c r="A18" s="53">
        <v>10</v>
      </c>
      <c r="B18" s="65" t="s">
        <v>45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4"/>
      <c r="AE18" s="64"/>
      <c r="AF18" s="64"/>
      <c r="AG18" s="64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4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4"/>
      <c r="CL18" s="64"/>
      <c r="CM18" s="64"/>
      <c r="CN18" s="64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4"/>
      <c r="DQ18" s="64"/>
      <c r="DR18" s="64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4"/>
      <c r="EU18" s="64"/>
      <c r="EV18" s="64"/>
      <c r="EW18" s="64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4"/>
      <c r="FZ18" s="64"/>
      <c r="GA18" s="64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4"/>
      <c r="HD18" s="64"/>
      <c r="HE18" s="64"/>
      <c r="HF18" s="64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4"/>
      <c r="II18" s="64"/>
      <c r="IJ18" s="64"/>
      <c r="IK18" s="64"/>
      <c r="IL18" s="62"/>
      <c r="IM18" s="62"/>
      <c r="IN18" s="62"/>
      <c r="IO18" s="62"/>
      <c r="IP18" s="62"/>
      <c r="IQ18" s="62"/>
      <c r="IR18" s="62"/>
      <c r="IS18" s="62"/>
      <c r="IT18" s="62"/>
      <c r="IU18" s="62"/>
      <c r="IV18" s="62"/>
      <c r="IW18" s="62"/>
      <c r="IX18" s="62"/>
      <c r="IY18" s="62"/>
      <c r="IZ18" s="62"/>
      <c r="JA18" s="62"/>
      <c r="JB18" s="62"/>
      <c r="JC18" s="62"/>
      <c r="JD18" s="62"/>
      <c r="JE18" s="62"/>
      <c r="JF18" s="62"/>
      <c r="JG18" s="62"/>
      <c r="JH18" s="62"/>
      <c r="JI18" s="62"/>
      <c r="JJ18" s="62"/>
      <c r="JK18" s="62"/>
      <c r="JL18" s="62"/>
      <c r="JM18" s="64"/>
      <c r="JN18" s="64"/>
      <c r="JO18" s="64"/>
      <c r="JP18" s="62"/>
      <c r="JQ18" s="62"/>
      <c r="JR18" s="62"/>
      <c r="JS18" s="62"/>
      <c r="JT18" s="62"/>
      <c r="JU18" s="62"/>
      <c r="JV18" s="62"/>
      <c r="JW18" s="62"/>
      <c r="JX18" s="62"/>
      <c r="JY18" s="62"/>
      <c r="JZ18" s="62"/>
      <c r="KA18" s="62"/>
      <c r="KB18" s="62"/>
      <c r="KC18" s="62"/>
      <c r="KD18" s="62"/>
      <c r="KE18" s="62"/>
      <c r="KF18" s="62"/>
      <c r="KG18" s="62"/>
      <c r="KH18" s="62"/>
      <c r="KI18" s="62"/>
      <c r="KJ18" s="62"/>
      <c r="KK18" s="62"/>
      <c r="KL18" s="62"/>
      <c r="KM18" s="62"/>
      <c r="KN18" s="62"/>
      <c r="KO18" s="62"/>
      <c r="KP18" s="62"/>
      <c r="KQ18" s="64"/>
      <c r="KR18" s="64"/>
      <c r="KS18" s="64"/>
      <c r="KT18" s="64"/>
      <c r="KU18" s="62"/>
      <c r="KV18" s="62"/>
      <c r="KW18" s="62"/>
      <c r="KX18" s="62"/>
      <c r="KY18" s="62"/>
      <c r="KZ18" s="62"/>
      <c r="LA18" s="62"/>
      <c r="LB18" s="62"/>
      <c r="LC18" s="62"/>
      <c r="LD18" s="62"/>
      <c r="LE18" s="62"/>
      <c r="LF18" s="62"/>
      <c r="LG18" s="62"/>
      <c r="LH18" s="62"/>
      <c r="LI18" s="62"/>
      <c r="LJ18" s="62"/>
      <c r="LK18" s="62"/>
      <c r="LL18" s="62"/>
      <c r="LM18" s="62"/>
      <c r="LN18" s="62"/>
      <c r="LO18" s="62"/>
      <c r="LP18" s="62"/>
      <c r="LQ18" s="62"/>
      <c r="LR18" s="62"/>
      <c r="LS18" s="62"/>
      <c r="LT18" s="62"/>
      <c r="LU18" s="62"/>
      <c r="LV18" s="64"/>
      <c r="LW18" s="64"/>
      <c r="LX18" s="64"/>
      <c r="LY18" s="62"/>
      <c r="LZ18" s="62"/>
      <c r="MA18" s="62"/>
      <c r="MB18" s="62"/>
      <c r="MC18" s="62"/>
      <c r="MD18" s="62"/>
      <c r="ME18" s="62"/>
      <c r="MF18" s="62"/>
      <c r="MG18" s="62"/>
      <c r="MH18" s="62"/>
      <c r="MI18" s="62"/>
      <c r="MJ18" s="62"/>
      <c r="MK18" s="62"/>
      <c r="ML18" s="62"/>
      <c r="MM18" s="62"/>
      <c r="MN18" s="62"/>
      <c r="MO18" s="62"/>
      <c r="MP18" s="62"/>
      <c r="MQ18" s="62"/>
      <c r="MR18" s="62"/>
      <c r="MS18" s="62"/>
      <c r="MT18" s="62"/>
      <c r="MU18" s="62"/>
      <c r="MV18" s="62"/>
      <c r="MW18" s="62"/>
      <c r="MX18" s="62"/>
      <c r="MY18" s="62"/>
      <c r="MZ18" s="64"/>
      <c r="NA18" s="64"/>
      <c r="NB18" s="64"/>
      <c r="NC18" s="64"/>
      <c r="ND18" s="59">
        <f t="shared" si="0"/>
        <v>0</v>
      </c>
    </row>
    <row r="19" spans="1:368" ht="15" customHeight="1">
      <c r="A19" s="53">
        <v>11</v>
      </c>
      <c r="B19" s="65" t="s">
        <v>46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4"/>
      <c r="AE19" s="64"/>
      <c r="AF19" s="64"/>
      <c r="AG19" s="64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4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4"/>
      <c r="CL19" s="64"/>
      <c r="CM19" s="64"/>
      <c r="CN19" s="64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4"/>
      <c r="DQ19" s="64"/>
      <c r="DR19" s="64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4"/>
      <c r="EU19" s="64"/>
      <c r="EV19" s="64"/>
      <c r="EW19" s="64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4"/>
      <c r="FZ19" s="64"/>
      <c r="GA19" s="64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4"/>
      <c r="HD19" s="64"/>
      <c r="HE19" s="64"/>
      <c r="HF19" s="64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4"/>
      <c r="II19" s="64"/>
      <c r="IJ19" s="64"/>
      <c r="IK19" s="64"/>
      <c r="IL19" s="62"/>
      <c r="IM19" s="62"/>
      <c r="IN19" s="62"/>
      <c r="IO19" s="62"/>
      <c r="IP19" s="62"/>
      <c r="IQ19" s="62"/>
      <c r="IR19" s="62"/>
      <c r="IS19" s="62"/>
      <c r="IT19" s="62"/>
      <c r="IU19" s="62"/>
      <c r="IV19" s="62"/>
      <c r="IW19" s="62"/>
      <c r="IX19" s="62"/>
      <c r="IY19" s="62"/>
      <c r="IZ19" s="62"/>
      <c r="JA19" s="62"/>
      <c r="JB19" s="62"/>
      <c r="JC19" s="62"/>
      <c r="JD19" s="62"/>
      <c r="JE19" s="62"/>
      <c r="JF19" s="62"/>
      <c r="JG19" s="62"/>
      <c r="JH19" s="62"/>
      <c r="JI19" s="62"/>
      <c r="JJ19" s="62"/>
      <c r="JK19" s="62"/>
      <c r="JL19" s="62"/>
      <c r="JM19" s="64"/>
      <c r="JN19" s="64"/>
      <c r="JO19" s="64"/>
      <c r="JP19" s="62"/>
      <c r="JQ19" s="62"/>
      <c r="JR19" s="62"/>
      <c r="JS19" s="62"/>
      <c r="JT19" s="62"/>
      <c r="JU19" s="62"/>
      <c r="JV19" s="62"/>
      <c r="JW19" s="62"/>
      <c r="JX19" s="62"/>
      <c r="JY19" s="62"/>
      <c r="JZ19" s="62"/>
      <c r="KA19" s="62"/>
      <c r="KB19" s="62"/>
      <c r="KC19" s="62"/>
      <c r="KD19" s="62"/>
      <c r="KE19" s="62"/>
      <c r="KF19" s="62"/>
      <c r="KG19" s="62"/>
      <c r="KH19" s="62"/>
      <c r="KI19" s="62"/>
      <c r="KJ19" s="62"/>
      <c r="KK19" s="62"/>
      <c r="KL19" s="62"/>
      <c r="KM19" s="62"/>
      <c r="KN19" s="62"/>
      <c r="KO19" s="62"/>
      <c r="KP19" s="62"/>
      <c r="KQ19" s="64"/>
      <c r="KR19" s="64"/>
      <c r="KS19" s="64"/>
      <c r="KT19" s="64"/>
      <c r="KU19" s="62"/>
      <c r="KV19" s="62"/>
      <c r="KW19" s="62"/>
      <c r="KX19" s="62"/>
      <c r="KY19" s="62"/>
      <c r="KZ19" s="62"/>
      <c r="LA19" s="62"/>
      <c r="LB19" s="62"/>
      <c r="LC19" s="62"/>
      <c r="LD19" s="62"/>
      <c r="LE19" s="62"/>
      <c r="LF19" s="62"/>
      <c r="LG19" s="62"/>
      <c r="LH19" s="62"/>
      <c r="LI19" s="62"/>
      <c r="LJ19" s="62"/>
      <c r="LK19" s="62"/>
      <c r="LL19" s="62"/>
      <c r="LM19" s="62"/>
      <c r="LN19" s="62"/>
      <c r="LO19" s="62"/>
      <c r="LP19" s="62"/>
      <c r="LQ19" s="62"/>
      <c r="LR19" s="62"/>
      <c r="LS19" s="62"/>
      <c r="LT19" s="62"/>
      <c r="LU19" s="62"/>
      <c r="LV19" s="64"/>
      <c r="LW19" s="64"/>
      <c r="LX19" s="64"/>
      <c r="LY19" s="62"/>
      <c r="LZ19" s="62"/>
      <c r="MA19" s="62"/>
      <c r="MB19" s="62"/>
      <c r="MC19" s="62"/>
      <c r="MD19" s="62"/>
      <c r="ME19" s="62"/>
      <c r="MF19" s="62"/>
      <c r="MG19" s="62"/>
      <c r="MH19" s="62"/>
      <c r="MI19" s="62"/>
      <c r="MJ19" s="62"/>
      <c r="MK19" s="62"/>
      <c r="ML19" s="62"/>
      <c r="MM19" s="62"/>
      <c r="MN19" s="62"/>
      <c r="MO19" s="62"/>
      <c r="MP19" s="62"/>
      <c r="MQ19" s="62"/>
      <c r="MR19" s="62"/>
      <c r="MS19" s="62"/>
      <c r="MT19" s="62"/>
      <c r="MU19" s="62"/>
      <c r="MV19" s="62"/>
      <c r="MW19" s="62"/>
      <c r="MX19" s="62"/>
      <c r="MY19" s="62"/>
      <c r="MZ19" s="64"/>
      <c r="NA19" s="64"/>
      <c r="NB19" s="64"/>
      <c r="NC19" s="64"/>
      <c r="ND19" s="59">
        <f t="shared" si="0"/>
        <v>0</v>
      </c>
    </row>
    <row r="20" spans="1:368" ht="15" customHeight="1">
      <c r="A20" s="53">
        <v>12</v>
      </c>
      <c r="B20" s="65" t="s">
        <v>47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4"/>
      <c r="AE20" s="64"/>
      <c r="AF20" s="64"/>
      <c r="AG20" s="64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4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4"/>
      <c r="CL20" s="64"/>
      <c r="CM20" s="64"/>
      <c r="CN20" s="64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4"/>
      <c r="DQ20" s="64"/>
      <c r="DR20" s="64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4"/>
      <c r="EU20" s="64"/>
      <c r="EV20" s="64"/>
      <c r="EW20" s="64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4"/>
      <c r="FZ20" s="64"/>
      <c r="GA20" s="64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4"/>
      <c r="HD20" s="64"/>
      <c r="HE20" s="64"/>
      <c r="HF20" s="64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4"/>
      <c r="II20" s="64"/>
      <c r="IJ20" s="64"/>
      <c r="IK20" s="64"/>
      <c r="IL20" s="62"/>
      <c r="IM20" s="62"/>
      <c r="IN20" s="62"/>
      <c r="IO20" s="62"/>
      <c r="IP20" s="62"/>
      <c r="IQ20" s="62"/>
      <c r="IR20" s="62"/>
      <c r="IS20" s="62"/>
      <c r="IT20" s="62"/>
      <c r="IU20" s="62"/>
      <c r="IV20" s="62"/>
      <c r="IW20" s="62"/>
      <c r="IX20" s="62"/>
      <c r="IY20" s="62"/>
      <c r="IZ20" s="62"/>
      <c r="JA20" s="62"/>
      <c r="JB20" s="62"/>
      <c r="JC20" s="62"/>
      <c r="JD20" s="62"/>
      <c r="JE20" s="62"/>
      <c r="JF20" s="62"/>
      <c r="JG20" s="62"/>
      <c r="JH20" s="62"/>
      <c r="JI20" s="62"/>
      <c r="JJ20" s="62"/>
      <c r="JK20" s="62"/>
      <c r="JL20" s="62"/>
      <c r="JM20" s="64"/>
      <c r="JN20" s="64"/>
      <c r="JO20" s="64"/>
      <c r="JP20" s="62"/>
      <c r="JQ20" s="62"/>
      <c r="JR20" s="62"/>
      <c r="JS20" s="62"/>
      <c r="JT20" s="62"/>
      <c r="JU20" s="62"/>
      <c r="JV20" s="62"/>
      <c r="JW20" s="62"/>
      <c r="JX20" s="62"/>
      <c r="JY20" s="62"/>
      <c r="JZ20" s="62"/>
      <c r="KA20" s="62"/>
      <c r="KB20" s="62"/>
      <c r="KC20" s="62"/>
      <c r="KD20" s="62"/>
      <c r="KE20" s="62"/>
      <c r="KF20" s="62"/>
      <c r="KG20" s="62"/>
      <c r="KH20" s="62"/>
      <c r="KI20" s="62"/>
      <c r="KJ20" s="62"/>
      <c r="KK20" s="62"/>
      <c r="KL20" s="62"/>
      <c r="KM20" s="62"/>
      <c r="KN20" s="62"/>
      <c r="KO20" s="62"/>
      <c r="KP20" s="62"/>
      <c r="KQ20" s="64"/>
      <c r="KR20" s="64"/>
      <c r="KS20" s="64"/>
      <c r="KT20" s="64"/>
      <c r="KU20" s="62"/>
      <c r="KV20" s="62"/>
      <c r="KW20" s="62"/>
      <c r="KX20" s="62"/>
      <c r="KY20" s="62"/>
      <c r="KZ20" s="62"/>
      <c r="LA20" s="62"/>
      <c r="LB20" s="62"/>
      <c r="LC20" s="62"/>
      <c r="LD20" s="62"/>
      <c r="LE20" s="62"/>
      <c r="LF20" s="62"/>
      <c r="LG20" s="62"/>
      <c r="LH20" s="62"/>
      <c r="LI20" s="62"/>
      <c r="LJ20" s="62"/>
      <c r="LK20" s="62"/>
      <c r="LL20" s="62"/>
      <c r="LM20" s="62"/>
      <c r="LN20" s="62"/>
      <c r="LO20" s="62"/>
      <c r="LP20" s="62"/>
      <c r="LQ20" s="62"/>
      <c r="LR20" s="62"/>
      <c r="LS20" s="62"/>
      <c r="LT20" s="62"/>
      <c r="LU20" s="62"/>
      <c r="LV20" s="64"/>
      <c r="LW20" s="64"/>
      <c r="LX20" s="64"/>
      <c r="LY20" s="62"/>
      <c r="LZ20" s="62"/>
      <c r="MA20" s="62"/>
      <c r="MB20" s="62"/>
      <c r="MC20" s="62"/>
      <c r="MD20" s="62"/>
      <c r="ME20" s="62"/>
      <c r="MF20" s="62"/>
      <c r="MG20" s="62"/>
      <c r="MH20" s="62"/>
      <c r="MI20" s="62"/>
      <c r="MJ20" s="62"/>
      <c r="MK20" s="62"/>
      <c r="ML20" s="62"/>
      <c r="MM20" s="62"/>
      <c r="MN20" s="62"/>
      <c r="MO20" s="62"/>
      <c r="MP20" s="62"/>
      <c r="MQ20" s="62"/>
      <c r="MR20" s="62"/>
      <c r="MS20" s="62"/>
      <c r="MT20" s="62"/>
      <c r="MU20" s="62"/>
      <c r="MV20" s="62"/>
      <c r="MW20" s="62"/>
      <c r="MX20" s="62"/>
      <c r="MY20" s="62"/>
      <c r="MZ20" s="64"/>
      <c r="NA20" s="64"/>
      <c r="NB20" s="64"/>
      <c r="NC20" s="64"/>
      <c r="ND20" s="59">
        <f t="shared" si="0"/>
        <v>0</v>
      </c>
    </row>
    <row r="21" spans="1:368" ht="15" customHeight="1">
      <c r="A21" s="53">
        <v>13</v>
      </c>
      <c r="B21" s="65" t="s">
        <v>48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4"/>
      <c r="AE21" s="64"/>
      <c r="AF21" s="64"/>
      <c r="AG21" s="64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4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4"/>
      <c r="CL21" s="64"/>
      <c r="CM21" s="64"/>
      <c r="CN21" s="64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4"/>
      <c r="DQ21" s="64"/>
      <c r="DR21" s="64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4"/>
      <c r="EU21" s="64"/>
      <c r="EV21" s="64"/>
      <c r="EW21" s="64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4"/>
      <c r="FZ21" s="64"/>
      <c r="GA21" s="64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4"/>
      <c r="HD21" s="64"/>
      <c r="HE21" s="64"/>
      <c r="HF21" s="64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4"/>
      <c r="II21" s="64"/>
      <c r="IJ21" s="64"/>
      <c r="IK21" s="64"/>
      <c r="IL21" s="62"/>
      <c r="IM21" s="62"/>
      <c r="IN21" s="62"/>
      <c r="IO21" s="62"/>
      <c r="IP21" s="62"/>
      <c r="IQ21" s="62"/>
      <c r="IR21" s="62"/>
      <c r="IS21" s="62"/>
      <c r="IT21" s="62"/>
      <c r="IU21" s="62"/>
      <c r="IV21" s="62"/>
      <c r="IW21" s="62"/>
      <c r="IX21" s="62"/>
      <c r="IY21" s="62"/>
      <c r="IZ21" s="62"/>
      <c r="JA21" s="62"/>
      <c r="JB21" s="62"/>
      <c r="JC21" s="62"/>
      <c r="JD21" s="62"/>
      <c r="JE21" s="62"/>
      <c r="JF21" s="62"/>
      <c r="JG21" s="62"/>
      <c r="JH21" s="62"/>
      <c r="JI21" s="62"/>
      <c r="JJ21" s="62"/>
      <c r="JK21" s="62"/>
      <c r="JL21" s="62"/>
      <c r="JM21" s="64"/>
      <c r="JN21" s="64"/>
      <c r="JO21" s="64"/>
      <c r="JP21" s="62"/>
      <c r="JQ21" s="62"/>
      <c r="JR21" s="62"/>
      <c r="JS21" s="62"/>
      <c r="JT21" s="62"/>
      <c r="JU21" s="62"/>
      <c r="JV21" s="62"/>
      <c r="JW21" s="62"/>
      <c r="JX21" s="62"/>
      <c r="JY21" s="62"/>
      <c r="JZ21" s="62"/>
      <c r="KA21" s="62"/>
      <c r="KB21" s="62"/>
      <c r="KC21" s="62"/>
      <c r="KD21" s="62"/>
      <c r="KE21" s="62"/>
      <c r="KF21" s="62"/>
      <c r="KG21" s="62"/>
      <c r="KH21" s="62"/>
      <c r="KI21" s="62"/>
      <c r="KJ21" s="62"/>
      <c r="KK21" s="62"/>
      <c r="KL21" s="62"/>
      <c r="KM21" s="62"/>
      <c r="KN21" s="62"/>
      <c r="KO21" s="62"/>
      <c r="KP21" s="62"/>
      <c r="KQ21" s="64"/>
      <c r="KR21" s="64"/>
      <c r="KS21" s="64"/>
      <c r="KT21" s="64"/>
      <c r="KU21" s="62"/>
      <c r="KV21" s="62"/>
      <c r="KW21" s="62"/>
      <c r="KX21" s="62"/>
      <c r="KY21" s="62"/>
      <c r="KZ21" s="62"/>
      <c r="LA21" s="62"/>
      <c r="LB21" s="62"/>
      <c r="LC21" s="62"/>
      <c r="LD21" s="62"/>
      <c r="LE21" s="62"/>
      <c r="LF21" s="62"/>
      <c r="LG21" s="62"/>
      <c r="LH21" s="62"/>
      <c r="LI21" s="62"/>
      <c r="LJ21" s="62"/>
      <c r="LK21" s="62"/>
      <c r="LL21" s="62"/>
      <c r="LM21" s="62"/>
      <c r="LN21" s="62"/>
      <c r="LO21" s="62"/>
      <c r="LP21" s="62"/>
      <c r="LQ21" s="62"/>
      <c r="LR21" s="62"/>
      <c r="LS21" s="62"/>
      <c r="LT21" s="62"/>
      <c r="LU21" s="62"/>
      <c r="LV21" s="64"/>
      <c r="LW21" s="64"/>
      <c r="LX21" s="64"/>
      <c r="LY21" s="62"/>
      <c r="LZ21" s="62"/>
      <c r="MA21" s="62"/>
      <c r="MB21" s="62"/>
      <c r="MC21" s="62"/>
      <c r="MD21" s="62"/>
      <c r="ME21" s="62"/>
      <c r="MF21" s="62"/>
      <c r="MG21" s="62"/>
      <c r="MH21" s="62"/>
      <c r="MI21" s="62"/>
      <c r="MJ21" s="62"/>
      <c r="MK21" s="62"/>
      <c r="ML21" s="62"/>
      <c r="MM21" s="62"/>
      <c r="MN21" s="62"/>
      <c r="MO21" s="62"/>
      <c r="MP21" s="62"/>
      <c r="MQ21" s="62"/>
      <c r="MR21" s="62"/>
      <c r="MS21" s="62"/>
      <c r="MT21" s="62"/>
      <c r="MU21" s="62"/>
      <c r="MV21" s="62"/>
      <c r="MW21" s="62"/>
      <c r="MX21" s="62"/>
      <c r="MY21" s="62"/>
      <c r="MZ21" s="64"/>
      <c r="NA21" s="64"/>
      <c r="NB21" s="64"/>
      <c r="NC21" s="64"/>
      <c r="ND21" s="59">
        <f t="shared" si="0"/>
        <v>0</v>
      </c>
    </row>
    <row r="22" spans="1:368" ht="15" customHeight="1">
      <c r="A22" s="53">
        <v>14</v>
      </c>
      <c r="B22" s="65" t="s">
        <v>49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4"/>
      <c r="AE22" s="64"/>
      <c r="AF22" s="64"/>
      <c r="AG22" s="64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4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4"/>
      <c r="CL22" s="64"/>
      <c r="CM22" s="64"/>
      <c r="CN22" s="64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4"/>
      <c r="DQ22" s="64"/>
      <c r="DR22" s="64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4"/>
      <c r="EU22" s="64"/>
      <c r="EV22" s="64"/>
      <c r="EW22" s="64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4"/>
      <c r="FZ22" s="64"/>
      <c r="GA22" s="64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4"/>
      <c r="HD22" s="64"/>
      <c r="HE22" s="64"/>
      <c r="HF22" s="64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4"/>
      <c r="II22" s="64"/>
      <c r="IJ22" s="64"/>
      <c r="IK22" s="64"/>
      <c r="IL22" s="62"/>
      <c r="IM22" s="62"/>
      <c r="IN22" s="62"/>
      <c r="IO22" s="62"/>
      <c r="IP22" s="62"/>
      <c r="IQ22" s="62"/>
      <c r="IR22" s="62"/>
      <c r="IS22" s="62"/>
      <c r="IT22" s="62"/>
      <c r="IU22" s="62"/>
      <c r="IV22" s="62"/>
      <c r="IW22" s="62"/>
      <c r="IX22" s="62"/>
      <c r="IY22" s="62"/>
      <c r="IZ22" s="62"/>
      <c r="JA22" s="62"/>
      <c r="JB22" s="62"/>
      <c r="JC22" s="62"/>
      <c r="JD22" s="62"/>
      <c r="JE22" s="62"/>
      <c r="JF22" s="62"/>
      <c r="JG22" s="62"/>
      <c r="JH22" s="62"/>
      <c r="JI22" s="62"/>
      <c r="JJ22" s="62"/>
      <c r="JK22" s="62"/>
      <c r="JL22" s="62"/>
      <c r="JM22" s="64"/>
      <c r="JN22" s="64"/>
      <c r="JO22" s="64"/>
      <c r="JP22" s="62"/>
      <c r="JQ22" s="62"/>
      <c r="JR22" s="62"/>
      <c r="JS22" s="62"/>
      <c r="JT22" s="62"/>
      <c r="JU22" s="62"/>
      <c r="JV22" s="62"/>
      <c r="JW22" s="62"/>
      <c r="JX22" s="62"/>
      <c r="JY22" s="62"/>
      <c r="JZ22" s="62"/>
      <c r="KA22" s="62"/>
      <c r="KB22" s="62"/>
      <c r="KC22" s="62"/>
      <c r="KD22" s="62"/>
      <c r="KE22" s="62"/>
      <c r="KF22" s="62"/>
      <c r="KG22" s="62"/>
      <c r="KH22" s="62"/>
      <c r="KI22" s="62"/>
      <c r="KJ22" s="62"/>
      <c r="KK22" s="62"/>
      <c r="KL22" s="62"/>
      <c r="KM22" s="62"/>
      <c r="KN22" s="62"/>
      <c r="KO22" s="62"/>
      <c r="KP22" s="62"/>
      <c r="KQ22" s="64"/>
      <c r="KR22" s="64"/>
      <c r="KS22" s="64"/>
      <c r="KT22" s="64"/>
      <c r="KU22" s="62"/>
      <c r="KV22" s="62"/>
      <c r="KW22" s="62"/>
      <c r="KX22" s="62"/>
      <c r="KY22" s="62"/>
      <c r="KZ22" s="62"/>
      <c r="LA22" s="62"/>
      <c r="LB22" s="62"/>
      <c r="LC22" s="62"/>
      <c r="LD22" s="62"/>
      <c r="LE22" s="62"/>
      <c r="LF22" s="62"/>
      <c r="LG22" s="62"/>
      <c r="LH22" s="62"/>
      <c r="LI22" s="62"/>
      <c r="LJ22" s="62"/>
      <c r="LK22" s="62"/>
      <c r="LL22" s="62"/>
      <c r="LM22" s="62"/>
      <c r="LN22" s="62"/>
      <c r="LO22" s="62"/>
      <c r="LP22" s="62"/>
      <c r="LQ22" s="62"/>
      <c r="LR22" s="62"/>
      <c r="LS22" s="62"/>
      <c r="LT22" s="62"/>
      <c r="LU22" s="62"/>
      <c r="LV22" s="64"/>
      <c r="LW22" s="64"/>
      <c r="LX22" s="64"/>
      <c r="LY22" s="62"/>
      <c r="LZ22" s="62"/>
      <c r="MA22" s="62"/>
      <c r="MB22" s="62"/>
      <c r="MC22" s="62"/>
      <c r="MD22" s="62"/>
      <c r="ME22" s="62"/>
      <c r="MF22" s="62"/>
      <c r="MG22" s="62"/>
      <c r="MH22" s="62"/>
      <c r="MI22" s="62"/>
      <c r="MJ22" s="62"/>
      <c r="MK22" s="62"/>
      <c r="ML22" s="62"/>
      <c r="MM22" s="62"/>
      <c r="MN22" s="62"/>
      <c r="MO22" s="62"/>
      <c r="MP22" s="62"/>
      <c r="MQ22" s="62"/>
      <c r="MR22" s="62"/>
      <c r="MS22" s="62"/>
      <c r="MT22" s="62"/>
      <c r="MU22" s="62"/>
      <c r="MV22" s="62"/>
      <c r="MW22" s="62"/>
      <c r="MX22" s="62"/>
      <c r="MY22" s="62"/>
      <c r="MZ22" s="64"/>
      <c r="NA22" s="64"/>
      <c r="NB22" s="64"/>
      <c r="NC22" s="64"/>
      <c r="ND22" s="59">
        <f t="shared" si="0"/>
        <v>0</v>
      </c>
    </row>
    <row r="23" spans="1:368" ht="15" customHeight="1">
      <c r="A23" s="53">
        <v>15</v>
      </c>
      <c r="B23" s="65" t="s">
        <v>50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4"/>
      <c r="AE23" s="64"/>
      <c r="AF23" s="64"/>
      <c r="AG23" s="64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4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4"/>
      <c r="CL23" s="64"/>
      <c r="CM23" s="64"/>
      <c r="CN23" s="64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4"/>
      <c r="DQ23" s="64"/>
      <c r="DR23" s="64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4"/>
      <c r="EU23" s="64"/>
      <c r="EV23" s="64"/>
      <c r="EW23" s="64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4"/>
      <c r="FZ23" s="64"/>
      <c r="GA23" s="64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4"/>
      <c r="HD23" s="64"/>
      <c r="HE23" s="64"/>
      <c r="HF23" s="64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4"/>
      <c r="II23" s="64"/>
      <c r="IJ23" s="64"/>
      <c r="IK23" s="64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  <c r="IX23" s="62"/>
      <c r="IY23" s="62"/>
      <c r="IZ23" s="62"/>
      <c r="JA23" s="62"/>
      <c r="JB23" s="62"/>
      <c r="JC23" s="62"/>
      <c r="JD23" s="62"/>
      <c r="JE23" s="62"/>
      <c r="JF23" s="62"/>
      <c r="JG23" s="62"/>
      <c r="JH23" s="62"/>
      <c r="JI23" s="62"/>
      <c r="JJ23" s="62"/>
      <c r="JK23" s="62"/>
      <c r="JL23" s="62"/>
      <c r="JM23" s="64"/>
      <c r="JN23" s="64"/>
      <c r="JO23" s="64"/>
      <c r="JP23" s="62"/>
      <c r="JQ23" s="62"/>
      <c r="JR23" s="62"/>
      <c r="JS23" s="62"/>
      <c r="JT23" s="62"/>
      <c r="JU23" s="62"/>
      <c r="JV23" s="62"/>
      <c r="JW23" s="62"/>
      <c r="JX23" s="62"/>
      <c r="JY23" s="62"/>
      <c r="JZ23" s="62"/>
      <c r="KA23" s="62"/>
      <c r="KB23" s="62"/>
      <c r="KC23" s="62"/>
      <c r="KD23" s="62"/>
      <c r="KE23" s="62"/>
      <c r="KF23" s="62"/>
      <c r="KG23" s="62"/>
      <c r="KH23" s="62"/>
      <c r="KI23" s="62"/>
      <c r="KJ23" s="62"/>
      <c r="KK23" s="62"/>
      <c r="KL23" s="62"/>
      <c r="KM23" s="62"/>
      <c r="KN23" s="62"/>
      <c r="KO23" s="62"/>
      <c r="KP23" s="62"/>
      <c r="KQ23" s="64"/>
      <c r="KR23" s="64"/>
      <c r="KS23" s="64"/>
      <c r="KT23" s="64"/>
      <c r="KU23" s="62"/>
      <c r="KV23" s="62"/>
      <c r="KW23" s="62"/>
      <c r="KX23" s="62"/>
      <c r="KY23" s="62"/>
      <c r="KZ23" s="62"/>
      <c r="LA23" s="62"/>
      <c r="LB23" s="62"/>
      <c r="LC23" s="62"/>
      <c r="LD23" s="62"/>
      <c r="LE23" s="62"/>
      <c r="LF23" s="62"/>
      <c r="LG23" s="62"/>
      <c r="LH23" s="62"/>
      <c r="LI23" s="62"/>
      <c r="LJ23" s="62"/>
      <c r="LK23" s="62"/>
      <c r="LL23" s="62"/>
      <c r="LM23" s="62"/>
      <c r="LN23" s="62"/>
      <c r="LO23" s="62"/>
      <c r="LP23" s="62"/>
      <c r="LQ23" s="62"/>
      <c r="LR23" s="62"/>
      <c r="LS23" s="62"/>
      <c r="LT23" s="62"/>
      <c r="LU23" s="62"/>
      <c r="LV23" s="64"/>
      <c r="LW23" s="64"/>
      <c r="LX23" s="64"/>
      <c r="LY23" s="62"/>
      <c r="LZ23" s="62"/>
      <c r="MA23" s="62"/>
      <c r="MB23" s="62"/>
      <c r="MC23" s="62"/>
      <c r="MD23" s="62"/>
      <c r="ME23" s="62"/>
      <c r="MF23" s="62"/>
      <c r="MG23" s="62"/>
      <c r="MH23" s="62"/>
      <c r="MI23" s="62"/>
      <c r="MJ23" s="62"/>
      <c r="MK23" s="62"/>
      <c r="ML23" s="62"/>
      <c r="MM23" s="62"/>
      <c r="MN23" s="62"/>
      <c r="MO23" s="62"/>
      <c r="MP23" s="62"/>
      <c r="MQ23" s="62"/>
      <c r="MR23" s="62"/>
      <c r="MS23" s="62"/>
      <c r="MT23" s="62"/>
      <c r="MU23" s="62"/>
      <c r="MV23" s="62"/>
      <c r="MW23" s="62"/>
      <c r="MX23" s="62"/>
      <c r="MY23" s="62"/>
      <c r="MZ23" s="64"/>
      <c r="NA23" s="64"/>
      <c r="NB23" s="64"/>
      <c r="NC23" s="64"/>
      <c r="ND23" s="59">
        <f t="shared" si="0"/>
        <v>0</v>
      </c>
    </row>
    <row r="24" spans="1:368" ht="15" customHeight="1">
      <c r="A24" s="53">
        <v>16</v>
      </c>
      <c r="B24" s="65" t="s">
        <v>51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4"/>
      <c r="AE24" s="64"/>
      <c r="AF24" s="64"/>
      <c r="AG24" s="64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4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4"/>
      <c r="CL24" s="64"/>
      <c r="CM24" s="64"/>
      <c r="CN24" s="64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4"/>
      <c r="DQ24" s="64"/>
      <c r="DR24" s="64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4"/>
      <c r="EU24" s="64"/>
      <c r="EV24" s="64"/>
      <c r="EW24" s="64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4"/>
      <c r="FZ24" s="64"/>
      <c r="GA24" s="64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4"/>
      <c r="HD24" s="64"/>
      <c r="HE24" s="64"/>
      <c r="HF24" s="64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4"/>
      <c r="II24" s="64"/>
      <c r="IJ24" s="64"/>
      <c r="IK24" s="64"/>
      <c r="IL24" s="62"/>
      <c r="IM24" s="62"/>
      <c r="IN24" s="62"/>
      <c r="IO24" s="62"/>
      <c r="IP24" s="62"/>
      <c r="IQ24" s="62"/>
      <c r="IR24" s="62"/>
      <c r="IS24" s="62"/>
      <c r="IT24" s="62"/>
      <c r="IU24" s="62"/>
      <c r="IV24" s="62"/>
      <c r="IW24" s="62"/>
      <c r="IX24" s="62"/>
      <c r="IY24" s="62"/>
      <c r="IZ24" s="62"/>
      <c r="JA24" s="62"/>
      <c r="JB24" s="62"/>
      <c r="JC24" s="62"/>
      <c r="JD24" s="62"/>
      <c r="JE24" s="62"/>
      <c r="JF24" s="62"/>
      <c r="JG24" s="62"/>
      <c r="JH24" s="62"/>
      <c r="JI24" s="62"/>
      <c r="JJ24" s="62"/>
      <c r="JK24" s="62"/>
      <c r="JL24" s="62"/>
      <c r="JM24" s="64"/>
      <c r="JN24" s="64"/>
      <c r="JO24" s="64"/>
      <c r="JP24" s="62"/>
      <c r="JQ24" s="62"/>
      <c r="JR24" s="62"/>
      <c r="JS24" s="62"/>
      <c r="JT24" s="62"/>
      <c r="JU24" s="62"/>
      <c r="JV24" s="62"/>
      <c r="JW24" s="62"/>
      <c r="JX24" s="62"/>
      <c r="JY24" s="62"/>
      <c r="JZ24" s="62"/>
      <c r="KA24" s="62"/>
      <c r="KB24" s="62"/>
      <c r="KC24" s="62"/>
      <c r="KD24" s="62"/>
      <c r="KE24" s="62"/>
      <c r="KF24" s="62"/>
      <c r="KG24" s="62"/>
      <c r="KH24" s="62"/>
      <c r="KI24" s="62"/>
      <c r="KJ24" s="62"/>
      <c r="KK24" s="62"/>
      <c r="KL24" s="62"/>
      <c r="KM24" s="62"/>
      <c r="KN24" s="62"/>
      <c r="KO24" s="62"/>
      <c r="KP24" s="62"/>
      <c r="KQ24" s="64"/>
      <c r="KR24" s="64"/>
      <c r="KS24" s="64"/>
      <c r="KT24" s="64"/>
      <c r="KU24" s="62"/>
      <c r="KV24" s="62"/>
      <c r="KW24" s="62"/>
      <c r="KX24" s="62"/>
      <c r="KY24" s="62"/>
      <c r="KZ24" s="62"/>
      <c r="LA24" s="62"/>
      <c r="LB24" s="62"/>
      <c r="LC24" s="62"/>
      <c r="LD24" s="62"/>
      <c r="LE24" s="62"/>
      <c r="LF24" s="62"/>
      <c r="LG24" s="62"/>
      <c r="LH24" s="62"/>
      <c r="LI24" s="62"/>
      <c r="LJ24" s="62"/>
      <c r="LK24" s="62"/>
      <c r="LL24" s="62"/>
      <c r="LM24" s="62"/>
      <c r="LN24" s="62"/>
      <c r="LO24" s="62"/>
      <c r="LP24" s="62"/>
      <c r="LQ24" s="62"/>
      <c r="LR24" s="62"/>
      <c r="LS24" s="62"/>
      <c r="LT24" s="62"/>
      <c r="LU24" s="62"/>
      <c r="LV24" s="64"/>
      <c r="LW24" s="64"/>
      <c r="LX24" s="64"/>
      <c r="LY24" s="62"/>
      <c r="LZ24" s="62"/>
      <c r="MA24" s="62"/>
      <c r="MB24" s="62"/>
      <c r="MC24" s="62"/>
      <c r="MD24" s="62"/>
      <c r="ME24" s="62"/>
      <c r="MF24" s="62"/>
      <c r="MG24" s="62"/>
      <c r="MH24" s="62"/>
      <c r="MI24" s="62"/>
      <c r="MJ24" s="62"/>
      <c r="MK24" s="62"/>
      <c r="ML24" s="62"/>
      <c r="MM24" s="62"/>
      <c r="MN24" s="62"/>
      <c r="MO24" s="62"/>
      <c r="MP24" s="62"/>
      <c r="MQ24" s="62"/>
      <c r="MR24" s="62"/>
      <c r="MS24" s="62"/>
      <c r="MT24" s="62"/>
      <c r="MU24" s="62"/>
      <c r="MV24" s="62"/>
      <c r="MW24" s="62"/>
      <c r="MX24" s="62"/>
      <c r="MY24" s="62"/>
      <c r="MZ24" s="64"/>
      <c r="NA24" s="64"/>
      <c r="NB24" s="64"/>
      <c r="NC24" s="64"/>
      <c r="ND24" s="59">
        <f t="shared" si="0"/>
        <v>0</v>
      </c>
    </row>
    <row r="25" spans="1:368" ht="15" customHeight="1">
      <c r="A25" s="53">
        <v>17</v>
      </c>
      <c r="B25" s="65" t="s">
        <v>52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4"/>
      <c r="AE25" s="64"/>
      <c r="AF25" s="64"/>
      <c r="AG25" s="64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4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4"/>
      <c r="CL25" s="64"/>
      <c r="CM25" s="64"/>
      <c r="CN25" s="64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4"/>
      <c r="DQ25" s="64"/>
      <c r="DR25" s="64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4"/>
      <c r="EU25" s="64"/>
      <c r="EV25" s="64"/>
      <c r="EW25" s="64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4"/>
      <c r="FZ25" s="64"/>
      <c r="GA25" s="64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4"/>
      <c r="HD25" s="64"/>
      <c r="HE25" s="64"/>
      <c r="HF25" s="64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4"/>
      <c r="II25" s="64"/>
      <c r="IJ25" s="64"/>
      <c r="IK25" s="64"/>
      <c r="IL25" s="62"/>
      <c r="IM25" s="62"/>
      <c r="IN25" s="62"/>
      <c r="IO25" s="62"/>
      <c r="IP25" s="62"/>
      <c r="IQ25" s="62"/>
      <c r="IR25" s="62"/>
      <c r="IS25" s="62"/>
      <c r="IT25" s="62"/>
      <c r="IU25" s="62"/>
      <c r="IV25" s="62"/>
      <c r="IW25" s="62"/>
      <c r="IX25" s="62"/>
      <c r="IY25" s="62"/>
      <c r="IZ25" s="62"/>
      <c r="JA25" s="62"/>
      <c r="JB25" s="62"/>
      <c r="JC25" s="62"/>
      <c r="JD25" s="62"/>
      <c r="JE25" s="62"/>
      <c r="JF25" s="62"/>
      <c r="JG25" s="62"/>
      <c r="JH25" s="62"/>
      <c r="JI25" s="62"/>
      <c r="JJ25" s="62"/>
      <c r="JK25" s="62"/>
      <c r="JL25" s="62"/>
      <c r="JM25" s="64"/>
      <c r="JN25" s="64"/>
      <c r="JO25" s="64"/>
      <c r="JP25" s="62"/>
      <c r="JQ25" s="62"/>
      <c r="JR25" s="62"/>
      <c r="JS25" s="62"/>
      <c r="JT25" s="62"/>
      <c r="JU25" s="62"/>
      <c r="JV25" s="62"/>
      <c r="JW25" s="62"/>
      <c r="JX25" s="62"/>
      <c r="JY25" s="62"/>
      <c r="JZ25" s="62"/>
      <c r="KA25" s="62"/>
      <c r="KB25" s="62"/>
      <c r="KC25" s="62"/>
      <c r="KD25" s="62"/>
      <c r="KE25" s="62"/>
      <c r="KF25" s="62"/>
      <c r="KG25" s="62"/>
      <c r="KH25" s="62"/>
      <c r="KI25" s="62"/>
      <c r="KJ25" s="62"/>
      <c r="KK25" s="62"/>
      <c r="KL25" s="62"/>
      <c r="KM25" s="62"/>
      <c r="KN25" s="62"/>
      <c r="KO25" s="62"/>
      <c r="KP25" s="62"/>
      <c r="KQ25" s="64"/>
      <c r="KR25" s="64"/>
      <c r="KS25" s="64"/>
      <c r="KT25" s="64"/>
      <c r="KU25" s="62"/>
      <c r="KV25" s="62"/>
      <c r="KW25" s="62"/>
      <c r="KX25" s="62"/>
      <c r="KY25" s="62"/>
      <c r="KZ25" s="62"/>
      <c r="LA25" s="62"/>
      <c r="LB25" s="62"/>
      <c r="LC25" s="62"/>
      <c r="LD25" s="62"/>
      <c r="LE25" s="62"/>
      <c r="LF25" s="62"/>
      <c r="LG25" s="62"/>
      <c r="LH25" s="62"/>
      <c r="LI25" s="62"/>
      <c r="LJ25" s="62"/>
      <c r="LK25" s="62"/>
      <c r="LL25" s="62"/>
      <c r="LM25" s="62"/>
      <c r="LN25" s="62"/>
      <c r="LO25" s="62"/>
      <c r="LP25" s="62"/>
      <c r="LQ25" s="62"/>
      <c r="LR25" s="62"/>
      <c r="LS25" s="62"/>
      <c r="LT25" s="62"/>
      <c r="LU25" s="62"/>
      <c r="LV25" s="64"/>
      <c r="LW25" s="64"/>
      <c r="LX25" s="64"/>
      <c r="LY25" s="62"/>
      <c r="LZ25" s="62"/>
      <c r="MA25" s="62"/>
      <c r="MB25" s="62"/>
      <c r="MC25" s="62"/>
      <c r="MD25" s="62"/>
      <c r="ME25" s="62"/>
      <c r="MF25" s="62"/>
      <c r="MG25" s="62"/>
      <c r="MH25" s="62"/>
      <c r="MI25" s="62"/>
      <c r="MJ25" s="62"/>
      <c r="MK25" s="62"/>
      <c r="ML25" s="62"/>
      <c r="MM25" s="62"/>
      <c r="MN25" s="62"/>
      <c r="MO25" s="62"/>
      <c r="MP25" s="62"/>
      <c r="MQ25" s="62"/>
      <c r="MR25" s="62"/>
      <c r="MS25" s="62"/>
      <c r="MT25" s="62"/>
      <c r="MU25" s="62"/>
      <c r="MV25" s="62"/>
      <c r="MW25" s="62"/>
      <c r="MX25" s="62"/>
      <c r="MY25" s="62"/>
      <c r="MZ25" s="64"/>
      <c r="NA25" s="64"/>
      <c r="NB25" s="64"/>
      <c r="NC25" s="64"/>
      <c r="ND25" s="59">
        <f t="shared" si="0"/>
        <v>0</v>
      </c>
    </row>
    <row r="26" spans="1:368" ht="15" customHeight="1">
      <c r="A26" s="53">
        <v>18</v>
      </c>
      <c r="B26" s="65" t="s">
        <v>53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4"/>
      <c r="AE26" s="64"/>
      <c r="AF26" s="64"/>
      <c r="AG26" s="64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4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4"/>
      <c r="CL26" s="64"/>
      <c r="CM26" s="64"/>
      <c r="CN26" s="64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4"/>
      <c r="DQ26" s="64"/>
      <c r="DR26" s="64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4"/>
      <c r="EU26" s="64"/>
      <c r="EV26" s="64"/>
      <c r="EW26" s="64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4"/>
      <c r="FZ26" s="64"/>
      <c r="GA26" s="64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4"/>
      <c r="HD26" s="64"/>
      <c r="HE26" s="64"/>
      <c r="HF26" s="64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4"/>
      <c r="II26" s="64"/>
      <c r="IJ26" s="64"/>
      <c r="IK26" s="64"/>
      <c r="IL26" s="62"/>
      <c r="IM26" s="62"/>
      <c r="IN26" s="62"/>
      <c r="IO26" s="62"/>
      <c r="IP26" s="62"/>
      <c r="IQ26" s="62"/>
      <c r="IR26" s="62"/>
      <c r="IS26" s="62"/>
      <c r="IT26" s="62"/>
      <c r="IU26" s="62"/>
      <c r="IV26" s="62"/>
      <c r="IW26" s="62"/>
      <c r="IX26" s="62"/>
      <c r="IY26" s="62"/>
      <c r="IZ26" s="62"/>
      <c r="JA26" s="62"/>
      <c r="JB26" s="62"/>
      <c r="JC26" s="62"/>
      <c r="JD26" s="62"/>
      <c r="JE26" s="62"/>
      <c r="JF26" s="62"/>
      <c r="JG26" s="62"/>
      <c r="JH26" s="62"/>
      <c r="JI26" s="62"/>
      <c r="JJ26" s="62"/>
      <c r="JK26" s="62"/>
      <c r="JL26" s="62"/>
      <c r="JM26" s="64"/>
      <c r="JN26" s="64"/>
      <c r="JO26" s="64"/>
      <c r="JP26" s="62"/>
      <c r="JQ26" s="62"/>
      <c r="JR26" s="62"/>
      <c r="JS26" s="62"/>
      <c r="JT26" s="62"/>
      <c r="JU26" s="62"/>
      <c r="JV26" s="62"/>
      <c r="JW26" s="62"/>
      <c r="JX26" s="62"/>
      <c r="JY26" s="62"/>
      <c r="JZ26" s="62"/>
      <c r="KA26" s="62"/>
      <c r="KB26" s="62"/>
      <c r="KC26" s="62"/>
      <c r="KD26" s="62"/>
      <c r="KE26" s="62"/>
      <c r="KF26" s="62"/>
      <c r="KG26" s="62"/>
      <c r="KH26" s="62"/>
      <c r="KI26" s="62"/>
      <c r="KJ26" s="62"/>
      <c r="KK26" s="62"/>
      <c r="KL26" s="62"/>
      <c r="KM26" s="62"/>
      <c r="KN26" s="62"/>
      <c r="KO26" s="62"/>
      <c r="KP26" s="62"/>
      <c r="KQ26" s="64"/>
      <c r="KR26" s="64"/>
      <c r="KS26" s="64"/>
      <c r="KT26" s="64"/>
      <c r="KU26" s="62"/>
      <c r="KV26" s="62"/>
      <c r="KW26" s="62"/>
      <c r="KX26" s="62"/>
      <c r="KY26" s="62"/>
      <c r="KZ26" s="62"/>
      <c r="LA26" s="62"/>
      <c r="LB26" s="62"/>
      <c r="LC26" s="62"/>
      <c r="LD26" s="62"/>
      <c r="LE26" s="62"/>
      <c r="LF26" s="62"/>
      <c r="LG26" s="62"/>
      <c r="LH26" s="62"/>
      <c r="LI26" s="62"/>
      <c r="LJ26" s="62"/>
      <c r="LK26" s="62"/>
      <c r="LL26" s="62"/>
      <c r="LM26" s="62"/>
      <c r="LN26" s="62"/>
      <c r="LO26" s="62"/>
      <c r="LP26" s="62"/>
      <c r="LQ26" s="62"/>
      <c r="LR26" s="62"/>
      <c r="LS26" s="62"/>
      <c r="LT26" s="62"/>
      <c r="LU26" s="62"/>
      <c r="LV26" s="64"/>
      <c r="LW26" s="64"/>
      <c r="LX26" s="64"/>
      <c r="LY26" s="62"/>
      <c r="LZ26" s="62"/>
      <c r="MA26" s="62"/>
      <c r="MB26" s="62"/>
      <c r="MC26" s="62"/>
      <c r="MD26" s="62"/>
      <c r="ME26" s="62"/>
      <c r="MF26" s="62"/>
      <c r="MG26" s="62"/>
      <c r="MH26" s="62"/>
      <c r="MI26" s="62"/>
      <c r="MJ26" s="62"/>
      <c r="MK26" s="62"/>
      <c r="ML26" s="62"/>
      <c r="MM26" s="62"/>
      <c r="MN26" s="62"/>
      <c r="MO26" s="62"/>
      <c r="MP26" s="62"/>
      <c r="MQ26" s="62"/>
      <c r="MR26" s="62"/>
      <c r="MS26" s="62"/>
      <c r="MT26" s="62"/>
      <c r="MU26" s="62"/>
      <c r="MV26" s="62"/>
      <c r="MW26" s="62"/>
      <c r="MX26" s="62"/>
      <c r="MY26" s="62"/>
      <c r="MZ26" s="64"/>
      <c r="NA26" s="64"/>
      <c r="NB26" s="64"/>
      <c r="NC26" s="64"/>
      <c r="ND26" s="59">
        <f t="shared" si="0"/>
        <v>0</v>
      </c>
    </row>
    <row r="27" spans="1:368" ht="15" customHeight="1">
      <c r="A27" s="53">
        <v>19</v>
      </c>
      <c r="B27" s="65" t="s">
        <v>54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8"/>
      <c r="AE27" s="68"/>
      <c r="AF27" s="68"/>
      <c r="AG27" s="69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8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8"/>
      <c r="CL27" s="68"/>
      <c r="CM27" s="68"/>
      <c r="CN27" s="69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8"/>
      <c r="DQ27" s="68"/>
      <c r="DR27" s="68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8"/>
      <c r="EU27" s="68"/>
      <c r="EV27" s="68"/>
      <c r="EW27" s="69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8"/>
      <c r="FZ27" s="68"/>
      <c r="GA27" s="68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8"/>
      <c r="HD27" s="68"/>
      <c r="HE27" s="68"/>
      <c r="HF27" s="69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8"/>
      <c r="II27" s="68"/>
      <c r="IJ27" s="68"/>
      <c r="IK27" s="69"/>
      <c r="IL27" s="62"/>
      <c r="IM27" s="62"/>
      <c r="IN27" s="62"/>
      <c r="IO27" s="62"/>
      <c r="IP27" s="62"/>
      <c r="IQ27" s="62"/>
      <c r="IR27" s="62"/>
      <c r="IS27" s="62"/>
      <c r="IT27" s="62"/>
      <c r="IU27" s="62"/>
      <c r="IV27" s="62"/>
      <c r="IW27" s="62"/>
      <c r="IX27" s="62"/>
      <c r="IY27" s="62"/>
      <c r="IZ27" s="62"/>
      <c r="JA27" s="62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8"/>
      <c r="JN27" s="68"/>
      <c r="JO27" s="68"/>
      <c r="JP27" s="62"/>
      <c r="JQ27" s="62"/>
      <c r="JR27" s="62"/>
      <c r="JS27" s="62"/>
      <c r="JT27" s="62"/>
      <c r="JU27" s="62"/>
      <c r="JV27" s="62"/>
      <c r="JW27" s="62"/>
      <c r="JX27" s="62"/>
      <c r="JY27" s="62"/>
      <c r="JZ27" s="62"/>
      <c r="KA27" s="62"/>
      <c r="KB27" s="62"/>
      <c r="KC27" s="62"/>
      <c r="KD27" s="62"/>
      <c r="KE27" s="62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8"/>
      <c r="KR27" s="68"/>
      <c r="KS27" s="68"/>
      <c r="KT27" s="69"/>
      <c r="KU27" s="62"/>
      <c r="KV27" s="62"/>
      <c r="KW27" s="62"/>
      <c r="KX27" s="62"/>
      <c r="KY27" s="62"/>
      <c r="KZ27" s="62"/>
      <c r="LA27" s="62"/>
      <c r="LB27" s="62"/>
      <c r="LC27" s="62"/>
      <c r="LD27" s="62"/>
      <c r="LE27" s="62"/>
      <c r="LF27" s="62"/>
      <c r="LG27" s="62"/>
      <c r="LH27" s="62"/>
      <c r="LI27" s="62"/>
      <c r="LJ27" s="62"/>
      <c r="LK27" s="67"/>
      <c r="LL27" s="67"/>
      <c r="LM27" s="67"/>
      <c r="LN27" s="67"/>
      <c r="LO27" s="67"/>
      <c r="LP27" s="67"/>
      <c r="LQ27" s="67"/>
      <c r="LR27" s="67"/>
      <c r="LS27" s="67"/>
      <c r="LT27" s="67"/>
      <c r="LU27" s="67"/>
      <c r="LV27" s="68"/>
      <c r="LW27" s="68"/>
      <c r="LX27" s="68"/>
      <c r="LY27" s="62"/>
      <c r="LZ27" s="62"/>
      <c r="MA27" s="62"/>
      <c r="MB27" s="62"/>
      <c r="MC27" s="62"/>
      <c r="MD27" s="62"/>
      <c r="ME27" s="62"/>
      <c r="MF27" s="62"/>
      <c r="MG27" s="62"/>
      <c r="MH27" s="62"/>
      <c r="MI27" s="62"/>
      <c r="MJ27" s="62"/>
      <c r="MK27" s="62"/>
      <c r="ML27" s="62"/>
      <c r="MM27" s="62"/>
      <c r="MN27" s="62"/>
      <c r="MO27" s="67"/>
      <c r="MP27" s="67"/>
      <c r="MQ27" s="67"/>
      <c r="MR27" s="67"/>
      <c r="MS27" s="67"/>
      <c r="MT27" s="67"/>
      <c r="MU27" s="67"/>
      <c r="MV27" s="67"/>
      <c r="MW27" s="67"/>
      <c r="MX27" s="67"/>
      <c r="MY27" s="67"/>
      <c r="MZ27" s="68"/>
      <c r="NA27" s="68"/>
      <c r="NB27" s="68"/>
      <c r="NC27" s="69"/>
      <c r="ND27" s="59">
        <f t="shared" si="0"/>
        <v>0</v>
      </c>
    </row>
    <row r="28" spans="1:368" ht="15" customHeight="1">
      <c r="A28" s="53">
        <v>20</v>
      </c>
      <c r="B28" s="65" t="s">
        <v>55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8"/>
      <c r="AE28" s="68"/>
      <c r="AF28" s="68"/>
      <c r="AG28" s="70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8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8"/>
      <c r="CL28" s="68"/>
      <c r="CM28" s="68"/>
      <c r="CN28" s="70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8"/>
      <c r="DQ28" s="68"/>
      <c r="DR28" s="68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8"/>
      <c r="EU28" s="68"/>
      <c r="EV28" s="68"/>
      <c r="EW28" s="70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8"/>
      <c r="FZ28" s="68"/>
      <c r="GA28" s="68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8"/>
      <c r="HD28" s="68"/>
      <c r="HE28" s="68"/>
      <c r="HF28" s="70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8"/>
      <c r="II28" s="68"/>
      <c r="IJ28" s="68"/>
      <c r="IK28" s="70"/>
      <c r="IL28" s="62"/>
      <c r="IM28" s="62"/>
      <c r="IN28" s="62"/>
      <c r="IO28" s="62"/>
      <c r="IP28" s="62"/>
      <c r="IQ28" s="62"/>
      <c r="IR28" s="62"/>
      <c r="IS28" s="62"/>
      <c r="IT28" s="62"/>
      <c r="IU28" s="62"/>
      <c r="IV28" s="62"/>
      <c r="IW28" s="62"/>
      <c r="IX28" s="62"/>
      <c r="IY28" s="62"/>
      <c r="IZ28" s="62"/>
      <c r="JA28" s="62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8"/>
      <c r="JN28" s="68"/>
      <c r="JO28" s="68"/>
      <c r="JP28" s="62"/>
      <c r="JQ28" s="62"/>
      <c r="JR28" s="62"/>
      <c r="JS28" s="62"/>
      <c r="JT28" s="62"/>
      <c r="JU28" s="62"/>
      <c r="JV28" s="62"/>
      <c r="JW28" s="62"/>
      <c r="JX28" s="62"/>
      <c r="JY28" s="62"/>
      <c r="JZ28" s="62"/>
      <c r="KA28" s="62"/>
      <c r="KB28" s="62"/>
      <c r="KC28" s="62"/>
      <c r="KD28" s="62"/>
      <c r="KE28" s="62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8"/>
      <c r="KR28" s="68"/>
      <c r="KS28" s="68"/>
      <c r="KT28" s="70"/>
      <c r="KU28" s="62"/>
      <c r="KV28" s="62"/>
      <c r="KW28" s="62"/>
      <c r="KX28" s="62"/>
      <c r="KY28" s="62"/>
      <c r="KZ28" s="62"/>
      <c r="LA28" s="62"/>
      <c r="LB28" s="62"/>
      <c r="LC28" s="62"/>
      <c r="LD28" s="62"/>
      <c r="LE28" s="62"/>
      <c r="LF28" s="62"/>
      <c r="LG28" s="62"/>
      <c r="LH28" s="62"/>
      <c r="LI28" s="62"/>
      <c r="LJ28" s="62"/>
      <c r="LK28" s="67"/>
      <c r="LL28" s="67"/>
      <c r="LM28" s="67"/>
      <c r="LN28" s="67"/>
      <c r="LO28" s="67"/>
      <c r="LP28" s="67"/>
      <c r="LQ28" s="67"/>
      <c r="LR28" s="67"/>
      <c r="LS28" s="67"/>
      <c r="LT28" s="67"/>
      <c r="LU28" s="67"/>
      <c r="LV28" s="68"/>
      <c r="LW28" s="68"/>
      <c r="LX28" s="68"/>
      <c r="LY28" s="62"/>
      <c r="LZ28" s="62"/>
      <c r="MA28" s="62"/>
      <c r="MB28" s="62"/>
      <c r="MC28" s="62"/>
      <c r="MD28" s="62"/>
      <c r="ME28" s="62"/>
      <c r="MF28" s="62"/>
      <c r="MG28" s="62"/>
      <c r="MH28" s="62"/>
      <c r="MI28" s="62"/>
      <c r="MJ28" s="62"/>
      <c r="MK28" s="62"/>
      <c r="ML28" s="62"/>
      <c r="MM28" s="62"/>
      <c r="MN28" s="62"/>
      <c r="MO28" s="67"/>
      <c r="MP28" s="67"/>
      <c r="MQ28" s="67"/>
      <c r="MR28" s="67"/>
      <c r="MS28" s="67"/>
      <c r="MT28" s="67"/>
      <c r="MU28" s="67"/>
      <c r="MV28" s="67"/>
      <c r="MW28" s="67"/>
      <c r="MX28" s="67"/>
      <c r="MY28" s="67"/>
      <c r="MZ28" s="68"/>
      <c r="NA28" s="68"/>
      <c r="NB28" s="68"/>
      <c r="NC28" s="70"/>
      <c r="ND28" s="59">
        <f t="shared" si="0"/>
        <v>0</v>
      </c>
    </row>
    <row r="29" spans="1:368" ht="15" customHeight="1">
      <c r="A29" s="164"/>
      <c r="B29" s="165"/>
      <c r="C29" s="59">
        <f>SUM(C9:C28)</f>
        <v>0</v>
      </c>
      <c r="D29" s="59">
        <f t="shared" ref="D29:AG29" si="1">SUM(D9:D28)</f>
        <v>0</v>
      </c>
      <c r="E29" s="59">
        <f t="shared" si="1"/>
        <v>0</v>
      </c>
      <c r="F29" s="59">
        <f t="shared" si="1"/>
        <v>0</v>
      </c>
      <c r="G29" s="59">
        <f t="shared" si="1"/>
        <v>0</v>
      </c>
      <c r="H29" s="59">
        <f t="shared" si="1"/>
        <v>0</v>
      </c>
      <c r="I29" s="59">
        <f t="shared" si="1"/>
        <v>0</v>
      </c>
      <c r="J29" s="59">
        <f t="shared" si="1"/>
        <v>0</v>
      </c>
      <c r="K29" s="59">
        <f t="shared" si="1"/>
        <v>0</v>
      </c>
      <c r="L29" s="59">
        <f t="shared" si="1"/>
        <v>0</v>
      </c>
      <c r="M29" s="59">
        <f t="shared" si="1"/>
        <v>0</v>
      </c>
      <c r="N29" s="59">
        <f t="shared" si="1"/>
        <v>0</v>
      </c>
      <c r="O29" s="59">
        <f t="shared" si="1"/>
        <v>0</v>
      </c>
      <c r="P29" s="59">
        <f t="shared" si="1"/>
        <v>0</v>
      </c>
      <c r="Q29" s="59">
        <f t="shared" si="1"/>
        <v>0</v>
      </c>
      <c r="R29" s="71">
        <f t="shared" si="1"/>
        <v>0</v>
      </c>
      <c r="S29" s="71">
        <f t="shared" si="1"/>
        <v>0</v>
      </c>
      <c r="T29" s="71">
        <f t="shared" si="1"/>
        <v>0</v>
      </c>
      <c r="U29" s="71">
        <f t="shared" si="1"/>
        <v>0</v>
      </c>
      <c r="V29" s="71">
        <f t="shared" si="1"/>
        <v>0</v>
      </c>
      <c r="W29" s="71">
        <f t="shared" si="1"/>
        <v>0</v>
      </c>
      <c r="X29" s="71">
        <f t="shared" si="1"/>
        <v>0</v>
      </c>
      <c r="Y29" s="71">
        <f t="shared" si="1"/>
        <v>0</v>
      </c>
      <c r="Z29" s="71">
        <f t="shared" si="1"/>
        <v>0</v>
      </c>
      <c r="AA29" s="71">
        <f t="shared" si="1"/>
        <v>0</v>
      </c>
      <c r="AB29" s="71">
        <f t="shared" si="1"/>
        <v>0</v>
      </c>
      <c r="AC29" s="71">
        <f t="shared" si="1"/>
        <v>0</v>
      </c>
      <c r="AD29" s="71">
        <f t="shared" si="1"/>
        <v>0</v>
      </c>
      <c r="AE29" s="71">
        <f t="shared" si="1"/>
        <v>0</v>
      </c>
      <c r="AF29" s="71">
        <f t="shared" si="1"/>
        <v>0</v>
      </c>
      <c r="AG29" s="71">
        <f t="shared" si="1"/>
        <v>0</v>
      </c>
      <c r="AH29" s="71">
        <f>SUM(AH9:AH28)</f>
        <v>0</v>
      </c>
      <c r="AI29" s="71">
        <f t="shared" ref="AI29:BI29" si="2">SUM(AI9:AI28)</f>
        <v>0</v>
      </c>
      <c r="AJ29" s="71">
        <f t="shared" si="2"/>
        <v>0</v>
      </c>
      <c r="AK29" s="71">
        <f t="shared" si="2"/>
        <v>0</v>
      </c>
      <c r="AL29" s="71">
        <f t="shared" si="2"/>
        <v>0</v>
      </c>
      <c r="AM29" s="71">
        <f t="shared" si="2"/>
        <v>0</v>
      </c>
      <c r="AN29" s="71">
        <f t="shared" si="2"/>
        <v>0</v>
      </c>
      <c r="AO29" s="71">
        <f t="shared" si="2"/>
        <v>0</v>
      </c>
      <c r="AP29" s="71">
        <f t="shared" si="2"/>
        <v>0</v>
      </c>
      <c r="AQ29" s="71">
        <f t="shared" si="2"/>
        <v>0</v>
      </c>
      <c r="AR29" s="71">
        <f t="shared" si="2"/>
        <v>0</v>
      </c>
      <c r="AS29" s="71">
        <f t="shared" si="2"/>
        <v>0</v>
      </c>
      <c r="AT29" s="71">
        <f t="shared" si="2"/>
        <v>0</v>
      </c>
      <c r="AU29" s="71">
        <f t="shared" si="2"/>
        <v>0</v>
      </c>
      <c r="AV29" s="71">
        <f t="shared" si="2"/>
        <v>0</v>
      </c>
      <c r="AW29" s="71">
        <f t="shared" si="2"/>
        <v>0</v>
      </c>
      <c r="AX29" s="71">
        <f t="shared" si="2"/>
        <v>0</v>
      </c>
      <c r="AY29" s="71">
        <f t="shared" si="2"/>
        <v>0</v>
      </c>
      <c r="AZ29" s="71">
        <f t="shared" si="2"/>
        <v>0</v>
      </c>
      <c r="BA29" s="71">
        <f t="shared" si="2"/>
        <v>0</v>
      </c>
      <c r="BB29" s="71">
        <f t="shared" si="2"/>
        <v>0</v>
      </c>
      <c r="BC29" s="71">
        <f t="shared" si="2"/>
        <v>0</v>
      </c>
      <c r="BD29" s="71">
        <f t="shared" si="2"/>
        <v>0</v>
      </c>
      <c r="BE29" s="71">
        <f t="shared" si="2"/>
        <v>0</v>
      </c>
      <c r="BF29" s="71">
        <f t="shared" si="2"/>
        <v>0</v>
      </c>
      <c r="BG29" s="71">
        <f t="shared" si="2"/>
        <v>0</v>
      </c>
      <c r="BH29" s="71">
        <f t="shared" si="2"/>
        <v>0</v>
      </c>
      <c r="BI29" s="71">
        <f t="shared" si="2"/>
        <v>0</v>
      </c>
      <c r="BJ29" s="71">
        <f>SUM(BJ9:BJ28)</f>
        <v>0</v>
      </c>
      <c r="BK29" s="71">
        <f t="shared" ref="BK29:CN29" si="3">SUM(BK9:BK28)</f>
        <v>0</v>
      </c>
      <c r="BL29" s="71">
        <f t="shared" si="3"/>
        <v>0</v>
      </c>
      <c r="BM29" s="71">
        <f t="shared" si="3"/>
        <v>0</v>
      </c>
      <c r="BN29" s="71">
        <f t="shared" si="3"/>
        <v>0</v>
      </c>
      <c r="BO29" s="71">
        <f t="shared" si="3"/>
        <v>0</v>
      </c>
      <c r="BP29" s="71">
        <f t="shared" si="3"/>
        <v>0</v>
      </c>
      <c r="BQ29" s="71">
        <f t="shared" si="3"/>
        <v>0</v>
      </c>
      <c r="BR29" s="71">
        <f t="shared" si="3"/>
        <v>0</v>
      </c>
      <c r="BS29" s="71">
        <f t="shared" si="3"/>
        <v>0</v>
      </c>
      <c r="BT29" s="71">
        <f t="shared" si="3"/>
        <v>0</v>
      </c>
      <c r="BU29" s="71">
        <f t="shared" si="3"/>
        <v>0</v>
      </c>
      <c r="BV29" s="71">
        <f t="shared" si="3"/>
        <v>0</v>
      </c>
      <c r="BW29" s="71">
        <f t="shared" si="3"/>
        <v>0</v>
      </c>
      <c r="BX29" s="71">
        <f t="shared" si="3"/>
        <v>0</v>
      </c>
      <c r="BY29" s="71">
        <f t="shared" si="3"/>
        <v>0</v>
      </c>
      <c r="BZ29" s="71">
        <f t="shared" si="3"/>
        <v>0</v>
      </c>
      <c r="CA29" s="71">
        <f t="shared" si="3"/>
        <v>0</v>
      </c>
      <c r="CB29" s="71">
        <f t="shared" si="3"/>
        <v>0</v>
      </c>
      <c r="CC29" s="71">
        <f t="shared" si="3"/>
        <v>0</v>
      </c>
      <c r="CD29" s="71">
        <f t="shared" si="3"/>
        <v>0</v>
      </c>
      <c r="CE29" s="71">
        <f t="shared" si="3"/>
        <v>0</v>
      </c>
      <c r="CF29" s="71">
        <f t="shared" si="3"/>
        <v>0</v>
      </c>
      <c r="CG29" s="71">
        <f t="shared" si="3"/>
        <v>0</v>
      </c>
      <c r="CH29" s="71">
        <f t="shared" si="3"/>
        <v>0</v>
      </c>
      <c r="CI29" s="71">
        <f t="shared" si="3"/>
        <v>0</v>
      </c>
      <c r="CJ29" s="71">
        <f t="shared" si="3"/>
        <v>0</v>
      </c>
      <c r="CK29" s="71">
        <f t="shared" si="3"/>
        <v>0</v>
      </c>
      <c r="CL29" s="71">
        <f t="shared" si="3"/>
        <v>0</v>
      </c>
      <c r="CM29" s="71">
        <f t="shared" si="3"/>
        <v>0</v>
      </c>
      <c r="CN29" s="71">
        <f t="shared" si="3"/>
        <v>0</v>
      </c>
      <c r="CO29" s="71">
        <f>SUM(CO9:CO28)</f>
        <v>0</v>
      </c>
      <c r="CP29" s="71">
        <f t="shared" ref="CP29:DR29" si="4">SUM(CP9:CP28)</f>
        <v>0</v>
      </c>
      <c r="CQ29" s="71">
        <f t="shared" si="4"/>
        <v>0</v>
      </c>
      <c r="CR29" s="71">
        <f t="shared" si="4"/>
        <v>0</v>
      </c>
      <c r="CS29" s="71">
        <f t="shared" si="4"/>
        <v>0</v>
      </c>
      <c r="CT29" s="71">
        <f t="shared" si="4"/>
        <v>0</v>
      </c>
      <c r="CU29" s="71">
        <f t="shared" si="4"/>
        <v>0</v>
      </c>
      <c r="CV29" s="71">
        <f t="shared" si="4"/>
        <v>0</v>
      </c>
      <c r="CW29" s="71">
        <f t="shared" si="4"/>
        <v>0</v>
      </c>
      <c r="CX29" s="71">
        <f t="shared" si="4"/>
        <v>0</v>
      </c>
      <c r="CY29" s="71">
        <f t="shared" si="4"/>
        <v>0</v>
      </c>
      <c r="CZ29" s="71">
        <f t="shared" si="4"/>
        <v>0</v>
      </c>
      <c r="DA29" s="71">
        <f t="shared" si="4"/>
        <v>0</v>
      </c>
      <c r="DB29" s="71">
        <f t="shared" si="4"/>
        <v>0</v>
      </c>
      <c r="DC29" s="71">
        <f t="shared" si="4"/>
        <v>0</v>
      </c>
      <c r="DD29" s="71">
        <f t="shared" si="4"/>
        <v>0</v>
      </c>
      <c r="DE29" s="71">
        <f t="shared" si="4"/>
        <v>0</v>
      </c>
      <c r="DF29" s="71">
        <f t="shared" si="4"/>
        <v>0</v>
      </c>
      <c r="DG29" s="71">
        <f t="shared" si="4"/>
        <v>0</v>
      </c>
      <c r="DH29" s="71">
        <f t="shared" si="4"/>
        <v>0</v>
      </c>
      <c r="DI29" s="71">
        <f t="shared" si="4"/>
        <v>0</v>
      </c>
      <c r="DJ29" s="71">
        <f t="shared" si="4"/>
        <v>0</v>
      </c>
      <c r="DK29" s="71">
        <f t="shared" si="4"/>
        <v>0</v>
      </c>
      <c r="DL29" s="71">
        <f t="shared" si="4"/>
        <v>0</v>
      </c>
      <c r="DM29" s="71">
        <f t="shared" si="4"/>
        <v>0</v>
      </c>
      <c r="DN29" s="71">
        <f t="shared" si="4"/>
        <v>0</v>
      </c>
      <c r="DO29" s="71">
        <f t="shared" si="4"/>
        <v>0</v>
      </c>
      <c r="DP29" s="71">
        <f t="shared" si="4"/>
        <v>0</v>
      </c>
      <c r="DQ29" s="71">
        <f t="shared" si="4"/>
        <v>0</v>
      </c>
      <c r="DR29" s="71">
        <f t="shared" si="4"/>
        <v>0</v>
      </c>
      <c r="DS29" s="71">
        <f>SUM(DS9:DS28)</f>
        <v>0</v>
      </c>
      <c r="DT29" s="71">
        <f t="shared" ref="DT29:EW29" si="5">SUM(DT9:DT28)</f>
        <v>0</v>
      </c>
      <c r="DU29" s="71">
        <f t="shared" si="5"/>
        <v>0</v>
      </c>
      <c r="DV29" s="71">
        <f t="shared" si="5"/>
        <v>0</v>
      </c>
      <c r="DW29" s="71">
        <f t="shared" si="5"/>
        <v>0</v>
      </c>
      <c r="DX29" s="71">
        <f t="shared" si="5"/>
        <v>0</v>
      </c>
      <c r="DY29" s="71">
        <f t="shared" si="5"/>
        <v>0</v>
      </c>
      <c r="DZ29" s="71">
        <f t="shared" si="5"/>
        <v>0</v>
      </c>
      <c r="EA29" s="71">
        <f t="shared" si="5"/>
        <v>0</v>
      </c>
      <c r="EB29" s="71">
        <f t="shared" si="5"/>
        <v>0</v>
      </c>
      <c r="EC29" s="71">
        <f t="shared" si="5"/>
        <v>0</v>
      </c>
      <c r="ED29" s="71">
        <f t="shared" si="5"/>
        <v>0</v>
      </c>
      <c r="EE29" s="71">
        <f t="shared" si="5"/>
        <v>0</v>
      </c>
      <c r="EF29" s="71">
        <f t="shared" si="5"/>
        <v>0</v>
      </c>
      <c r="EG29" s="71">
        <f t="shared" si="5"/>
        <v>0</v>
      </c>
      <c r="EH29" s="71">
        <f t="shared" si="5"/>
        <v>0</v>
      </c>
      <c r="EI29" s="71">
        <f t="shared" si="5"/>
        <v>0</v>
      </c>
      <c r="EJ29" s="71">
        <f t="shared" si="5"/>
        <v>0</v>
      </c>
      <c r="EK29" s="71">
        <f t="shared" si="5"/>
        <v>0</v>
      </c>
      <c r="EL29" s="71">
        <f t="shared" si="5"/>
        <v>0</v>
      </c>
      <c r="EM29" s="71">
        <f t="shared" si="5"/>
        <v>0</v>
      </c>
      <c r="EN29" s="71">
        <f t="shared" si="5"/>
        <v>0</v>
      </c>
      <c r="EO29" s="71">
        <f t="shared" si="5"/>
        <v>0</v>
      </c>
      <c r="EP29" s="71">
        <f t="shared" si="5"/>
        <v>0</v>
      </c>
      <c r="EQ29" s="71">
        <f t="shared" si="5"/>
        <v>0</v>
      </c>
      <c r="ER29" s="71">
        <f t="shared" si="5"/>
        <v>0</v>
      </c>
      <c r="ES29" s="71">
        <f t="shared" si="5"/>
        <v>0</v>
      </c>
      <c r="ET29" s="71">
        <f t="shared" si="5"/>
        <v>0</v>
      </c>
      <c r="EU29" s="71">
        <f t="shared" si="5"/>
        <v>0</v>
      </c>
      <c r="EV29" s="71">
        <f t="shared" si="5"/>
        <v>0</v>
      </c>
      <c r="EW29" s="71">
        <f t="shared" si="5"/>
        <v>0</v>
      </c>
      <c r="EX29" s="71">
        <f>SUM(EX9:EX28)</f>
        <v>0</v>
      </c>
      <c r="EY29" s="71">
        <f t="shared" ref="EY29:GA29" si="6">SUM(EY9:EY28)</f>
        <v>0</v>
      </c>
      <c r="EZ29" s="71">
        <f t="shared" si="6"/>
        <v>0</v>
      </c>
      <c r="FA29" s="71">
        <f t="shared" si="6"/>
        <v>0</v>
      </c>
      <c r="FB29" s="71">
        <f t="shared" si="6"/>
        <v>0</v>
      </c>
      <c r="FC29" s="71">
        <f t="shared" si="6"/>
        <v>0</v>
      </c>
      <c r="FD29" s="71">
        <f t="shared" si="6"/>
        <v>0</v>
      </c>
      <c r="FE29" s="71">
        <f t="shared" si="6"/>
        <v>0</v>
      </c>
      <c r="FF29" s="71">
        <f t="shared" si="6"/>
        <v>0</v>
      </c>
      <c r="FG29" s="71">
        <f t="shared" si="6"/>
        <v>0</v>
      </c>
      <c r="FH29" s="71">
        <f t="shared" si="6"/>
        <v>0</v>
      </c>
      <c r="FI29" s="71">
        <f t="shared" si="6"/>
        <v>0</v>
      </c>
      <c r="FJ29" s="71">
        <f t="shared" si="6"/>
        <v>0</v>
      </c>
      <c r="FK29" s="71">
        <f t="shared" si="6"/>
        <v>0</v>
      </c>
      <c r="FL29" s="71">
        <f t="shared" si="6"/>
        <v>0</v>
      </c>
      <c r="FM29" s="71">
        <f t="shared" si="6"/>
        <v>0</v>
      </c>
      <c r="FN29" s="71">
        <f t="shared" si="6"/>
        <v>0</v>
      </c>
      <c r="FO29" s="71">
        <f t="shared" si="6"/>
        <v>0</v>
      </c>
      <c r="FP29" s="71">
        <f t="shared" si="6"/>
        <v>0</v>
      </c>
      <c r="FQ29" s="71">
        <f t="shared" si="6"/>
        <v>0</v>
      </c>
      <c r="FR29" s="71">
        <f t="shared" si="6"/>
        <v>0</v>
      </c>
      <c r="FS29" s="71">
        <f t="shared" si="6"/>
        <v>0</v>
      </c>
      <c r="FT29" s="71">
        <f t="shared" si="6"/>
        <v>0</v>
      </c>
      <c r="FU29" s="71">
        <f t="shared" si="6"/>
        <v>0</v>
      </c>
      <c r="FV29" s="71">
        <f t="shared" si="6"/>
        <v>0</v>
      </c>
      <c r="FW29" s="71">
        <f t="shared" si="6"/>
        <v>0</v>
      </c>
      <c r="FX29" s="71">
        <f t="shared" si="6"/>
        <v>0</v>
      </c>
      <c r="FY29" s="71">
        <f t="shared" si="6"/>
        <v>0</v>
      </c>
      <c r="FZ29" s="71">
        <f t="shared" si="6"/>
        <v>0</v>
      </c>
      <c r="GA29" s="71">
        <f t="shared" si="6"/>
        <v>0</v>
      </c>
      <c r="GB29" s="71">
        <f>SUM(GB9:GB28)</f>
        <v>0</v>
      </c>
      <c r="GC29" s="71">
        <f t="shared" ref="GC29:HF29" si="7">SUM(GC9:GC28)</f>
        <v>0</v>
      </c>
      <c r="GD29" s="71">
        <f t="shared" si="7"/>
        <v>0</v>
      </c>
      <c r="GE29" s="71">
        <f t="shared" si="7"/>
        <v>0</v>
      </c>
      <c r="GF29" s="71">
        <f t="shared" si="7"/>
        <v>0</v>
      </c>
      <c r="GG29" s="71">
        <f t="shared" si="7"/>
        <v>0</v>
      </c>
      <c r="GH29" s="71">
        <f t="shared" si="7"/>
        <v>0</v>
      </c>
      <c r="GI29" s="71">
        <f t="shared" si="7"/>
        <v>0</v>
      </c>
      <c r="GJ29" s="71">
        <f t="shared" si="7"/>
        <v>0</v>
      </c>
      <c r="GK29" s="71">
        <f t="shared" si="7"/>
        <v>0</v>
      </c>
      <c r="GL29" s="71">
        <f t="shared" si="7"/>
        <v>0</v>
      </c>
      <c r="GM29" s="71">
        <f t="shared" si="7"/>
        <v>0</v>
      </c>
      <c r="GN29" s="71">
        <f t="shared" si="7"/>
        <v>0</v>
      </c>
      <c r="GO29" s="71">
        <f t="shared" si="7"/>
        <v>0</v>
      </c>
      <c r="GP29" s="71">
        <f t="shared" si="7"/>
        <v>0</v>
      </c>
      <c r="GQ29" s="71">
        <f t="shared" si="7"/>
        <v>0</v>
      </c>
      <c r="GR29" s="71">
        <f t="shared" si="7"/>
        <v>0</v>
      </c>
      <c r="GS29" s="71">
        <f t="shared" si="7"/>
        <v>0</v>
      </c>
      <c r="GT29" s="71">
        <f t="shared" si="7"/>
        <v>0</v>
      </c>
      <c r="GU29" s="71">
        <f t="shared" si="7"/>
        <v>0</v>
      </c>
      <c r="GV29" s="71">
        <f t="shared" si="7"/>
        <v>0</v>
      </c>
      <c r="GW29" s="71">
        <f t="shared" si="7"/>
        <v>0</v>
      </c>
      <c r="GX29" s="71">
        <f t="shared" si="7"/>
        <v>0</v>
      </c>
      <c r="GY29" s="71">
        <f t="shared" si="7"/>
        <v>0</v>
      </c>
      <c r="GZ29" s="71">
        <f t="shared" si="7"/>
        <v>0</v>
      </c>
      <c r="HA29" s="71">
        <f t="shared" si="7"/>
        <v>0</v>
      </c>
      <c r="HB29" s="71">
        <f t="shared" si="7"/>
        <v>0</v>
      </c>
      <c r="HC29" s="71">
        <f t="shared" si="7"/>
        <v>0</v>
      </c>
      <c r="HD29" s="71">
        <f t="shared" si="7"/>
        <v>0</v>
      </c>
      <c r="HE29" s="71">
        <f t="shared" si="7"/>
        <v>0</v>
      </c>
      <c r="HF29" s="71">
        <f t="shared" si="7"/>
        <v>0</v>
      </c>
      <c r="HG29" s="71">
        <f>SUM(HG9:HG28)</f>
        <v>0</v>
      </c>
      <c r="HH29" s="71">
        <f t="shared" ref="HH29:IK29" si="8">SUM(HH9:HH28)</f>
        <v>0</v>
      </c>
      <c r="HI29" s="71">
        <f t="shared" si="8"/>
        <v>0</v>
      </c>
      <c r="HJ29" s="71">
        <f t="shared" si="8"/>
        <v>0</v>
      </c>
      <c r="HK29" s="71">
        <f t="shared" si="8"/>
        <v>0</v>
      </c>
      <c r="HL29" s="71">
        <f t="shared" si="8"/>
        <v>0</v>
      </c>
      <c r="HM29" s="71">
        <f t="shared" si="8"/>
        <v>0</v>
      </c>
      <c r="HN29" s="71">
        <f t="shared" si="8"/>
        <v>0</v>
      </c>
      <c r="HO29" s="71">
        <f t="shared" si="8"/>
        <v>0</v>
      </c>
      <c r="HP29" s="71">
        <f t="shared" si="8"/>
        <v>0</v>
      </c>
      <c r="HQ29" s="71">
        <f t="shared" si="8"/>
        <v>0</v>
      </c>
      <c r="HR29" s="71">
        <f t="shared" si="8"/>
        <v>0</v>
      </c>
      <c r="HS29" s="71">
        <f t="shared" si="8"/>
        <v>0</v>
      </c>
      <c r="HT29" s="71">
        <f t="shared" si="8"/>
        <v>0</v>
      </c>
      <c r="HU29" s="71">
        <f t="shared" si="8"/>
        <v>0</v>
      </c>
      <c r="HV29" s="71">
        <f t="shared" si="8"/>
        <v>0</v>
      </c>
      <c r="HW29" s="71">
        <f t="shared" si="8"/>
        <v>0</v>
      </c>
      <c r="HX29" s="71">
        <f t="shared" si="8"/>
        <v>0</v>
      </c>
      <c r="HY29" s="71">
        <f t="shared" si="8"/>
        <v>0</v>
      </c>
      <c r="HZ29" s="71">
        <f t="shared" si="8"/>
        <v>0</v>
      </c>
      <c r="IA29" s="71">
        <f t="shared" si="8"/>
        <v>0</v>
      </c>
      <c r="IB29" s="71">
        <f t="shared" si="8"/>
        <v>0</v>
      </c>
      <c r="IC29" s="71">
        <f t="shared" si="8"/>
        <v>0</v>
      </c>
      <c r="ID29" s="71">
        <f t="shared" si="8"/>
        <v>0</v>
      </c>
      <c r="IE29" s="71">
        <f t="shared" si="8"/>
        <v>0</v>
      </c>
      <c r="IF29" s="71">
        <f t="shared" si="8"/>
        <v>0</v>
      </c>
      <c r="IG29" s="71">
        <f t="shared" si="8"/>
        <v>0</v>
      </c>
      <c r="IH29" s="71">
        <f t="shared" si="8"/>
        <v>0</v>
      </c>
      <c r="II29" s="71">
        <f t="shared" si="8"/>
        <v>0</v>
      </c>
      <c r="IJ29" s="71">
        <f t="shared" si="8"/>
        <v>0</v>
      </c>
      <c r="IK29" s="71">
        <f t="shared" si="8"/>
        <v>0</v>
      </c>
      <c r="IL29" s="71">
        <f>SUM(IL9:IL28)</f>
        <v>0</v>
      </c>
      <c r="IM29" s="71">
        <f t="shared" ref="IM29:JO29" si="9">SUM(IM9:IM28)</f>
        <v>0</v>
      </c>
      <c r="IN29" s="71">
        <f t="shared" si="9"/>
        <v>0</v>
      </c>
      <c r="IO29" s="71">
        <f t="shared" si="9"/>
        <v>0</v>
      </c>
      <c r="IP29" s="71">
        <f t="shared" si="9"/>
        <v>0</v>
      </c>
      <c r="IQ29" s="71">
        <f t="shared" si="9"/>
        <v>0</v>
      </c>
      <c r="IR29" s="71">
        <f t="shared" si="9"/>
        <v>0</v>
      </c>
      <c r="IS29" s="71">
        <f t="shared" si="9"/>
        <v>0</v>
      </c>
      <c r="IT29" s="71">
        <f t="shared" si="9"/>
        <v>0</v>
      </c>
      <c r="IU29" s="71">
        <f t="shared" si="9"/>
        <v>0</v>
      </c>
      <c r="IV29" s="71">
        <f t="shared" si="9"/>
        <v>0</v>
      </c>
      <c r="IW29" s="71">
        <f t="shared" si="9"/>
        <v>0</v>
      </c>
      <c r="IX29" s="71">
        <f t="shared" si="9"/>
        <v>0</v>
      </c>
      <c r="IY29" s="71">
        <f t="shared" si="9"/>
        <v>0</v>
      </c>
      <c r="IZ29" s="71">
        <f t="shared" si="9"/>
        <v>0</v>
      </c>
      <c r="JA29" s="71">
        <f t="shared" si="9"/>
        <v>0</v>
      </c>
      <c r="JB29" s="71">
        <f t="shared" si="9"/>
        <v>0</v>
      </c>
      <c r="JC29" s="71">
        <f t="shared" si="9"/>
        <v>0</v>
      </c>
      <c r="JD29" s="71">
        <f t="shared" si="9"/>
        <v>0</v>
      </c>
      <c r="JE29" s="71">
        <f t="shared" si="9"/>
        <v>0</v>
      </c>
      <c r="JF29" s="71">
        <f t="shared" si="9"/>
        <v>0</v>
      </c>
      <c r="JG29" s="71">
        <f t="shared" si="9"/>
        <v>0</v>
      </c>
      <c r="JH29" s="71">
        <f t="shared" si="9"/>
        <v>0</v>
      </c>
      <c r="JI29" s="71">
        <f t="shared" si="9"/>
        <v>0</v>
      </c>
      <c r="JJ29" s="71">
        <f t="shared" si="9"/>
        <v>0</v>
      </c>
      <c r="JK29" s="71">
        <f t="shared" si="9"/>
        <v>0</v>
      </c>
      <c r="JL29" s="71">
        <f t="shared" si="9"/>
        <v>0</v>
      </c>
      <c r="JM29" s="71">
        <f t="shared" si="9"/>
        <v>0</v>
      </c>
      <c r="JN29" s="71">
        <f t="shared" si="9"/>
        <v>0</v>
      </c>
      <c r="JO29" s="71">
        <f t="shared" si="9"/>
        <v>0</v>
      </c>
      <c r="JP29" s="71">
        <f>SUM(JP9:JP28)</f>
        <v>0</v>
      </c>
      <c r="JQ29" s="71">
        <f t="shared" ref="JQ29:KT29" si="10">SUM(JQ9:JQ28)</f>
        <v>0</v>
      </c>
      <c r="JR29" s="71">
        <f t="shared" si="10"/>
        <v>0</v>
      </c>
      <c r="JS29" s="71">
        <f t="shared" si="10"/>
        <v>0</v>
      </c>
      <c r="JT29" s="71">
        <f t="shared" si="10"/>
        <v>0</v>
      </c>
      <c r="JU29" s="71">
        <f t="shared" si="10"/>
        <v>0</v>
      </c>
      <c r="JV29" s="71">
        <f t="shared" si="10"/>
        <v>0</v>
      </c>
      <c r="JW29" s="71">
        <f t="shared" si="10"/>
        <v>0</v>
      </c>
      <c r="JX29" s="71">
        <f t="shared" si="10"/>
        <v>0</v>
      </c>
      <c r="JY29" s="71">
        <f t="shared" si="10"/>
        <v>0</v>
      </c>
      <c r="JZ29" s="71">
        <f t="shared" si="10"/>
        <v>0</v>
      </c>
      <c r="KA29" s="71">
        <f t="shared" si="10"/>
        <v>0</v>
      </c>
      <c r="KB29" s="71">
        <f t="shared" si="10"/>
        <v>0</v>
      </c>
      <c r="KC29" s="71">
        <f t="shared" si="10"/>
        <v>0</v>
      </c>
      <c r="KD29" s="71">
        <f t="shared" si="10"/>
        <v>0</v>
      </c>
      <c r="KE29" s="71">
        <f t="shared" si="10"/>
        <v>0</v>
      </c>
      <c r="KF29" s="71">
        <f t="shared" si="10"/>
        <v>0</v>
      </c>
      <c r="KG29" s="71">
        <f t="shared" si="10"/>
        <v>0</v>
      </c>
      <c r="KH29" s="71">
        <f t="shared" si="10"/>
        <v>0</v>
      </c>
      <c r="KI29" s="71">
        <f t="shared" si="10"/>
        <v>0</v>
      </c>
      <c r="KJ29" s="71">
        <f t="shared" si="10"/>
        <v>0</v>
      </c>
      <c r="KK29" s="71">
        <f t="shared" si="10"/>
        <v>0</v>
      </c>
      <c r="KL29" s="71">
        <f t="shared" si="10"/>
        <v>0</v>
      </c>
      <c r="KM29" s="71">
        <f t="shared" si="10"/>
        <v>0</v>
      </c>
      <c r="KN29" s="71">
        <f t="shared" si="10"/>
        <v>0</v>
      </c>
      <c r="KO29" s="71">
        <f t="shared" si="10"/>
        <v>0</v>
      </c>
      <c r="KP29" s="71">
        <f t="shared" si="10"/>
        <v>0</v>
      </c>
      <c r="KQ29" s="71">
        <f t="shared" si="10"/>
        <v>0</v>
      </c>
      <c r="KR29" s="71">
        <f t="shared" si="10"/>
        <v>0</v>
      </c>
      <c r="KS29" s="71">
        <f t="shared" si="10"/>
        <v>0</v>
      </c>
      <c r="KT29" s="71">
        <f t="shared" si="10"/>
        <v>0</v>
      </c>
      <c r="KU29" s="71">
        <f>SUM(KU9:KU28)</f>
        <v>0</v>
      </c>
      <c r="KV29" s="71">
        <f t="shared" ref="KV29:LX29" si="11">SUM(KV9:KV28)</f>
        <v>0</v>
      </c>
      <c r="KW29" s="71">
        <f t="shared" si="11"/>
        <v>0</v>
      </c>
      <c r="KX29" s="71">
        <f t="shared" si="11"/>
        <v>0</v>
      </c>
      <c r="KY29" s="71">
        <f t="shared" si="11"/>
        <v>0</v>
      </c>
      <c r="KZ29" s="71">
        <f t="shared" si="11"/>
        <v>0</v>
      </c>
      <c r="LA29" s="71">
        <f t="shared" si="11"/>
        <v>0</v>
      </c>
      <c r="LB29" s="71">
        <f t="shared" si="11"/>
        <v>0</v>
      </c>
      <c r="LC29" s="71">
        <f t="shared" si="11"/>
        <v>0</v>
      </c>
      <c r="LD29" s="71">
        <f t="shared" si="11"/>
        <v>0</v>
      </c>
      <c r="LE29" s="71">
        <f t="shared" si="11"/>
        <v>0</v>
      </c>
      <c r="LF29" s="71">
        <f t="shared" si="11"/>
        <v>0</v>
      </c>
      <c r="LG29" s="71">
        <f t="shared" si="11"/>
        <v>0</v>
      </c>
      <c r="LH29" s="71">
        <f t="shared" si="11"/>
        <v>0</v>
      </c>
      <c r="LI29" s="71">
        <f t="shared" si="11"/>
        <v>0</v>
      </c>
      <c r="LJ29" s="71">
        <f t="shared" si="11"/>
        <v>0</v>
      </c>
      <c r="LK29" s="71">
        <f t="shared" si="11"/>
        <v>0</v>
      </c>
      <c r="LL29" s="71">
        <f t="shared" si="11"/>
        <v>0</v>
      </c>
      <c r="LM29" s="71">
        <f t="shared" si="11"/>
        <v>0</v>
      </c>
      <c r="LN29" s="71">
        <f t="shared" si="11"/>
        <v>0</v>
      </c>
      <c r="LO29" s="71">
        <f t="shared" si="11"/>
        <v>0</v>
      </c>
      <c r="LP29" s="71">
        <f t="shared" si="11"/>
        <v>0</v>
      </c>
      <c r="LQ29" s="71">
        <f t="shared" si="11"/>
        <v>0</v>
      </c>
      <c r="LR29" s="71">
        <f t="shared" si="11"/>
        <v>0</v>
      </c>
      <c r="LS29" s="71">
        <f t="shared" si="11"/>
        <v>0</v>
      </c>
      <c r="LT29" s="71">
        <f t="shared" si="11"/>
        <v>0</v>
      </c>
      <c r="LU29" s="71">
        <f t="shared" si="11"/>
        <v>0</v>
      </c>
      <c r="LV29" s="71">
        <f t="shared" si="11"/>
        <v>0</v>
      </c>
      <c r="LW29" s="71">
        <f t="shared" si="11"/>
        <v>0</v>
      </c>
      <c r="LX29" s="71">
        <f t="shared" si="11"/>
        <v>0</v>
      </c>
      <c r="LY29" s="71">
        <f>SUM(LY9:LY28)</f>
        <v>0</v>
      </c>
      <c r="LZ29" s="71">
        <f t="shared" ref="LZ29:NC29" si="12">SUM(LZ9:LZ28)</f>
        <v>0</v>
      </c>
      <c r="MA29" s="71">
        <f t="shared" si="12"/>
        <v>0</v>
      </c>
      <c r="MB29" s="71">
        <f t="shared" si="12"/>
        <v>0</v>
      </c>
      <c r="MC29" s="71">
        <f t="shared" si="12"/>
        <v>0</v>
      </c>
      <c r="MD29" s="71">
        <f t="shared" si="12"/>
        <v>0</v>
      </c>
      <c r="ME29" s="71">
        <f t="shared" si="12"/>
        <v>0</v>
      </c>
      <c r="MF29" s="71">
        <f t="shared" si="12"/>
        <v>0</v>
      </c>
      <c r="MG29" s="71">
        <f t="shared" si="12"/>
        <v>0</v>
      </c>
      <c r="MH29" s="71">
        <f t="shared" si="12"/>
        <v>0</v>
      </c>
      <c r="MI29" s="71">
        <f t="shared" si="12"/>
        <v>0</v>
      </c>
      <c r="MJ29" s="71">
        <f t="shared" si="12"/>
        <v>0</v>
      </c>
      <c r="MK29" s="71">
        <f t="shared" si="12"/>
        <v>0</v>
      </c>
      <c r="ML29" s="71">
        <f t="shared" si="12"/>
        <v>0</v>
      </c>
      <c r="MM29" s="71">
        <f t="shared" si="12"/>
        <v>0</v>
      </c>
      <c r="MN29" s="71">
        <f t="shared" si="12"/>
        <v>0</v>
      </c>
      <c r="MO29" s="71">
        <f t="shared" si="12"/>
        <v>0</v>
      </c>
      <c r="MP29" s="71">
        <f t="shared" si="12"/>
        <v>0</v>
      </c>
      <c r="MQ29" s="71">
        <f t="shared" si="12"/>
        <v>0</v>
      </c>
      <c r="MR29" s="71">
        <f t="shared" si="12"/>
        <v>0</v>
      </c>
      <c r="MS29" s="59">
        <f t="shared" si="12"/>
        <v>0</v>
      </c>
      <c r="MT29" s="59">
        <f t="shared" si="12"/>
        <v>0</v>
      </c>
      <c r="MU29" s="59">
        <f t="shared" si="12"/>
        <v>0</v>
      </c>
      <c r="MV29" s="59">
        <f t="shared" si="12"/>
        <v>0</v>
      </c>
      <c r="MW29" s="59">
        <f t="shared" si="12"/>
        <v>0</v>
      </c>
      <c r="MX29" s="59">
        <f t="shared" si="12"/>
        <v>0</v>
      </c>
      <c r="MY29" s="59">
        <f t="shared" si="12"/>
        <v>0</v>
      </c>
      <c r="MZ29" s="59">
        <f t="shared" si="12"/>
        <v>0</v>
      </c>
      <c r="NA29" s="59">
        <f t="shared" si="12"/>
        <v>0</v>
      </c>
      <c r="NB29" s="59">
        <f t="shared" si="12"/>
        <v>0</v>
      </c>
      <c r="NC29" s="59">
        <f t="shared" si="12"/>
        <v>0</v>
      </c>
      <c r="ND29" s="55">
        <f>SUM(ND9:ND28)</f>
        <v>0</v>
      </c>
    </row>
    <row r="30" spans="1:368" ht="15" customHeight="1" thickBot="1">
      <c r="A30" s="72"/>
      <c r="B30" s="73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 t="s">
        <v>56</v>
      </c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  <c r="IW30" s="75"/>
      <c r="IX30" s="75"/>
      <c r="IY30" s="75"/>
      <c r="IZ30" s="75"/>
      <c r="JA30" s="75"/>
      <c r="JB30" s="75"/>
      <c r="JC30" s="75"/>
      <c r="JD30" s="75"/>
      <c r="JE30" s="75"/>
      <c r="JF30" s="75"/>
      <c r="JG30" s="75"/>
      <c r="JH30" s="75"/>
      <c r="JI30" s="75"/>
      <c r="JJ30" s="75"/>
      <c r="JK30" s="75"/>
      <c r="JL30" s="75"/>
      <c r="JM30" s="75"/>
      <c r="JN30" s="75"/>
      <c r="JO30" s="75"/>
      <c r="JP30" s="75"/>
      <c r="JQ30" s="75"/>
      <c r="JR30" s="75"/>
      <c r="JS30" s="75"/>
      <c r="JT30" s="75"/>
      <c r="JU30" s="75"/>
      <c r="JV30" s="75"/>
      <c r="JW30" s="75"/>
      <c r="JX30" s="75"/>
      <c r="JY30" s="75"/>
      <c r="JZ30" s="75"/>
      <c r="KA30" s="75"/>
      <c r="KB30" s="75"/>
      <c r="KC30" s="75"/>
      <c r="KD30" s="75"/>
      <c r="KE30" s="75"/>
      <c r="KF30" s="75"/>
      <c r="KG30" s="75"/>
      <c r="KH30" s="75"/>
      <c r="KI30" s="75"/>
      <c r="KJ30" s="75"/>
      <c r="KK30" s="75"/>
      <c r="KL30" s="75"/>
      <c r="KM30" s="75"/>
      <c r="KN30" s="75"/>
      <c r="KO30" s="75"/>
      <c r="KP30" s="75"/>
      <c r="KQ30" s="75"/>
      <c r="KR30" s="75"/>
      <c r="KS30" s="75"/>
      <c r="KT30" s="75"/>
      <c r="KU30" s="75"/>
      <c r="KV30" s="75"/>
      <c r="KW30" s="75"/>
      <c r="KX30" s="75"/>
      <c r="KY30" s="75"/>
      <c r="KZ30" s="75"/>
      <c r="LA30" s="75"/>
      <c r="LB30" s="75"/>
      <c r="LC30" s="75"/>
      <c r="LD30" s="75"/>
      <c r="LE30" s="75"/>
      <c r="LF30" s="75"/>
      <c r="LG30" s="75"/>
      <c r="LH30" s="75"/>
      <c r="LI30" s="75"/>
      <c r="LJ30" s="75"/>
      <c r="LK30" s="75"/>
      <c r="LL30" s="75"/>
      <c r="LM30" s="75"/>
      <c r="LN30" s="75"/>
      <c r="LO30" s="75"/>
      <c r="LP30" s="75"/>
      <c r="LQ30" s="75"/>
      <c r="LR30" s="75"/>
      <c r="LS30" s="75"/>
      <c r="LT30" s="75"/>
      <c r="LU30" s="75"/>
      <c r="LV30" s="75"/>
      <c r="LW30" s="75"/>
      <c r="LX30" s="75"/>
      <c r="LY30" s="75"/>
      <c r="LZ30" s="75"/>
      <c r="MA30" s="75"/>
      <c r="MB30" s="75"/>
      <c r="MC30" s="75"/>
      <c r="MD30" s="75"/>
      <c r="ME30" s="75"/>
      <c r="MF30" s="75"/>
      <c r="MG30" s="75"/>
      <c r="MH30" s="75"/>
      <c r="MI30" s="75"/>
      <c r="MJ30" s="75"/>
      <c r="MK30" s="75"/>
      <c r="ML30" s="75"/>
      <c r="MM30" s="75"/>
      <c r="MN30" s="75"/>
      <c r="MO30" s="75"/>
      <c r="MP30" s="75"/>
      <c r="MQ30" s="75"/>
      <c r="MR30" s="75"/>
      <c r="MS30" s="57"/>
      <c r="MT30" s="57"/>
      <c r="MU30" s="57"/>
      <c r="MV30" s="57"/>
      <c r="MW30" s="57"/>
      <c r="MX30" s="57"/>
      <c r="MY30" s="57"/>
      <c r="MZ30" s="57"/>
      <c r="NA30" s="57"/>
      <c r="NB30" s="57"/>
      <c r="NC30" s="57"/>
      <c r="ND30" s="57"/>
    </row>
    <row r="31" spans="1:368" ht="16.149999999999999">
      <c r="A31" s="139" t="s">
        <v>57</v>
      </c>
      <c r="B31" s="140"/>
      <c r="C31" s="140"/>
      <c r="D31" s="140"/>
      <c r="E31" s="140"/>
      <c r="F31" s="141"/>
      <c r="G31" s="142" t="s">
        <v>58</v>
      </c>
      <c r="H31" s="143"/>
      <c r="I31" s="143"/>
      <c r="J31" s="143"/>
      <c r="K31" s="143"/>
      <c r="L31" s="144"/>
      <c r="M31" s="142" t="s">
        <v>59</v>
      </c>
      <c r="N31" s="143"/>
      <c r="O31" s="143"/>
      <c r="P31" s="143"/>
      <c r="Q31" s="143"/>
      <c r="R31" s="144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  <c r="IV31" s="75"/>
      <c r="IW31" s="75"/>
      <c r="IX31" s="75"/>
      <c r="IY31" s="75"/>
      <c r="IZ31" s="75"/>
      <c r="JA31" s="75"/>
      <c r="JB31" s="75"/>
      <c r="JC31" s="75"/>
      <c r="JD31" s="75"/>
      <c r="JE31" s="75"/>
      <c r="JF31" s="75"/>
      <c r="JG31" s="75"/>
      <c r="JH31" s="75"/>
      <c r="JI31" s="75"/>
      <c r="JJ31" s="75"/>
      <c r="JK31" s="75"/>
      <c r="JL31" s="75"/>
      <c r="JM31" s="75"/>
      <c r="JN31" s="75"/>
      <c r="JO31" s="75"/>
      <c r="JP31" s="75"/>
      <c r="JQ31" s="75"/>
      <c r="JR31" s="75"/>
      <c r="JS31" s="75"/>
      <c r="JT31" s="75"/>
      <c r="JU31" s="75"/>
      <c r="JV31" s="75"/>
      <c r="JW31" s="75"/>
      <c r="JX31" s="75"/>
      <c r="JY31" s="75"/>
      <c r="JZ31" s="75"/>
      <c r="KA31" s="75"/>
      <c r="KB31" s="75"/>
      <c r="KC31" s="75"/>
      <c r="KD31" s="75"/>
      <c r="KE31" s="75"/>
      <c r="KF31" s="75"/>
      <c r="KG31" s="75"/>
      <c r="KH31" s="75"/>
      <c r="KI31" s="75"/>
      <c r="KJ31" s="75"/>
      <c r="KK31" s="75"/>
      <c r="KL31" s="75"/>
      <c r="KM31" s="75"/>
      <c r="KN31" s="75"/>
      <c r="KO31" s="75"/>
      <c r="KP31" s="75"/>
      <c r="KQ31" s="75"/>
      <c r="KR31" s="75"/>
      <c r="KS31" s="75"/>
      <c r="KT31" s="75"/>
      <c r="KU31" s="75"/>
      <c r="KV31" s="75"/>
      <c r="KW31" s="75"/>
      <c r="KX31" s="75"/>
      <c r="KY31" s="75"/>
      <c r="KZ31" s="75"/>
      <c r="LA31" s="75"/>
      <c r="LB31" s="75"/>
      <c r="LC31" s="75"/>
      <c r="LD31" s="75"/>
      <c r="LE31" s="75"/>
      <c r="LF31" s="75"/>
      <c r="LG31" s="75"/>
      <c r="LH31" s="75"/>
      <c r="LI31" s="75"/>
      <c r="LJ31" s="75"/>
      <c r="LK31" s="75"/>
      <c r="LL31" s="75"/>
      <c r="LM31" s="75"/>
      <c r="LN31" s="75"/>
      <c r="LO31" s="75"/>
      <c r="LP31" s="75"/>
      <c r="LQ31" s="75"/>
      <c r="LR31" s="75"/>
      <c r="LS31" s="75"/>
      <c r="LT31" s="75"/>
      <c r="LU31" s="75"/>
      <c r="LV31" s="75"/>
      <c r="LW31" s="75"/>
      <c r="LX31" s="75"/>
      <c r="LY31" s="75"/>
      <c r="LZ31" s="75"/>
      <c r="MA31" s="75"/>
      <c r="MB31" s="75"/>
      <c r="MC31" s="75"/>
      <c r="MD31" s="75"/>
      <c r="ME31" s="75"/>
      <c r="MF31" s="75"/>
      <c r="MG31" s="75"/>
      <c r="MH31" s="75"/>
      <c r="MI31" s="75"/>
      <c r="MJ31" s="75"/>
      <c r="MK31" s="75"/>
      <c r="ML31" s="75"/>
      <c r="MM31" s="75"/>
      <c r="MN31" s="75"/>
      <c r="MO31" s="75"/>
      <c r="MP31" s="75"/>
      <c r="MQ31" s="75"/>
      <c r="MR31" s="75"/>
    </row>
    <row r="32" spans="1:368" ht="15" customHeight="1">
      <c r="A32" s="145" t="s">
        <v>60</v>
      </c>
      <c r="B32" s="145"/>
      <c r="C32" s="145"/>
      <c r="D32" s="145"/>
      <c r="E32" s="145"/>
      <c r="F32" s="145"/>
      <c r="G32" s="146"/>
      <c r="H32" s="147"/>
      <c r="I32" s="147"/>
      <c r="J32" s="147"/>
      <c r="K32" s="147"/>
      <c r="L32" s="148"/>
      <c r="M32" s="155" t="s">
        <v>61</v>
      </c>
      <c r="N32" s="156"/>
      <c r="O32" s="156"/>
      <c r="P32" s="156"/>
      <c r="Q32" s="156"/>
      <c r="R32" s="157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  <c r="IV32" s="75"/>
      <c r="IW32" s="75"/>
      <c r="IX32" s="75"/>
      <c r="IY32" s="75"/>
      <c r="IZ32" s="75"/>
      <c r="JA32" s="75"/>
      <c r="JB32" s="75"/>
      <c r="JC32" s="75"/>
      <c r="JD32" s="75"/>
      <c r="JE32" s="75"/>
      <c r="JF32" s="75"/>
      <c r="JG32" s="75"/>
      <c r="JH32" s="75"/>
      <c r="JI32" s="75"/>
      <c r="JJ32" s="75"/>
      <c r="JK32" s="75"/>
      <c r="JL32" s="75"/>
      <c r="JM32" s="75"/>
      <c r="JN32" s="75"/>
      <c r="JO32" s="75"/>
      <c r="JP32" s="75"/>
      <c r="JQ32" s="75"/>
      <c r="JR32" s="75"/>
      <c r="JS32" s="75"/>
      <c r="JT32" s="75"/>
      <c r="JU32" s="75"/>
      <c r="JV32" s="75"/>
      <c r="JW32" s="75"/>
      <c r="JX32" s="75"/>
      <c r="JY32" s="75"/>
      <c r="JZ32" s="75"/>
      <c r="KA32" s="75"/>
      <c r="KB32" s="75"/>
      <c r="KC32" s="75"/>
      <c r="KD32" s="75"/>
      <c r="KE32" s="75"/>
      <c r="KF32" s="75"/>
      <c r="KG32" s="75"/>
      <c r="KH32" s="75"/>
      <c r="KI32" s="75"/>
      <c r="KJ32" s="75"/>
      <c r="KK32" s="75"/>
      <c r="KL32" s="75"/>
      <c r="KM32" s="75"/>
      <c r="KN32" s="75"/>
      <c r="KO32" s="75"/>
      <c r="KP32" s="75"/>
      <c r="KQ32" s="75"/>
      <c r="KR32" s="75"/>
      <c r="KS32" s="75"/>
      <c r="KT32" s="75"/>
      <c r="KU32" s="75"/>
      <c r="KV32" s="75"/>
      <c r="KW32" s="75"/>
      <c r="KX32" s="75"/>
      <c r="KY32" s="75"/>
      <c r="KZ32" s="75"/>
      <c r="LA32" s="75"/>
      <c r="LB32" s="75"/>
      <c r="LC32" s="75"/>
      <c r="LD32" s="75"/>
      <c r="LE32" s="75"/>
      <c r="LF32" s="75"/>
      <c r="LG32" s="75"/>
      <c r="LH32" s="75"/>
      <c r="LI32" s="75"/>
      <c r="LJ32" s="75"/>
      <c r="LK32" s="75"/>
      <c r="LL32" s="75"/>
      <c r="LM32" s="75"/>
      <c r="LN32" s="75"/>
      <c r="LO32" s="75"/>
      <c r="LP32" s="75"/>
      <c r="LQ32" s="75"/>
      <c r="LR32" s="75"/>
      <c r="LS32" s="75"/>
      <c r="LT32" s="75"/>
      <c r="LU32" s="75"/>
      <c r="LV32" s="75"/>
      <c r="LW32" s="75"/>
      <c r="LX32" s="75"/>
      <c r="LY32" s="75"/>
      <c r="LZ32" s="75"/>
      <c r="MA32" s="75"/>
      <c r="MB32" s="75"/>
      <c r="MC32" s="75"/>
      <c r="MD32" s="75"/>
      <c r="ME32" s="75"/>
      <c r="MF32" s="75"/>
      <c r="MG32" s="75"/>
      <c r="MH32" s="75"/>
      <c r="MI32" s="75"/>
      <c r="MJ32" s="75"/>
      <c r="MK32" s="75"/>
      <c r="ML32" s="75"/>
      <c r="MM32" s="75"/>
      <c r="MN32" s="75"/>
      <c r="MO32" s="75"/>
      <c r="MP32" s="75"/>
      <c r="MQ32" s="75"/>
      <c r="MR32" s="75"/>
    </row>
    <row r="33" spans="1:356" ht="13.15" customHeight="1">
      <c r="A33" s="145"/>
      <c r="B33" s="145"/>
      <c r="C33" s="145"/>
      <c r="D33" s="145"/>
      <c r="E33" s="145"/>
      <c r="F33" s="145"/>
      <c r="G33" s="149"/>
      <c r="H33" s="150"/>
      <c r="I33" s="150"/>
      <c r="J33" s="150"/>
      <c r="K33" s="150"/>
      <c r="L33" s="151"/>
      <c r="M33" s="158"/>
      <c r="N33" s="159"/>
      <c r="O33" s="159"/>
      <c r="P33" s="159"/>
      <c r="Q33" s="159"/>
      <c r="R33" s="160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  <c r="IW33" s="75"/>
      <c r="IX33" s="75"/>
      <c r="IY33" s="75"/>
      <c r="IZ33" s="75"/>
      <c r="JA33" s="75"/>
      <c r="JB33" s="75"/>
      <c r="JC33" s="75"/>
      <c r="JD33" s="75"/>
      <c r="JE33" s="75"/>
      <c r="JF33" s="75"/>
      <c r="JG33" s="75"/>
      <c r="JH33" s="75"/>
      <c r="JI33" s="75"/>
      <c r="JJ33" s="75"/>
      <c r="JK33" s="75"/>
      <c r="JL33" s="75"/>
      <c r="JM33" s="75"/>
      <c r="JN33" s="75"/>
      <c r="JO33" s="75"/>
      <c r="JP33" s="75"/>
      <c r="JQ33" s="75"/>
      <c r="JR33" s="75"/>
      <c r="JS33" s="75"/>
      <c r="JT33" s="75"/>
      <c r="JU33" s="75"/>
      <c r="JV33" s="75"/>
      <c r="JW33" s="75"/>
      <c r="JX33" s="75"/>
      <c r="JY33" s="75"/>
      <c r="JZ33" s="75"/>
      <c r="KA33" s="75"/>
      <c r="KB33" s="75"/>
      <c r="KC33" s="75"/>
      <c r="KD33" s="75"/>
      <c r="KE33" s="75"/>
      <c r="KF33" s="75"/>
      <c r="KG33" s="75"/>
      <c r="KH33" s="75"/>
      <c r="KI33" s="75"/>
      <c r="KJ33" s="75"/>
      <c r="KK33" s="75"/>
      <c r="KL33" s="75"/>
      <c r="KM33" s="75"/>
      <c r="KN33" s="75"/>
      <c r="KO33" s="75"/>
      <c r="KP33" s="75"/>
      <c r="KQ33" s="75"/>
      <c r="KR33" s="75"/>
      <c r="KS33" s="75"/>
      <c r="KT33" s="75"/>
      <c r="KU33" s="75"/>
      <c r="KV33" s="75"/>
      <c r="KW33" s="75"/>
      <c r="KX33" s="75"/>
      <c r="KY33" s="75"/>
      <c r="KZ33" s="75"/>
      <c r="LA33" s="75"/>
      <c r="LB33" s="75"/>
      <c r="LC33" s="75"/>
      <c r="LD33" s="75"/>
      <c r="LE33" s="75"/>
      <c r="LF33" s="75"/>
      <c r="LG33" s="75"/>
      <c r="LH33" s="75"/>
      <c r="LI33" s="75"/>
      <c r="LJ33" s="75"/>
      <c r="LK33" s="75"/>
      <c r="LL33" s="75"/>
      <c r="LM33" s="75"/>
      <c r="LN33" s="75"/>
      <c r="LO33" s="75"/>
      <c r="LP33" s="75"/>
      <c r="LQ33" s="75"/>
      <c r="LR33" s="75"/>
      <c r="LS33" s="75"/>
      <c r="LT33" s="75"/>
      <c r="LU33" s="75"/>
      <c r="LV33" s="75"/>
      <c r="LW33" s="75"/>
      <c r="LX33" s="75"/>
      <c r="LY33" s="75"/>
      <c r="LZ33" s="75"/>
      <c r="MA33" s="75"/>
      <c r="MB33" s="75"/>
      <c r="MC33" s="75"/>
      <c r="MD33" s="75"/>
      <c r="ME33" s="75"/>
      <c r="MF33" s="75"/>
      <c r="MG33" s="75"/>
      <c r="MH33" s="75"/>
      <c r="MI33" s="75"/>
      <c r="MJ33" s="75"/>
      <c r="MK33" s="75"/>
      <c r="ML33" s="75"/>
      <c r="MM33" s="75"/>
      <c r="MN33" s="75"/>
      <c r="MO33" s="75"/>
      <c r="MP33" s="75"/>
      <c r="MQ33" s="75"/>
      <c r="MR33" s="75"/>
    </row>
    <row r="34" spans="1:356" ht="82.9" customHeight="1">
      <c r="A34" s="145"/>
      <c r="B34" s="145"/>
      <c r="C34" s="145"/>
      <c r="D34" s="145"/>
      <c r="E34" s="145"/>
      <c r="F34" s="145"/>
      <c r="G34" s="152"/>
      <c r="H34" s="153"/>
      <c r="I34" s="153"/>
      <c r="J34" s="153"/>
      <c r="K34" s="153"/>
      <c r="L34" s="154"/>
      <c r="M34" s="161"/>
      <c r="N34" s="162"/>
      <c r="O34" s="162"/>
      <c r="P34" s="162"/>
      <c r="Q34" s="162"/>
      <c r="R34" s="163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75"/>
      <c r="II34" s="75"/>
      <c r="IJ34" s="75"/>
      <c r="IK34" s="75"/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  <c r="IW34" s="75"/>
      <c r="IX34" s="75"/>
      <c r="IY34" s="75"/>
      <c r="IZ34" s="75"/>
      <c r="JA34" s="75"/>
      <c r="JB34" s="75"/>
      <c r="JC34" s="75"/>
      <c r="JD34" s="75"/>
      <c r="JE34" s="75"/>
      <c r="JF34" s="75"/>
      <c r="JG34" s="75"/>
      <c r="JH34" s="75"/>
      <c r="JI34" s="75"/>
      <c r="JJ34" s="75"/>
      <c r="JK34" s="75"/>
      <c r="JL34" s="75"/>
      <c r="JM34" s="75"/>
      <c r="JN34" s="75"/>
      <c r="JO34" s="75"/>
      <c r="JP34" s="75"/>
      <c r="JQ34" s="75"/>
      <c r="JR34" s="75"/>
      <c r="JS34" s="75"/>
      <c r="JT34" s="75"/>
      <c r="JU34" s="75"/>
      <c r="JV34" s="75"/>
      <c r="JW34" s="75"/>
      <c r="JX34" s="75"/>
      <c r="JY34" s="75"/>
      <c r="JZ34" s="75"/>
      <c r="KA34" s="75"/>
      <c r="KB34" s="75"/>
      <c r="KC34" s="75"/>
      <c r="KD34" s="75"/>
      <c r="KE34" s="75"/>
      <c r="KF34" s="75"/>
      <c r="KG34" s="75"/>
      <c r="KH34" s="75"/>
      <c r="KI34" s="75"/>
      <c r="KJ34" s="75"/>
      <c r="KK34" s="75"/>
      <c r="KL34" s="75"/>
      <c r="KM34" s="75"/>
      <c r="KN34" s="75"/>
      <c r="KO34" s="75"/>
      <c r="KP34" s="75"/>
      <c r="KQ34" s="75"/>
      <c r="KR34" s="75"/>
      <c r="KS34" s="75"/>
      <c r="KT34" s="75"/>
      <c r="KU34" s="75"/>
      <c r="KV34" s="75"/>
      <c r="KW34" s="75"/>
      <c r="KX34" s="75"/>
      <c r="KY34" s="75"/>
      <c r="KZ34" s="75"/>
      <c r="LA34" s="75"/>
      <c r="LB34" s="75"/>
      <c r="LC34" s="75"/>
      <c r="LD34" s="75"/>
      <c r="LE34" s="75"/>
      <c r="LF34" s="75"/>
      <c r="LG34" s="75"/>
      <c r="LH34" s="75"/>
      <c r="LI34" s="75"/>
      <c r="LJ34" s="75"/>
      <c r="LK34" s="75"/>
      <c r="LL34" s="75"/>
      <c r="LM34" s="75"/>
      <c r="LN34" s="75"/>
      <c r="LO34" s="75"/>
      <c r="LP34" s="75"/>
      <c r="LQ34" s="75"/>
      <c r="LR34" s="75"/>
      <c r="LS34" s="75"/>
      <c r="LT34" s="75"/>
      <c r="LU34" s="75"/>
      <c r="LV34" s="75"/>
      <c r="LW34" s="75"/>
      <c r="LX34" s="75"/>
      <c r="LY34" s="75"/>
      <c r="LZ34" s="75"/>
      <c r="MA34" s="75"/>
      <c r="MB34" s="75"/>
      <c r="MC34" s="75"/>
      <c r="MD34" s="75"/>
      <c r="ME34" s="75"/>
      <c r="MF34" s="75"/>
      <c r="MG34" s="75"/>
      <c r="MH34" s="75"/>
      <c r="MI34" s="75"/>
      <c r="MJ34" s="75"/>
      <c r="MK34" s="75"/>
      <c r="ML34" s="75"/>
      <c r="MM34" s="75"/>
      <c r="MN34" s="75"/>
      <c r="MO34" s="75"/>
      <c r="MP34" s="75"/>
      <c r="MQ34" s="75"/>
      <c r="MR34" s="75"/>
    </row>
  </sheetData>
  <mergeCells count="22">
    <mergeCell ref="A29:B29"/>
    <mergeCell ref="MU1:ND4"/>
    <mergeCell ref="A6:B6"/>
    <mergeCell ref="C6:AG6"/>
    <mergeCell ref="AH6:BI6"/>
    <mergeCell ref="BJ6:CN6"/>
    <mergeCell ref="CO6:DR6"/>
    <mergeCell ref="DS6:EW6"/>
    <mergeCell ref="EX6:GA6"/>
    <mergeCell ref="GB6:HF6"/>
    <mergeCell ref="HG6:IK6"/>
    <mergeCell ref="IL6:JO6"/>
    <mergeCell ref="JP6:KT6"/>
    <mergeCell ref="KU6:LX6"/>
    <mergeCell ref="LY6:ND6"/>
    <mergeCell ref="A8:B8"/>
    <mergeCell ref="A31:F31"/>
    <mergeCell ref="G31:L31"/>
    <mergeCell ref="M31:R31"/>
    <mergeCell ref="A32:F34"/>
    <mergeCell ref="G32:L34"/>
    <mergeCell ref="M32:R3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7C743-28CB-420B-A9CA-0B01F2123537}">
  <sheetPr>
    <tabColor theme="4" tint="0.39997558519241921"/>
  </sheetPr>
  <dimension ref="A1:NZ74"/>
  <sheetViews>
    <sheetView view="pageBreakPreview" zoomScale="80" zoomScaleNormal="80" zoomScaleSheetLayoutView="80" workbookViewId="0">
      <pane xSplit="5" ySplit="13" topLeftCell="F14" activePane="bottomRight" state="frozen"/>
      <selection pane="bottomRight" activeCell="NJ1" sqref="NJ1:NK6"/>
      <selection pane="bottomLeft" activeCell="A9" sqref="A9"/>
      <selection pane="topRight" activeCell="F1" sqref="F1"/>
    </sheetView>
  </sheetViews>
  <sheetFormatPr defaultColWidth="9.140625" defaultRowHeight="14.45"/>
  <cols>
    <col min="1" max="1" width="38.7109375" style="83" customWidth="1"/>
    <col min="2" max="2" width="11.140625" style="105" customWidth="1"/>
    <col min="3" max="3" width="7.140625" style="105" customWidth="1"/>
    <col min="4" max="4" width="9.28515625" style="106" customWidth="1"/>
    <col min="5" max="5" width="8.7109375" style="107" customWidth="1"/>
    <col min="6" max="6" width="4.5703125" style="108" customWidth="1"/>
    <col min="7" max="7" width="4.5703125" style="109" customWidth="1"/>
    <col min="8" max="8" width="4.5703125" style="110" customWidth="1"/>
    <col min="9" max="370" width="4.5703125" style="108" customWidth="1"/>
    <col min="371" max="371" width="7.140625" style="111" customWidth="1"/>
    <col min="372" max="372" width="8.140625" style="112" customWidth="1"/>
    <col min="373" max="373" width="15.85546875" style="104" customWidth="1"/>
    <col min="374" max="374" width="12.140625" style="113" customWidth="1"/>
    <col min="375" max="375" width="10" style="109" customWidth="1"/>
    <col min="376" max="376" width="14.42578125" style="78" customWidth="1"/>
    <col min="377" max="378" width="9.140625" style="78" customWidth="1"/>
    <col min="379" max="379" width="15.42578125" style="79" customWidth="1"/>
    <col min="380" max="380" width="15.42578125" style="80" customWidth="1"/>
    <col min="381" max="381" width="18.85546875" style="81" customWidth="1"/>
    <col min="382" max="386" width="9.140625" style="81" customWidth="1"/>
    <col min="387" max="390" width="9.140625" style="82" customWidth="1"/>
    <col min="391" max="16384" width="9.140625" style="83"/>
  </cols>
  <sheetData>
    <row r="1" spans="1:390" ht="14.45" customHeight="1">
      <c r="A1" s="212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  <c r="GT1" s="213"/>
      <c r="GU1" s="213"/>
      <c r="GV1" s="213"/>
      <c r="GW1" s="213"/>
      <c r="GX1" s="213"/>
      <c r="GY1" s="213"/>
      <c r="GZ1" s="213"/>
      <c r="HA1" s="213"/>
      <c r="HB1" s="213"/>
      <c r="HC1" s="213"/>
      <c r="HD1" s="213"/>
      <c r="HE1" s="213"/>
      <c r="HF1" s="213"/>
      <c r="HG1" s="213"/>
      <c r="HH1" s="213"/>
      <c r="HI1" s="213"/>
      <c r="HJ1" s="213"/>
      <c r="HK1" s="213"/>
      <c r="HL1" s="213"/>
      <c r="HM1" s="213"/>
      <c r="HN1" s="213"/>
      <c r="HO1" s="213"/>
      <c r="HP1" s="213"/>
      <c r="HQ1" s="213"/>
      <c r="HR1" s="213"/>
      <c r="HS1" s="213"/>
      <c r="HT1" s="213"/>
      <c r="HU1" s="213"/>
      <c r="HV1" s="213"/>
      <c r="HW1" s="213"/>
      <c r="HX1" s="213"/>
      <c r="HY1" s="213"/>
      <c r="HZ1" s="213"/>
      <c r="IA1" s="213"/>
      <c r="IB1" s="213"/>
      <c r="IC1" s="213"/>
      <c r="ID1" s="213"/>
      <c r="IE1" s="213"/>
      <c r="IF1" s="213"/>
      <c r="IG1" s="213"/>
      <c r="IH1" s="213"/>
      <c r="II1" s="213"/>
      <c r="IJ1" s="213"/>
      <c r="IK1" s="213"/>
      <c r="IL1" s="213"/>
      <c r="IM1" s="213"/>
      <c r="IN1" s="213"/>
      <c r="IO1" s="213"/>
      <c r="IP1" s="213"/>
      <c r="IQ1" s="213"/>
      <c r="IR1" s="213"/>
      <c r="IS1" s="213"/>
      <c r="IT1" s="213"/>
      <c r="IU1" s="213"/>
      <c r="IV1" s="213"/>
      <c r="IW1" s="213"/>
      <c r="IX1" s="213"/>
      <c r="IY1" s="213"/>
      <c r="IZ1" s="213"/>
      <c r="JA1" s="213"/>
      <c r="JB1" s="213"/>
      <c r="JC1" s="213"/>
      <c r="JD1" s="213"/>
      <c r="JE1" s="213"/>
      <c r="JF1" s="213"/>
      <c r="JG1" s="213"/>
      <c r="JH1" s="213"/>
      <c r="JI1" s="213"/>
      <c r="JJ1" s="213"/>
      <c r="JK1" s="213"/>
      <c r="JL1" s="213"/>
      <c r="JM1" s="213"/>
      <c r="JN1" s="213"/>
      <c r="JO1" s="213"/>
      <c r="JP1" s="213"/>
      <c r="JQ1" s="213"/>
      <c r="JR1" s="213"/>
      <c r="JS1" s="213"/>
      <c r="JT1" s="213"/>
      <c r="JU1" s="213"/>
      <c r="JV1" s="213"/>
      <c r="JW1" s="213"/>
      <c r="JX1" s="213"/>
      <c r="JY1" s="213"/>
      <c r="JZ1" s="213"/>
      <c r="KA1" s="213"/>
      <c r="KB1" s="213"/>
      <c r="KC1" s="213"/>
      <c r="KD1" s="213"/>
      <c r="KE1" s="213"/>
      <c r="KF1" s="213"/>
      <c r="KG1" s="213"/>
      <c r="KH1" s="213"/>
      <c r="KI1" s="213"/>
      <c r="KJ1" s="213"/>
      <c r="KK1" s="213"/>
      <c r="KL1" s="213"/>
      <c r="KM1" s="213"/>
      <c r="KN1" s="213"/>
      <c r="KO1" s="213"/>
      <c r="KP1" s="213"/>
      <c r="KQ1" s="213"/>
      <c r="KR1" s="213"/>
      <c r="KS1" s="213"/>
      <c r="KT1" s="213"/>
      <c r="KU1" s="213"/>
      <c r="KV1" s="213"/>
      <c r="KW1" s="213"/>
      <c r="KX1" s="213"/>
      <c r="KY1" s="213"/>
      <c r="KZ1" s="213"/>
      <c r="LA1" s="213"/>
      <c r="LB1" s="213"/>
      <c r="LC1" s="213"/>
      <c r="LD1" s="213"/>
      <c r="LE1" s="213"/>
      <c r="LF1" s="213"/>
      <c r="LG1" s="213"/>
      <c r="LH1" s="213"/>
      <c r="LI1" s="213"/>
      <c r="LJ1" s="213"/>
      <c r="LK1" s="213"/>
      <c r="LL1" s="213"/>
      <c r="LM1" s="213"/>
      <c r="LN1" s="213"/>
      <c r="LO1" s="213"/>
      <c r="LP1" s="213"/>
      <c r="LQ1" s="213"/>
      <c r="LR1" s="213"/>
      <c r="LS1" s="213"/>
      <c r="LT1" s="213"/>
      <c r="LU1" s="213"/>
      <c r="LV1" s="213"/>
      <c r="LW1" s="213"/>
      <c r="LX1" s="213"/>
      <c r="LY1" s="213"/>
      <c r="LZ1" s="213"/>
      <c r="MA1" s="213"/>
      <c r="MB1" s="213"/>
      <c r="MC1" s="213"/>
      <c r="MD1" s="213"/>
      <c r="ME1" s="213"/>
      <c r="MF1" s="213"/>
      <c r="MG1" s="213"/>
      <c r="MH1" s="213"/>
      <c r="MI1" s="213"/>
      <c r="MJ1" s="213"/>
      <c r="MK1" s="213"/>
      <c r="ML1" s="213"/>
      <c r="MM1" s="213"/>
      <c r="MN1" s="213"/>
      <c r="MO1" s="213"/>
      <c r="MP1" s="213"/>
      <c r="MQ1" s="213"/>
      <c r="MR1" s="213"/>
      <c r="MS1" s="213"/>
      <c r="MT1" s="213"/>
      <c r="MU1" s="213"/>
      <c r="MV1" s="213"/>
      <c r="MW1" s="213"/>
      <c r="MX1" s="213"/>
      <c r="MY1" s="213"/>
      <c r="MZ1" s="213"/>
      <c r="NA1" s="213"/>
      <c r="NB1" s="213"/>
      <c r="NC1" s="213"/>
      <c r="ND1" s="213"/>
      <c r="NE1" s="213"/>
      <c r="NF1" s="213"/>
      <c r="NG1" s="213"/>
      <c r="NH1" s="213"/>
      <c r="NI1" s="213"/>
      <c r="NJ1" s="214" t="s">
        <v>0</v>
      </c>
      <c r="NK1" s="214"/>
      <c r="NL1" s="77"/>
    </row>
    <row r="2" spans="1:390" ht="14.45" customHeight="1">
      <c r="A2" s="212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213"/>
      <c r="FN2" s="213"/>
      <c r="FO2" s="213"/>
      <c r="FP2" s="213"/>
      <c r="FQ2" s="213"/>
      <c r="FR2" s="213"/>
      <c r="FS2" s="213"/>
      <c r="FT2" s="213"/>
      <c r="FU2" s="213"/>
      <c r="FV2" s="213"/>
      <c r="FW2" s="213"/>
      <c r="FX2" s="213"/>
      <c r="FY2" s="213"/>
      <c r="FZ2" s="213"/>
      <c r="GA2" s="213"/>
      <c r="GB2" s="213"/>
      <c r="GC2" s="213"/>
      <c r="GD2" s="213"/>
      <c r="GE2" s="213"/>
      <c r="GF2" s="213"/>
      <c r="GG2" s="213"/>
      <c r="GH2" s="213"/>
      <c r="GI2" s="213"/>
      <c r="GJ2" s="213"/>
      <c r="GK2" s="213"/>
      <c r="GL2" s="213"/>
      <c r="GM2" s="213"/>
      <c r="GN2" s="213"/>
      <c r="GO2" s="213"/>
      <c r="GP2" s="213"/>
      <c r="GQ2" s="213"/>
      <c r="GR2" s="213"/>
      <c r="GS2" s="213"/>
      <c r="GT2" s="213"/>
      <c r="GU2" s="213"/>
      <c r="GV2" s="213"/>
      <c r="GW2" s="213"/>
      <c r="GX2" s="213"/>
      <c r="GY2" s="213"/>
      <c r="GZ2" s="213"/>
      <c r="HA2" s="213"/>
      <c r="HB2" s="213"/>
      <c r="HC2" s="213"/>
      <c r="HD2" s="213"/>
      <c r="HE2" s="213"/>
      <c r="HF2" s="213"/>
      <c r="HG2" s="213"/>
      <c r="HH2" s="213"/>
      <c r="HI2" s="213"/>
      <c r="HJ2" s="213"/>
      <c r="HK2" s="213"/>
      <c r="HL2" s="213"/>
      <c r="HM2" s="213"/>
      <c r="HN2" s="213"/>
      <c r="HO2" s="213"/>
      <c r="HP2" s="213"/>
      <c r="HQ2" s="213"/>
      <c r="HR2" s="213"/>
      <c r="HS2" s="213"/>
      <c r="HT2" s="213"/>
      <c r="HU2" s="213"/>
      <c r="HV2" s="213"/>
      <c r="HW2" s="213"/>
      <c r="HX2" s="213"/>
      <c r="HY2" s="213"/>
      <c r="HZ2" s="213"/>
      <c r="IA2" s="213"/>
      <c r="IB2" s="213"/>
      <c r="IC2" s="213"/>
      <c r="ID2" s="213"/>
      <c r="IE2" s="213"/>
      <c r="IF2" s="213"/>
      <c r="IG2" s="213"/>
      <c r="IH2" s="213"/>
      <c r="II2" s="213"/>
      <c r="IJ2" s="213"/>
      <c r="IK2" s="213"/>
      <c r="IL2" s="213"/>
      <c r="IM2" s="213"/>
      <c r="IN2" s="213"/>
      <c r="IO2" s="213"/>
      <c r="IP2" s="213"/>
      <c r="IQ2" s="213"/>
      <c r="IR2" s="213"/>
      <c r="IS2" s="213"/>
      <c r="IT2" s="213"/>
      <c r="IU2" s="213"/>
      <c r="IV2" s="213"/>
      <c r="IW2" s="213"/>
      <c r="IX2" s="213"/>
      <c r="IY2" s="213"/>
      <c r="IZ2" s="213"/>
      <c r="JA2" s="213"/>
      <c r="JB2" s="213"/>
      <c r="JC2" s="213"/>
      <c r="JD2" s="213"/>
      <c r="JE2" s="213"/>
      <c r="JF2" s="213"/>
      <c r="JG2" s="213"/>
      <c r="JH2" s="213"/>
      <c r="JI2" s="213"/>
      <c r="JJ2" s="213"/>
      <c r="JK2" s="213"/>
      <c r="JL2" s="213"/>
      <c r="JM2" s="213"/>
      <c r="JN2" s="213"/>
      <c r="JO2" s="213"/>
      <c r="JP2" s="213"/>
      <c r="JQ2" s="213"/>
      <c r="JR2" s="213"/>
      <c r="JS2" s="213"/>
      <c r="JT2" s="213"/>
      <c r="JU2" s="213"/>
      <c r="JV2" s="213"/>
      <c r="JW2" s="213"/>
      <c r="JX2" s="213"/>
      <c r="JY2" s="213"/>
      <c r="JZ2" s="213"/>
      <c r="KA2" s="213"/>
      <c r="KB2" s="213"/>
      <c r="KC2" s="213"/>
      <c r="KD2" s="213"/>
      <c r="KE2" s="213"/>
      <c r="KF2" s="213"/>
      <c r="KG2" s="213"/>
      <c r="KH2" s="213"/>
      <c r="KI2" s="213"/>
      <c r="KJ2" s="213"/>
      <c r="KK2" s="213"/>
      <c r="KL2" s="213"/>
      <c r="KM2" s="213"/>
      <c r="KN2" s="213"/>
      <c r="KO2" s="213"/>
      <c r="KP2" s="213"/>
      <c r="KQ2" s="213"/>
      <c r="KR2" s="213"/>
      <c r="KS2" s="213"/>
      <c r="KT2" s="213"/>
      <c r="KU2" s="213"/>
      <c r="KV2" s="213"/>
      <c r="KW2" s="213"/>
      <c r="KX2" s="213"/>
      <c r="KY2" s="213"/>
      <c r="KZ2" s="213"/>
      <c r="LA2" s="213"/>
      <c r="LB2" s="213"/>
      <c r="LC2" s="213"/>
      <c r="LD2" s="213"/>
      <c r="LE2" s="213"/>
      <c r="LF2" s="213"/>
      <c r="LG2" s="213"/>
      <c r="LH2" s="213"/>
      <c r="LI2" s="213"/>
      <c r="LJ2" s="213"/>
      <c r="LK2" s="213"/>
      <c r="LL2" s="213"/>
      <c r="LM2" s="213"/>
      <c r="LN2" s="213"/>
      <c r="LO2" s="213"/>
      <c r="LP2" s="213"/>
      <c r="LQ2" s="213"/>
      <c r="LR2" s="213"/>
      <c r="LS2" s="213"/>
      <c r="LT2" s="213"/>
      <c r="LU2" s="213"/>
      <c r="LV2" s="213"/>
      <c r="LW2" s="213"/>
      <c r="LX2" s="213"/>
      <c r="LY2" s="213"/>
      <c r="LZ2" s="213"/>
      <c r="MA2" s="213"/>
      <c r="MB2" s="213"/>
      <c r="MC2" s="213"/>
      <c r="MD2" s="213"/>
      <c r="ME2" s="213"/>
      <c r="MF2" s="213"/>
      <c r="MG2" s="213"/>
      <c r="MH2" s="213"/>
      <c r="MI2" s="213"/>
      <c r="MJ2" s="213"/>
      <c r="MK2" s="213"/>
      <c r="ML2" s="213"/>
      <c r="MM2" s="213"/>
      <c r="MN2" s="213"/>
      <c r="MO2" s="213"/>
      <c r="MP2" s="213"/>
      <c r="MQ2" s="213"/>
      <c r="MR2" s="213"/>
      <c r="MS2" s="213"/>
      <c r="MT2" s="213"/>
      <c r="MU2" s="213"/>
      <c r="MV2" s="213"/>
      <c r="MW2" s="213"/>
      <c r="MX2" s="213"/>
      <c r="MY2" s="213"/>
      <c r="MZ2" s="213"/>
      <c r="NA2" s="213"/>
      <c r="NB2" s="213"/>
      <c r="NC2" s="213"/>
      <c r="ND2" s="213"/>
      <c r="NE2" s="213"/>
      <c r="NF2" s="213"/>
      <c r="NG2" s="213"/>
      <c r="NH2" s="213"/>
      <c r="NI2" s="213"/>
      <c r="NJ2" s="214"/>
      <c r="NK2" s="214"/>
    </row>
    <row r="3" spans="1:390" ht="14.45" customHeight="1">
      <c r="A3" s="212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  <c r="FN3" s="213"/>
      <c r="FO3" s="213"/>
      <c r="FP3" s="213"/>
      <c r="FQ3" s="213"/>
      <c r="FR3" s="213"/>
      <c r="FS3" s="213"/>
      <c r="FT3" s="213"/>
      <c r="FU3" s="213"/>
      <c r="FV3" s="213"/>
      <c r="FW3" s="213"/>
      <c r="FX3" s="213"/>
      <c r="FY3" s="213"/>
      <c r="FZ3" s="213"/>
      <c r="GA3" s="213"/>
      <c r="GB3" s="213"/>
      <c r="GC3" s="213"/>
      <c r="GD3" s="213"/>
      <c r="GE3" s="213"/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/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  <c r="IN3" s="213"/>
      <c r="IO3" s="213"/>
      <c r="IP3" s="213"/>
      <c r="IQ3" s="213"/>
      <c r="IR3" s="213"/>
      <c r="IS3" s="213"/>
      <c r="IT3" s="213"/>
      <c r="IU3" s="213"/>
      <c r="IV3" s="213"/>
      <c r="IW3" s="213"/>
      <c r="IX3" s="213"/>
      <c r="IY3" s="213"/>
      <c r="IZ3" s="213"/>
      <c r="JA3" s="213"/>
      <c r="JB3" s="213"/>
      <c r="JC3" s="213"/>
      <c r="JD3" s="213"/>
      <c r="JE3" s="213"/>
      <c r="JF3" s="213"/>
      <c r="JG3" s="213"/>
      <c r="JH3" s="213"/>
      <c r="JI3" s="213"/>
      <c r="JJ3" s="213"/>
      <c r="JK3" s="213"/>
      <c r="JL3" s="213"/>
      <c r="JM3" s="213"/>
      <c r="JN3" s="213"/>
      <c r="JO3" s="213"/>
      <c r="JP3" s="213"/>
      <c r="JQ3" s="213"/>
      <c r="JR3" s="213"/>
      <c r="JS3" s="213"/>
      <c r="JT3" s="213"/>
      <c r="JU3" s="213"/>
      <c r="JV3" s="213"/>
      <c r="JW3" s="213"/>
      <c r="JX3" s="213"/>
      <c r="JY3" s="213"/>
      <c r="JZ3" s="213"/>
      <c r="KA3" s="213"/>
      <c r="KB3" s="213"/>
      <c r="KC3" s="213"/>
      <c r="KD3" s="213"/>
      <c r="KE3" s="213"/>
      <c r="KF3" s="213"/>
      <c r="KG3" s="213"/>
      <c r="KH3" s="213"/>
      <c r="KI3" s="213"/>
      <c r="KJ3" s="213"/>
      <c r="KK3" s="213"/>
      <c r="KL3" s="213"/>
      <c r="KM3" s="213"/>
      <c r="KN3" s="213"/>
      <c r="KO3" s="213"/>
      <c r="KP3" s="213"/>
      <c r="KQ3" s="213"/>
      <c r="KR3" s="213"/>
      <c r="KS3" s="213"/>
      <c r="KT3" s="213"/>
      <c r="KU3" s="213"/>
      <c r="KV3" s="213"/>
      <c r="KW3" s="213"/>
      <c r="KX3" s="213"/>
      <c r="KY3" s="213"/>
      <c r="KZ3" s="213"/>
      <c r="LA3" s="213"/>
      <c r="LB3" s="213"/>
      <c r="LC3" s="213"/>
      <c r="LD3" s="213"/>
      <c r="LE3" s="213"/>
      <c r="LF3" s="213"/>
      <c r="LG3" s="213"/>
      <c r="LH3" s="213"/>
      <c r="LI3" s="213"/>
      <c r="LJ3" s="213"/>
      <c r="LK3" s="213"/>
      <c r="LL3" s="213"/>
      <c r="LM3" s="213"/>
      <c r="LN3" s="213"/>
      <c r="LO3" s="213"/>
      <c r="LP3" s="213"/>
      <c r="LQ3" s="213"/>
      <c r="LR3" s="213"/>
      <c r="LS3" s="213"/>
      <c r="LT3" s="213"/>
      <c r="LU3" s="213"/>
      <c r="LV3" s="213"/>
      <c r="LW3" s="213"/>
      <c r="LX3" s="213"/>
      <c r="LY3" s="213"/>
      <c r="LZ3" s="213"/>
      <c r="MA3" s="213"/>
      <c r="MB3" s="213"/>
      <c r="MC3" s="213"/>
      <c r="MD3" s="213"/>
      <c r="ME3" s="213"/>
      <c r="MF3" s="213"/>
      <c r="MG3" s="213"/>
      <c r="MH3" s="213"/>
      <c r="MI3" s="213"/>
      <c r="MJ3" s="213"/>
      <c r="MK3" s="213"/>
      <c r="ML3" s="213"/>
      <c r="MM3" s="213"/>
      <c r="MN3" s="213"/>
      <c r="MO3" s="213"/>
      <c r="MP3" s="213"/>
      <c r="MQ3" s="213"/>
      <c r="MR3" s="213"/>
      <c r="MS3" s="213"/>
      <c r="MT3" s="213"/>
      <c r="MU3" s="213"/>
      <c r="MV3" s="213"/>
      <c r="MW3" s="213"/>
      <c r="MX3" s="213"/>
      <c r="MY3" s="213"/>
      <c r="MZ3" s="213"/>
      <c r="NA3" s="213"/>
      <c r="NB3" s="213"/>
      <c r="NC3" s="213"/>
      <c r="ND3" s="213"/>
      <c r="NE3" s="213"/>
      <c r="NF3" s="213"/>
      <c r="NG3" s="213"/>
      <c r="NH3" s="213"/>
      <c r="NI3" s="213"/>
      <c r="NJ3" s="214"/>
      <c r="NK3" s="214"/>
    </row>
    <row r="4" spans="1:390" ht="14.45" customHeight="1">
      <c r="A4" s="212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  <c r="IW4" s="213"/>
      <c r="IX4" s="213"/>
      <c r="IY4" s="213"/>
      <c r="IZ4" s="213"/>
      <c r="JA4" s="213"/>
      <c r="JB4" s="213"/>
      <c r="JC4" s="213"/>
      <c r="JD4" s="213"/>
      <c r="JE4" s="213"/>
      <c r="JF4" s="213"/>
      <c r="JG4" s="213"/>
      <c r="JH4" s="213"/>
      <c r="JI4" s="213"/>
      <c r="JJ4" s="213"/>
      <c r="JK4" s="213"/>
      <c r="JL4" s="213"/>
      <c r="JM4" s="213"/>
      <c r="JN4" s="213"/>
      <c r="JO4" s="213"/>
      <c r="JP4" s="213"/>
      <c r="JQ4" s="213"/>
      <c r="JR4" s="213"/>
      <c r="JS4" s="213"/>
      <c r="JT4" s="213"/>
      <c r="JU4" s="213"/>
      <c r="JV4" s="213"/>
      <c r="JW4" s="213"/>
      <c r="JX4" s="213"/>
      <c r="JY4" s="213"/>
      <c r="JZ4" s="213"/>
      <c r="KA4" s="213"/>
      <c r="KB4" s="213"/>
      <c r="KC4" s="213"/>
      <c r="KD4" s="213"/>
      <c r="KE4" s="213"/>
      <c r="KF4" s="213"/>
      <c r="KG4" s="213"/>
      <c r="KH4" s="213"/>
      <c r="KI4" s="213"/>
      <c r="KJ4" s="213"/>
      <c r="KK4" s="213"/>
      <c r="KL4" s="213"/>
      <c r="KM4" s="213"/>
      <c r="KN4" s="213"/>
      <c r="KO4" s="213"/>
      <c r="KP4" s="213"/>
      <c r="KQ4" s="213"/>
      <c r="KR4" s="213"/>
      <c r="KS4" s="213"/>
      <c r="KT4" s="213"/>
      <c r="KU4" s="213"/>
      <c r="KV4" s="213"/>
      <c r="KW4" s="213"/>
      <c r="KX4" s="213"/>
      <c r="KY4" s="213"/>
      <c r="KZ4" s="213"/>
      <c r="LA4" s="213"/>
      <c r="LB4" s="213"/>
      <c r="LC4" s="213"/>
      <c r="LD4" s="213"/>
      <c r="LE4" s="213"/>
      <c r="LF4" s="213"/>
      <c r="LG4" s="213"/>
      <c r="LH4" s="213"/>
      <c r="LI4" s="213"/>
      <c r="LJ4" s="213"/>
      <c r="LK4" s="213"/>
      <c r="LL4" s="213"/>
      <c r="LM4" s="213"/>
      <c r="LN4" s="213"/>
      <c r="LO4" s="213"/>
      <c r="LP4" s="213"/>
      <c r="LQ4" s="213"/>
      <c r="LR4" s="213"/>
      <c r="LS4" s="213"/>
      <c r="LT4" s="213"/>
      <c r="LU4" s="213"/>
      <c r="LV4" s="213"/>
      <c r="LW4" s="213"/>
      <c r="LX4" s="213"/>
      <c r="LY4" s="213"/>
      <c r="LZ4" s="213"/>
      <c r="MA4" s="213"/>
      <c r="MB4" s="213"/>
      <c r="MC4" s="213"/>
      <c r="MD4" s="213"/>
      <c r="ME4" s="213"/>
      <c r="MF4" s="213"/>
      <c r="MG4" s="213"/>
      <c r="MH4" s="213"/>
      <c r="MI4" s="213"/>
      <c r="MJ4" s="213"/>
      <c r="MK4" s="213"/>
      <c r="ML4" s="213"/>
      <c r="MM4" s="213"/>
      <c r="MN4" s="213"/>
      <c r="MO4" s="213"/>
      <c r="MP4" s="213"/>
      <c r="MQ4" s="213"/>
      <c r="MR4" s="213"/>
      <c r="MS4" s="213"/>
      <c r="MT4" s="213"/>
      <c r="MU4" s="213"/>
      <c r="MV4" s="213"/>
      <c r="MW4" s="213"/>
      <c r="MX4" s="213"/>
      <c r="MY4" s="213"/>
      <c r="MZ4" s="213"/>
      <c r="NA4" s="213"/>
      <c r="NB4" s="213"/>
      <c r="NC4" s="213"/>
      <c r="ND4" s="213"/>
      <c r="NE4" s="213"/>
      <c r="NF4" s="213"/>
      <c r="NG4" s="213"/>
      <c r="NH4" s="213"/>
      <c r="NI4" s="213"/>
      <c r="NJ4" s="214"/>
      <c r="NK4" s="214"/>
    </row>
    <row r="5" spans="1:390" ht="57" customHeight="1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213"/>
      <c r="IU5" s="213"/>
      <c r="IV5" s="213"/>
      <c r="IW5" s="213"/>
      <c r="IX5" s="213"/>
      <c r="IY5" s="213"/>
      <c r="IZ5" s="213"/>
      <c r="JA5" s="213"/>
      <c r="JB5" s="213"/>
      <c r="JC5" s="213"/>
      <c r="JD5" s="213"/>
      <c r="JE5" s="213"/>
      <c r="JF5" s="213"/>
      <c r="JG5" s="213"/>
      <c r="JH5" s="213"/>
      <c r="JI5" s="213"/>
      <c r="JJ5" s="213"/>
      <c r="JK5" s="213"/>
      <c r="JL5" s="213"/>
      <c r="JM5" s="213"/>
      <c r="JN5" s="213"/>
      <c r="JO5" s="213"/>
      <c r="JP5" s="213"/>
      <c r="JQ5" s="213"/>
      <c r="JR5" s="213"/>
      <c r="JS5" s="213"/>
      <c r="JT5" s="213"/>
      <c r="JU5" s="213"/>
      <c r="JV5" s="213"/>
      <c r="JW5" s="213"/>
      <c r="JX5" s="213"/>
      <c r="JY5" s="213"/>
      <c r="JZ5" s="213"/>
      <c r="KA5" s="213"/>
      <c r="KB5" s="213"/>
      <c r="KC5" s="213"/>
      <c r="KD5" s="213"/>
      <c r="KE5" s="213"/>
      <c r="KF5" s="213"/>
      <c r="KG5" s="213"/>
      <c r="KH5" s="213"/>
      <c r="KI5" s="213"/>
      <c r="KJ5" s="213"/>
      <c r="KK5" s="213"/>
      <c r="KL5" s="213"/>
      <c r="KM5" s="213"/>
      <c r="KN5" s="213"/>
      <c r="KO5" s="213"/>
      <c r="KP5" s="213"/>
      <c r="KQ5" s="213"/>
      <c r="KR5" s="213"/>
      <c r="KS5" s="213"/>
      <c r="KT5" s="213"/>
      <c r="KU5" s="213"/>
      <c r="KV5" s="213"/>
      <c r="KW5" s="213"/>
      <c r="KX5" s="213"/>
      <c r="KY5" s="213"/>
      <c r="KZ5" s="213"/>
      <c r="LA5" s="213"/>
      <c r="LB5" s="213"/>
      <c r="LC5" s="213"/>
      <c r="LD5" s="213"/>
      <c r="LE5" s="213"/>
      <c r="LF5" s="213"/>
      <c r="LG5" s="213"/>
      <c r="LH5" s="213"/>
      <c r="LI5" s="213"/>
      <c r="LJ5" s="213"/>
      <c r="LK5" s="213"/>
      <c r="LL5" s="213"/>
      <c r="LM5" s="213"/>
      <c r="LN5" s="213"/>
      <c r="LO5" s="213"/>
      <c r="LP5" s="213"/>
      <c r="LQ5" s="213"/>
      <c r="LR5" s="213"/>
      <c r="LS5" s="213"/>
      <c r="LT5" s="213"/>
      <c r="LU5" s="213"/>
      <c r="LV5" s="213"/>
      <c r="LW5" s="213"/>
      <c r="LX5" s="213"/>
      <c r="LY5" s="213"/>
      <c r="LZ5" s="213"/>
      <c r="MA5" s="213"/>
      <c r="MB5" s="213"/>
      <c r="MC5" s="213"/>
      <c r="MD5" s="213"/>
      <c r="ME5" s="213"/>
      <c r="MF5" s="213"/>
      <c r="MG5" s="213"/>
      <c r="MH5" s="213"/>
      <c r="MI5" s="213"/>
      <c r="MJ5" s="213"/>
      <c r="MK5" s="213"/>
      <c r="ML5" s="213"/>
      <c r="MM5" s="213"/>
      <c r="MN5" s="213"/>
      <c r="MO5" s="213"/>
      <c r="MP5" s="213"/>
      <c r="MQ5" s="213"/>
      <c r="MR5" s="213"/>
      <c r="MS5" s="213"/>
      <c r="MT5" s="213"/>
      <c r="MU5" s="213"/>
      <c r="MV5" s="213"/>
      <c r="MW5" s="213"/>
      <c r="MX5" s="213"/>
      <c r="MY5" s="213"/>
      <c r="MZ5" s="213"/>
      <c r="NA5" s="213"/>
      <c r="NB5" s="213"/>
      <c r="NC5" s="213"/>
      <c r="ND5" s="213"/>
      <c r="NE5" s="213"/>
      <c r="NF5" s="213"/>
      <c r="NG5" s="213"/>
      <c r="NH5" s="213"/>
      <c r="NI5" s="213"/>
      <c r="NJ5" s="214"/>
      <c r="NK5" s="214"/>
    </row>
    <row r="6" spans="1:390" ht="12.75" customHeight="1">
      <c r="A6" s="212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  <c r="IN6" s="213"/>
      <c r="IO6" s="213"/>
      <c r="IP6" s="213"/>
      <c r="IQ6" s="213"/>
      <c r="IR6" s="213"/>
      <c r="IS6" s="213"/>
      <c r="IT6" s="213"/>
      <c r="IU6" s="213"/>
      <c r="IV6" s="213"/>
      <c r="IW6" s="213"/>
      <c r="IX6" s="213"/>
      <c r="IY6" s="213"/>
      <c r="IZ6" s="213"/>
      <c r="JA6" s="213"/>
      <c r="JB6" s="213"/>
      <c r="JC6" s="213"/>
      <c r="JD6" s="213"/>
      <c r="JE6" s="213"/>
      <c r="JF6" s="213"/>
      <c r="JG6" s="213"/>
      <c r="JH6" s="213"/>
      <c r="JI6" s="213"/>
      <c r="JJ6" s="213"/>
      <c r="JK6" s="213"/>
      <c r="JL6" s="213"/>
      <c r="JM6" s="213"/>
      <c r="JN6" s="213"/>
      <c r="JO6" s="213"/>
      <c r="JP6" s="213"/>
      <c r="JQ6" s="213"/>
      <c r="JR6" s="213"/>
      <c r="JS6" s="213"/>
      <c r="JT6" s="213"/>
      <c r="JU6" s="213"/>
      <c r="JV6" s="213"/>
      <c r="JW6" s="213"/>
      <c r="JX6" s="213"/>
      <c r="JY6" s="213"/>
      <c r="JZ6" s="213"/>
      <c r="KA6" s="213"/>
      <c r="KB6" s="213"/>
      <c r="KC6" s="213"/>
      <c r="KD6" s="213"/>
      <c r="KE6" s="213"/>
      <c r="KF6" s="213"/>
      <c r="KG6" s="213"/>
      <c r="KH6" s="213"/>
      <c r="KI6" s="213"/>
      <c r="KJ6" s="213"/>
      <c r="KK6" s="213"/>
      <c r="KL6" s="213"/>
      <c r="KM6" s="213"/>
      <c r="KN6" s="213"/>
      <c r="KO6" s="213"/>
      <c r="KP6" s="213"/>
      <c r="KQ6" s="213"/>
      <c r="KR6" s="213"/>
      <c r="KS6" s="213"/>
      <c r="KT6" s="213"/>
      <c r="KU6" s="213"/>
      <c r="KV6" s="213"/>
      <c r="KW6" s="213"/>
      <c r="KX6" s="213"/>
      <c r="KY6" s="213"/>
      <c r="KZ6" s="213"/>
      <c r="LA6" s="213"/>
      <c r="LB6" s="213"/>
      <c r="LC6" s="213"/>
      <c r="LD6" s="213"/>
      <c r="LE6" s="213"/>
      <c r="LF6" s="213"/>
      <c r="LG6" s="213"/>
      <c r="LH6" s="213"/>
      <c r="LI6" s="213"/>
      <c r="LJ6" s="213"/>
      <c r="LK6" s="213"/>
      <c r="LL6" s="213"/>
      <c r="LM6" s="213"/>
      <c r="LN6" s="213"/>
      <c r="LO6" s="213"/>
      <c r="LP6" s="213"/>
      <c r="LQ6" s="213"/>
      <c r="LR6" s="213"/>
      <c r="LS6" s="213"/>
      <c r="LT6" s="213"/>
      <c r="LU6" s="213"/>
      <c r="LV6" s="213"/>
      <c r="LW6" s="213"/>
      <c r="LX6" s="213"/>
      <c r="LY6" s="213"/>
      <c r="LZ6" s="213"/>
      <c r="MA6" s="213"/>
      <c r="MB6" s="213"/>
      <c r="MC6" s="213"/>
      <c r="MD6" s="213"/>
      <c r="ME6" s="213"/>
      <c r="MF6" s="213"/>
      <c r="MG6" s="213"/>
      <c r="MH6" s="213"/>
      <c r="MI6" s="213"/>
      <c r="MJ6" s="213"/>
      <c r="MK6" s="213"/>
      <c r="ML6" s="213"/>
      <c r="MM6" s="213"/>
      <c r="MN6" s="213"/>
      <c r="MO6" s="213"/>
      <c r="MP6" s="213"/>
      <c r="MQ6" s="213"/>
      <c r="MR6" s="213"/>
      <c r="MS6" s="213"/>
      <c r="MT6" s="213"/>
      <c r="MU6" s="213"/>
      <c r="MV6" s="213"/>
      <c r="MW6" s="213"/>
      <c r="MX6" s="213"/>
      <c r="MY6" s="213"/>
      <c r="MZ6" s="213"/>
      <c r="NA6" s="213"/>
      <c r="NB6" s="213"/>
      <c r="NC6" s="213"/>
      <c r="ND6" s="213"/>
      <c r="NE6" s="213"/>
      <c r="NF6" s="213"/>
      <c r="NG6" s="213"/>
      <c r="NH6" s="213"/>
      <c r="NI6" s="213"/>
      <c r="NJ6" s="214"/>
      <c r="NK6" s="214"/>
      <c r="NL6" s="84">
        <f ca="1">+TODAY()</f>
        <v>45496</v>
      </c>
    </row>
    <row r="7" spans="1:390" ht="35.450000000000003" customHeight="1">
      <c r="A7" s="215" t="s">
        <v>62</v>
      </c>
      <c r="B7" s="216"/>
      <c r="C7" s="216"/>
      <c r="D7" s="216"/>
      <c r="E7" s="217"/>
      <c r="F7" s="218">
        <v>2023</v>
      </c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  <c r="EN7" s="219"/>
      <c r="EO7" s="219"/>
      <c r="EP7" s="219"/>
      <c r="EQ7" s="219"/>
      <c r="ER7" s="219"/>
      <c r="ES7" s="219"/>
      <c r="ET7" s="219"/>
      <c r="EU7" s="219"/>
      <c r="EV7" s="219"/>
      <c r="EW7" s="219"/>
      <c r="EX7" s="219"/>
      <c r="EY7" s="219"/>
      <c r="EZ7" s="219"/>
      <c r="FA7" s="219"/>
      <c r="FB7" s="219"/>
      <c r="FC7" s="219"/>
      <c r="FD7" s="219"/>
      <c r="FE7" s="219"/>
      <c r="FF7" s="219"/>
      <c r="FG7" s="219"/>
      <c r="FH7" s="219"/>
      <c r="FI7" s="219"/>
      <c r="FJ7" s="219"/>
      <c r="FK7" s="219"/>
      <c r="FL7" s="219"/>
      <c r="FM7" s="219"/>
      <c r="FN7" s="219"/>
      <c r="FO7" s="219"/>
      <c r="FP7" s="219"/>
      <c r="FQ7" s="219"/>
      <c r="FR7" s="219"/>
      <c r="FS7" s="219"/>
      <c r="FT7" s="219"/>
      <c r="FU7" s="219"/>
      <c r="FV7" s="219"/>
      <c r="FW7" s="219"/>
      <c r="FX7" s="219"/>
      <c r="FY7" s="219"/>
      <c r="FZ7" s="219"/>
      <c r="GA7" s="219"/>
      <c r="GB7" s="219"/>
      <c r="GC7" s="219"/>
      <c r="GD7" s="219"/>
      <c r="GE7" s="219"/>
      <c r="GF7" s="219"/>
      <c r="GG7" s="219"/>
      <c r="GH7" s="219"/>
      <c r="GI7" s="219"/>
      <c r="GJ7" s="219"/>
      <c r="GK7" s="219"/>
      <c r="GL7" s="219"/>
      <c r="GM7" s="219"/>
      <c r="GN7" s="219"/>
      <c r="GO7" s="219"/>
      <c r="GP7" s="219"/>
      <c r="GQ7" s="219"/>
      <c r="GR7" s="219"/>
      <c r="GS7" s="219"/>
      <c r="GT7" s="219"/>
      <c r="GU7" s="219"/>
      <c r="GV7" s="219"/>
      <c r="GW7" s="219"/>
      <c r="GX7" s="219"/>
      <c r="GY7" s="219"/>
      <c r="GZ7" s="219"/>
      <c r="HA7" s="219"/>
      <c r="HB7" s="219"/>
      <c r="HC7" s="219"/>
      <c r="HD7" s="219"/>
      <c r="HE7" s="219"/>
      <c r="HF7" s="219"/>
      <c r="HG7" s="219"/>
      <c r="HH7" s="219"/>
      <c r="HI7" s="219"/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19"/>
      <c r="IF7" s="219"/>
      <c r="IG7" s="219"/>
      <c r="IH7" s="219"/>
      <c r="II7" s="219"/>
      <c r="IJ7" s="219"/>
      <c r="IK7" s="219"/>
      <c r="IL7" s="219"/>
      <c r="IM7" s="219"/>
      <c r="IN7" s="219"/>
      <c r="IO7" s="219"/>
      <c r="IP7" s="219"/>
      <c r="IQ7" s="219"/>
      <c r="IR7" s="219"/>
      <c r="IS7" s="219"/>
      <c r="IT7" s="219"/>
      <c r="IU7" s="219"/>
      <c r="IV7" s="219"/>
      <c r="IW7" s="219"/>
      <c r="IX7" s="219"/>
      <c r="IY7" s="219"/>
      <c r="IZ7" s="219"/>
      <c r="JA7" s="219"/>
      <c r="JB7" s="219"/>
      <c r="JC7" s="219"/>
      <c r="JD7" s="219"/>
      <c r="JE7" s="219"/>
      <c r="JF7" s="219"/>
      <c r="JG7" s="219"/>
      <c r="JH7" s="219"/>
      <c r="JI7" s="219"/>
      <c r="JJ7" s="219"/>
      <c r="JK7" s="219"/>
      <c r="JL7" s="219"/>
      <c r="JM7" s="219"/>
      <c r="JN7" s="219"/>
      <c r="JO7" s="219"/>
      <c r="JP7" s="219"/>
      <c r="JQ7" s="219"/>
      <c r="JR7" s="219"/>
      <c r="JS7" s="219"/>
      <c r="JT7" s="219"/>
      <c r="JU7" s="219"/>
      <c r="JV7" s="219"/>
      <c r="JW7" s="219"/>
      <c r="JX7" s="219"/>
      <c r="JY7" s="219"/>
      <c r="JZ7" s="219"/>
      <c r="KA7" s="219"/>
      <c r="KB7" s="219"/>
      <c r="KC7" s="219"/>
      <c r="KD7" s="219"/>
      <c r="KE7" s="219"/>
      <c r="KF7" s="219"/>
      <c r="KG7" s="219"/>
      <c r="KH7" s="219"/>
      <c r="KI7" s="219"/>
      <c r="KJ7" s="219"/>
      <c r="KK7" s="219"/>
      <c r="KL7" s="219"/>
      <c r="KM7" s="219"/>
      <c r="KN7" s="219"/>
      <c r="KO7" s="219"/>
      <c r="KP7" s="219"/>
      <c r="KQ7" s="219"/>
      <c r="KR7" s="219"/>
      <c r="KS7" s="219"/>
      <c r="KT7" s="219"/>
      <c r="KU7" s="219"/>
      <c r="KV7" s="219"/>
      <c r="KW7" s="219"/>
      <c r="KX7" s="219"/>
      <c r="KY7" s="219"/>
      <c r="KZ7" s="219"/>
      <c r="LA7" s="219"/>
      <c r="LB7" s="219"/>
      <c r="LC7" s="219"/>
      <c r="LD7" s="219"/>
      <c r="LE7" s="219"/>
      <c r="LF7" s="219"/>
      <c r="LG7" s="219"/>
      <c r="LH7" s="219"/>
      <c r="LI7" s="219"/>
      <c r="LJ7" s="219"/>
      <c r="LK7" s="219"/>
      <c r="LL7" s="219"/>
      <c r="LM7" s="219"/>
      <c r="LN7" s="219"/>
      <c r="LO7" s="219"/>
      <c r="LP7" s="219"/>
      <c r="LQ7" s="219"/>
      <c r="LR7" s="219"/>
      <c r="LS7" s="219"/>
      <c r="LT7" s="219"/>
      <c r="LU7" s="219"/>
      <c r="LV7" s="219"/>
      <c r="LW7" s="219"/>
      <c r="LX7" s="219"/>
      <c r="LY7" s="219"/>
      <c r="LZ7" s="219"/>
      <c r="MA7" s="219"/>
      <c r="MB7" s="219"/>
      <c r="MC7" s="219"/>
      <c r="MD7" s="219"/>
      <c r="ME7" s="219"/>
      <c r="MF7" s="219"/>
      <c r="MG7" s="219"/>
      <c r="MH7" s="219"/>
      <c r="MI7" s="219"/>
      <c r="MJ7" s="219"/>
      <c r="MK7" s="219"/>
      <c r="ML7" s="219"/>
      <c r="MM7" s="219"/>
      <c r="MN7" s="219"/>
      <c r="MO7" s="219"/>
      <c r="MP7" s="219"/>
      <c r="MQ7" s="219"/>
      <c r="MR7" s="219"/>
      <c r="MS7" s="219"/>
      <c r="MT7" s="219"/>
      <c r="MU7" s="219"/>
      <c r="MV7" s="219"/>
      <c r="MW7" s="219"/>
      <c r="MX7" s="219"/>
      <c r="MY7" s="219"/>
      <c r="MZ7" s="219"/>
      <c r="NA7" s="219"/>
      <c r="NB7" s="219"/>
      <c r="NC7" s="219"/>
      <c r="ND7" s="219"/>
      <c r="NE7" s="219"/>
      <c r="NF7" s="219"/>
      <c r="NG7" s="219"/>
      <c r="NH7" s="219"/>
      <c r="NI7" s="219"/>
      <c r="NJ7" s="219"/>
      <c r="NK7" s="220"/>
    </row>
    <row r="8" spans="1:390" ht="26.45" customHeight="1">
      <c r="A8" s="206" t="s">
        <v>63</v>
      </c>
      <c r="B8" s="207"/>
      <c r="C8" s="207"/>
      <c r="D8" s="207"/>
      <c r="E8" s="208"/>
      <c r="F8" s="209" t="s">
        <v>64</v>
      </c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0"/>
      <c r="DK8" s="210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DW8" s="210"/>
      <c r="DX8" s="210"/>
      <c r="DY8" s="210"/>
      <c r="DZ8" s="210"/>
      <c r="EA8" s="210"/>
      <c r="EB8" s="210"/>
      <c r="EC8" s="210"/>
      <c r="ED8" s="210"/>
      <c r="EE8" s="210"/>
      <c r="EF8" s="210"/>
      <c r="EG8" s="210"/>
      <c r="EH8" s="210"/>
      <c r="EI8" s="210"/>
      <c r="EJ8" s="210"/>
      <c r="EK8" s="210"/>
      <c r="EL8" s="210"/>
      <c r="EM8" s="210"/>
      <c r="EN8" s="210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0"/>
      <c r="EZ8" s="210"/>
      <c r="FA8" s="210"/>
      <c r="FB8" s="210"/>
      <c r="FC8" s="210"/>
      <c r="FD8" s="210"/>
      <c r="FE8" s="210"/>
      <c r="FF8" s="210"/>
      <c r="FG8" s="210"/>
      <c r="FH8" s="210"/>
      <c r="FI8" s="210"/>
      <c r="FJ8" s="210"/>
      <c r="FK8" s="210"/>
      <c r="FL8" s="210"/>
      <c r="FM8" s="210"/>
      <c r="FN8" s="210"/>
      <c r="FO8" s="210"/>
      <c r="FP8" s="210"/>
      <c r="FQ8" s="210"/>
      <c r="FR8" s="210"/>
      <c r="FS8" s="210"/>
      <c r="FT8" s="210"/>
      <c r="FU8" s="210"/>
      <c r="FV8" s="210"/>
      <c r="FW8" s="210"/>
      <c r="FX8" s="210"/>
      <c r="FY8" s="210"/>
      <c r="FZ8" s="210"/>
      <c r="GA8" s="210"/>
      <c r="GB8" s="210"/>
      <c r="GC8" s="210"/>
      <c r="GD8" s="210"/>
      <c r="GE8" s="210"/>
      <c r="GF8" s="210"/>
      <c r="GG8" s="210"/>
      <c r="GH8" s="210"/>
      <c r="GI8" s="210"/>
      <c r="GJ8" s="210"/>
      <c r="GK8" s="210"/>
      <c r="GL8" s="210"/>
      <c r="GM8" s="210"/>
      <c r="GN8" s="210"/>
      <c r="GO8" s="210"/>
      <c r="GP8" s="210"/>
      <c r="GQ8" s="210"/>
      <c r="GR8" s="210"/>
      <c r="GS8" s="210"/>
      <c r="GT8" s="210"/>
      <c r="GU8" s="210"/>
      <c r="GV8" s="210"/>
      <c r="GW8" s="210"/>
      <c r="GX8" s="210"/>
      <c r="GY8" s="210"/>
      <c r="GZ8" s="210"/>
      <c r="HA8" s="210"/>
      <c r="HB8" s="210"/>
      <c r="HC8" s="210"/>
      <c r="HD8" s="210"/>
      <c r="HE8" s="210"/>
      <c r="HF8" s="210"/>
      <c r="HG8" s="210"/>
      <c r="HH8" s="210"/>
      <c r="HI8" s="210"/>
      <c r="HJ8" s="210"/>
      <c r="HK8" s="210"/>
      <c r="HL8" s="210"/>
      <c r="HM8" s="210"/>
      <c r="HN8" s="210"/>
      <c r="HO8" s="210"/>
      <c r="HP8" s="210"/>
      <c r="HQ8" s="210"/>
      <c r="HR8" s="210"/>
      <c r="HS8" s="210"/>
      <c r="HT8" s="210"/>
      <c r="HU8" s="210"/>
      <c r="HV8" s="210"/>
      <c r="HW8" s="210"/>
      <c r="HX8" s="210"/>
      <c r="HY8" s="210"/>
      <c r="HZ8" s="210"/>
      <c r="IA8" s="210"/>
      <c r="IB8" s="210"/>
      <c r="IC8" s="210"/>
      <c r="ID8" s="210"/>
      <c r="IE8" s="210"/>
      <c r="IF8" s="210"/>
      <c r="IG8" s="210"/>
      <c r="IH8" s="210"/>
      <c r="II8" s="210"/>
      <c r="IJ8" s="210"/>
      <c r="IK8" s="210"/>
      <c r="IL8" s="210"/>
      <c r="IM8" s="210"/>
      <c r="IN8" s="210"/>
      <c r="IO8" s="210"/>
      <c r="IP8" s="210"/>
      <c r="IQ8" s="210"/>
      <c r="IR8" s="210"/>
      <c r="IS8" s="210"/>
      <c r="IT8" s="210"/>
      <c r="IU8" s="210"/>
      <c r="IV8" s="210"/>
      <c r="IW8" s="210"/>
      <c r="IX8" s="210"/>
      <c r="IY8" s="210"/>
      <c r="IZ8" s="210"/>
      <c r="JA8" s="210"/>
      <c r="JB8" s="210"/>
      <c r="JC8" s="210"/>
      <c r="JD8" s="210"/>
      <c r="JE8" s="210"/>
      <c r="JF8" s="210"/>
      <c r="JG8" s="210"/>
      <c r="JH8" s="210"/>
      <c r="JI8" s="210"/>
      <c r="JJ8" s="210"/>
      <c r="JK8" s="210"/>
      <c r="JL8" s="210"/>
      <c r="JM8" s="210"/>
      <c r="JN8" s="210"/>
      <c r="JO8" s="210"/>
      <c r="JP8" s="210"/>
      <c r="JQ8" s="210"/>
      <c r="JR8" s="210"/>
      <c r="JS8" s="210"/>
      <c r="JT8" s="210"/>
      <c r="JU8" s="210"/>
      <c r="JV8" s="210"/>
      <c r="JW8" s="210"/>
      <c r="JX8" s="210"/>
      <c r="JY8" s="210"/>
      <c r="JZ8" s="210"/>
      <c r="KA8" s="210"/>
      <c r="KB8" s="210"/>
      <c r="KC8" s="210"/>
      <c r="KD8" s="210"/>
      <c r="KE8" s="210"/>
      <c r="KF8" s="210"/>
      <c r="KG8" s="210"/>
      <c r="KH8" s="210"/>
      <c r="KI8" s="210"/>
      <c r="KJ8" s="210"/>
      <c r="KK8" s="210"/>
      <c r="KL8" s="210"/>
      <c r="KM8" s="210"/>
      <c r="KN8" s="210"/>
      <c r="KO8" s="210"/>
      <c r="KP8" s="210"/>
      <c r="KQ8" s="210"/>
      <c r="KR8" s="210"/>
      <c r="KS8" s="210"/>
      <c r="KT8" s="210"/>
      <c r="KU8" s="210"/>
      <c r="KV8" s="210"/>
      <c r="KW8" s="210"/>
      <c r="KX8" s="210"/>
      <c r="KY8" s="210"/>
      <c r="KZ8" s="210"/>
      <c r="LA8" s="210"/>
      <c r="LB8" s="210"/>
      <c r="LC8" s="210"/>
      <c r="LD8" s="210"/>
      <c r="LE8" s="210"/>
      <c r="LF8" s="210"/>
      <c r="LG8" s="210"/>
      <c r="LH8" s="210"/>
      <c r="LI8" s="210"/>
      <c r="LJ8" s="210"/>
      <c r="LK8" s="210"/>
      <c r="LL8" s="210"/>
      <c r="LM8" s="210"/>
      <c r="LN8" s="210"/>
      <c r="LO8" s="210"/>
      <c r="LP8" s="210"/>
      <c r="LQ8" s="210"/>
      <c r="LR8" s="210"/>
      <c r="LS8" s="210"/>
      <c r="LT8" s="210"/>
      <c r="LU8" s="210"/>
      <c r="LV8" s="210"/>
      <c r="LW8" s="210"/>
      <c r="LX8" s="210"/>
      <c r="LY8" s="210"/>
      <c r="LZ8" s="210"/>
      <c r="MA8" s="210"/>
      <c r="MB8" s="210"/>
      <c r="MC8" s="210"/>
      <c r="MD8" s="210"/>
      <c r="ME8" s="210"/>
      <c r="MF8" s="210"/>
      <c r="MG8" s="210"/>
      <c r="MH8" s="210"/>
      <c r="MI8" s="210"/>
      <c r="MJ8" s="210"/>
      <c r="MK8" s="210"/>
      <c r="ML8" s="210"/>
      <c r="MM8" s="210"/>
      <c r="MN8" s="210"/>
      <c r="MO8" s="210"/>
      <c r="MP8" s="210"/>
      <c r="MQ8" s="210"/>
      <c r="MR8" s="210"/>
      <c r="MS8" s="210"/>
      <c r="MT8" s="210"/>
      <c r="MU8" s="210"/>
      <c r="MV8" s="210"/>
      <c r="MW8" s="210"/>
      <c r="MX8" s="210"/>
      <c r="MY8" s="210"/>
      <c r="MZ8" s="210"/>
      <c r="NA8" s="210"/>
      <c r="NB8" s="210"/>
      <c r="NC8" s="210"/>
      <c r="ND8" s="210"/>
      <c r="NE8" s="210"/>
      <c r="NF8" s="210"/>
      <c r="NG8" s="210"/>
      <c r="NH8" s="210"/>
      <c r="NI8" s="210"/>
      <c r="NJ8" s="210"/>
      <c r="NK8" s="211"/>
    </row>
    <row r="9" spans="1:390" ht="26.25" customHeight="1">
      <c r="A9" s="191" t="s">
        <v>65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/>
      <c r="DS9" s="191"/>
      <c r="DT9" s="191"/>
      <c r="DU9" s="191"/>
      <c r="DV9" s="191"/>
      <c r="DW9" s="191"/>
      <c r="DX9" s="191"/>
      <c r="DY9" s="191"/>
      <c r="DZ9" s="191"/>
      <c r="EA9" s="191"/>
      <c r="EB9" s="191"/>
      <c r="EC9" s="191"/>
      <c r="ED9" s="191"/>
      <c r="EE9" s="191"/>
      <c r="EF9" s="191"/>
      <c r="EG9" s="191"/>
      <c r="EH9" s="191"/>
      <c r="EI9" s="191"/>
      <c r="EJ9" s="191"/>
      <c r="EK9" s="191"/>
      <c r="EL9" s="191"/>
      <c r="EM9" s="191"/>
      <c r="EN9" s="191"/>
      <c r="EO9" s="191"/>
      <c r="EP9" s="191"/>
      <c r="EQ9" s="191"/>
      <c r="ER9" s="191"/>
      <c r="ES9" s="191"/>
      <c r="ET9" s="191"/>
      <c r="EU9" s="191"/>
      <c r="EV9" s="191"/>
      <c r="EW9" s="191"/>
      <c r="EX9" s="191"/>
      <c r="EY9" s="191"/>
      <c r="EZ9" s="191"/>
      <c r="FA9" s="191"/>
      <c r="FB9" s="191"/>
      <c r="FC9" s="191"/>
      <c r="FD9" s="191"/>
      <c r="FE9" s="191"/>
      <c r="FF9" s="191"/>
      <c r="FG9" s="191"/>
      <c r="FH9" s="191"/>
      <c r="FI9" s="191"/>
      <c r="FJ9" s="191"/>
      <c r="FK9" s="191"/>
      <c r="FL9" s="191"/>
      <c r="FM9" s="191"/>
      <c r="FN9" s="191"/>
      <c r="FO9" s="191"/>
      <c r="FP9" s="191"/>
      <c r="FQ9" s="191"/>
      <c r="FR9" s="191"/>
      <c r="FS9" s="191"/>
      <c r="FT9" s="191"/>
      <c r="FU9" s="191"/>
      <c r="FV9" s="191"/>
      <c r="FW9" s="191"/>
      <c r="FX9" s="191"/>
      <c r="FY9" s="191"/>
      <c r="FZ9" s="191"/>
      <c r="GA9" s="191"/>
      <c r="GB9" s="191"/>
      <c r="GC9" s="191"/>
      <c r="GD9" s="191"/>
      <c r="GE9" s="191"/>
      <c r="GF9" s="191"/>
      <c r="GG9" s="191"/>
      <c r="GH9" s="191"/>
      <c r="GI9" s="191"/>
      <c r="GJ9" s="191"/>
      <c r="GK9" s="191"/>
      <c r="GL9" s="191"/>
      <c r="GM9" s="191"/>
      <c r="GN9" s="191"/>
      <c r="GO9" s="191"/>
      <c r="GP9" s="191"/>
      <c r="GQ9" s="191"/>
      <c r="GR9" s="191"/>
      <c r="GS9" s="191"/>
      <c r="GT9" s="191"/>
      <c r="GU9" s="191"/>
      <c r="GV9" s="191"/>
      <c r="GW9" s="191"/>
      <c r="GX9" s="191"/>
      <c r="GY9" s="191"/>
      <c r="GZ9" s="191"/>
      <c r="HA9" s="191"/>
      <c r="HB9" s="191"/>
      <c r="HC9" s="191"/>
      <c r="HD9" s="191"/>
      <c r="HE9" s="191"/>
      <c r="HF9" s="191"/>
      <c r="HG9" s="191"/>
      <c r="HH9" s="191"/>
      <c r="HI9" s="191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1"/>
      <c r="IF9" s="191"/>
      <c r="IG9" s="191"/>
      <c r="IH9" s="191"/>
      <c r="II9" s="191"/>
      <c r="IJ9" s="191"/>
      <c r="IK9" s="191"/>
      <c r="IL9" s="191"/>
      <c r="IM9" s="191"/>
      <c r="IN9" s="191"/>
      <c r="IO9" s="191"/>
      <c r="IP9" s="191"/>
      <c r="IQ9" s="191"/>
      <c r="IR9" s="191"/>
      <c r="IS9" s="191"/>
      <c r="IT9" s="191"/>
      <c r="IU9" s="191"/>
      <c r="IV9" s="191"/>
      <c r="IW9" s="191"/>
      <c r="IX9" s="191"/>
      <c r="IY9" s="191"/>
      <c r="IZ9" s="191"/>
      <c r="JA9" s="191"/>
      <c r="JB9" s="191"/>
      <c r="JC9" s="191"/>
      <c r="JD9" s="191"/>
      <c r="JE9" s="191"/>
      <c r="JF9" s="191"/>
      <c r="JG9" s="191"/>
      <c r="JH9" s="191"/>
      <c r="JI9" s="191"/>
      <c r="JJ9" s="191"/>
      <c r="JK9" s="191"/>
      <c r="JL9" s="191"/>
      <c r="JM9" s="191"/>
      <c r="JN9" s="191"/>
      <c r="JO9" s="191"/>
      <c r="JP9" s="191"/>
      <c r="JQ9" s="191"/>
      <c r="JR9" s="191"/>
      <c r="JS9" s="191"/>
      <c r="JT9" s="191"/>
      <c r="JU9" s="191"/>
      <c r="JV9" s="191"/>
      <c r="JW9" s="191"/>
      <c r="JX9" s="191"/>
      <c r="JY9" s="191"/>
      <c r="JZ9" s="191"/>
      <c r="KA9" s="191"/>
      <c r="KB9" s="191"/>
      <c r="KC9" s="191"/>
      <c r="KD9" s="191"/>
      <c r="KE9" s="191"/>
      <c r="KF9" s="191"/>
      <c r="KG9" s="191"/>
      <c r="KH9" s="191"/>
      <c r="KI9" s="191"/>
      <c r="KJ9" s="191"/>
      <c r="KK9" s="191"/>
      <c r="KL9" s="191"/>
      <c r="KM9" s="191"/>
      <c r="KN9" s="191"/>
      <c r="KO9" s="191"/>
      <c r="KP9" s="191"/>
      <c r="KQ9" s="191"/>
      <c r="KR9" s="191"/>
      <c r="KS9" s="191"/>
      <c r="KT9" s="191"/>
      <c r="KU9" s="191"/>
      <c r="KV9" s="191"/>
      <c r="KW9" s="191"/>
      <c r="KX9" s="191"/>
      <c r="KY9" s="191"/>
      <c r="KZ9" s="191"/>
      <c r="LA9" s="191"/>
      <c r="LB9" s="191"/>
      <c r="LC9" s="191"/>
      <c r="LD9" s="191"/>
      <c r="LE9" s="191"/>
      <c r="LF9" s="191"/>
      <c r="LG9" s="191"/>
      <c r="LH9" s="191"/>
      <c r="LI9" s="191"/>
      <c r="LJ9" s="191"/>
      <c r="LK9" s="191"/>
      <c r="LL9" s="191"/>
      <c r="LM9" s="191"/>
      <c r="LN9" s="191"/>
      <c r="LO9" s="191"/>
      <c r="LP9" s="191"/>
      <c r="LQ9" s="191"/>
      <c r="LR9" s="191"/>
      <c r="LS9" s="191"/>
      <c r="LT9" s="191"/>
      <c r="LU9" s="191"/>
      <c r="LV9" s="191"/>
      <c r="LW9" s="191"/>
      <c r="LX9" s="191"/>
      <c r="LY9" s="191"/>
      <c r="LZ9" s="191"/>
      <c r="MA9" s="191"/>
      <c r="MB9" s="191"/>
      <c r="MC9" s="191"/>
      <c r="MD9" s="191"/>
      <c r="ME9" s="191"/>
      <c r="MF9" s="191"/>
      <c r="MG9" s="191"/>
      <c r="MH9" s="191"/>
      <c r="MI9" s="191"/>
      <c r="MJ9" s="191"/>
      <c r="MK9" s="191"/>
      <c r="ML9" s="191"/>
      <c r="MM9" s="191"/>
      <c r="MN9" s="191"/>
      <c r="MO9" s="191"/>
      <c r="MP9" s="191"/>
      <c r="MQ9" s="191"/>
      <c r="MR9" s="191"/>
      <c r="MS9" s="191"/>
      <c r="MT9" s="191"/>
      <c r="MU9" s="191"/>
      <c r="MV9" s="191"/>
      <c r="MW9" s="191"/>
      <c r="MX9" s="191"/>
      <c r="MY9" s="191"/>
      <c r="MZ9" s="191"/>
      <c r="NA9" s="191"/>
      <c r="NB9" s="191"/>
      <c r="NC9" s="191"/>
      <c r="ND9" s="191"/>
      <c r="NE9" s="191"/>
      <c r="NF9" s="191"/>
      <c r="NG9" s="191"/>
      <c r="NH9" s="191"/>
      <c r="NI9" s="191"/>
      <c r="NJ9" s="191"/>
      <c r="NK9" s="191"/>
    </row>
    <row r="10" spans="1:390" ht="24.75" customHeight="1">
      <c r="A10" s="192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  <c r="IA10" s="193"/>
      <c r="IB10" s="193"/>
      <c r="IC10" s="193"/>
      <c r="ID10" s="193"/>
      <c r="IE10" s="193"/>
      <c r="IF10" s="193"/>
      <c r="IG10" s="193"/>
      <c r="IH10" s="193"/>
      <c r="II10" s="193"/>
      <c r="IJ10" s="193"/>
      <c r="IK10" s="193"/>
      <c r="IL10" s="193"/>
      <c r="IM10" s="193"/>
      <c r="IN10" s="193"/>
      <c r="IO10" s="193"/>
      <c r="IP10" s="193"/>
      <c r="IQ10" s="193"/>
      <c r="IR10" s="193"/>
      <c r="IS10" s="193"/>
      <c r="IT10" s="193"/>
      <c r="IU10" s="193"/>
      <c r="IV10" s="193"/>
      <c r="IW10" s="193"/>
      <c r="IX10" s="193"/>
      <c r="IY10" s="193"/>
      <c r="IZ10" s="193"/>
      <c r="JA10" s="193"/>
      <c r="JB10" s="193"/>
      <c r="JC10" s="193"/>
      <c r="JD10" s="193"/>
      <c r="JE10" s="193"/>
      <c r="JF10" s="193"/>
      <c r="JG10" s="193"/>
      <c r="JH10" s="193"/>
      <c r="JI10" s="193"/>
      <c r="JJ10" s="193"/>
      <c r="JK10" s="193"/>
      <c r="JL10" s="193"/>
      <c r="JM10" s="193"/>
      <c r="JN10" s="193"/>
      <c r="JO10" s="193"/>
      <c r="JP10" s="193"/>
      <c r="JQ10" s="193"/>
      <c r="JR10" s="193"/>
      <c r="JS10" s="193"/>
      <c r="JT10" s="193"/>
      <c r="JU10" s="193"/>
      <c r="JV10" s="193"/>
      <c r="JW10" s="193"/>
      <c r="JX10" s="193"/>
      <c r="JY10" s="193"/>
      <c r="JZ10" s="193"/>
      <c r="KA10" s="193"/>
      <c r="KB10" s="193"/>
      <c r="KC10" s="193"/>
      <c r="KD10" s="193"/>
      <c r="KE10" s="193"/>
      <c r="KF10" s="193"/>
      <c r="KG10" s="193"/>
      <c r="KH10" s="193"/>
      <c r="KI10" s="193"/>
      <c r="KJ10" s="193"/>
      <c r="KK10" s="193"/>
      <c r="KL10" s="193"/>
      <c r="KM10" s="193"/>
      <c r="KN10" s="193"/>
      <c r="KO10" s="193"/>
      <c r="KP10" s="193"/>
      <c r="KQ10" s="193"/>
      <c r="KR10" s="193"/>
      <c r="KS10" s="193"/>
      <c r="KT10" s="193"/>
      <c r="KU10" s="193"/>
      <c r="KV10" s="193"/>
      <c r="KW10" s="193"/>
      <c r="KX10" s="193"/>
      <c r="KY10" s="193"/>
      <c r="KZ10" s="193"/>
      <c r="LA10" s="193"/>
      <c r="LB10" s="193"/>
      <c r="LC10" s="193"/>
      <c r="LD10" s="193"/>
      <c r="LE10" s="193"/>
      <c r="LF10" s="193"/>
      <c r="LG10" s="193"/>
      <c r="LH10" s="193"/>
      <c r="LI10" s="193"/>
      <c r="LJ10" s="193"/>
      <c r="LK10" s="193"/>
      <c r="LL10" s="193"/>
      <c r="LM10" s="193"/>
      <c r="LN10" s="193"/>
      <c r="LO10" s="193"/>
      <c r="LP10" s="193"/>
      <c r="LQ10" s="193"/>
      <c r="LR10" s="193"/>
      <c r="LS10" s="193"/>
      <c r="LT10" s="193"/>
      <c r="LU10" s="193"/>
      <c r="LV10" s="193"/>
      <c r="LW10" s="193"/>
      <c r="LX10" s="193"/>
      <c r="LY10" s="193"/>
      <c r="LZ10" s="193"/>
      <c r="MA10" s="193"/>
      <c r="MB10" s="193"/>
      <c r="MC10" s="193"/>
      <c r="MD10" s="193"/>
      <c r="ME10" s="193"/>
      <c r="MF10" s="193"/>
      <c r="MG10" s="193"/>
      <c r="MH10" s="193"/>
      <c r="MI10" s="193"/>
      <c r="MJ10" s="193"/>
      <c r="MK10" s="193"/>
      <c r="ML10" s="193"/>
      <c r="MM10" s="193"/>
      <c r="MN10" s="193"/>
      <c r="MO10" s="193"/>
      <c r="MP10" s="193"/>
      <c r="MQ10" s="193"/>
      <c r="MR10" s="193"/>
      <c r="MS10" s="193"/>
      <c r="MT10" s="193"/>
      <c r="MU10" s="193"/>
      <c r="MV10" s="193"/>
      <c r="MW10" s="193"/>
      <c r="MX10" s="193"/>
      <c r="MY10" s="193"/>
      <c r="MZ10" s="193"/>
      <c r="NA10" s="193"/>
      <c r="NB10" s="193"/>
      <c r="NC10" s="193"/>
      <c r="ND10" s="193"/>
      <c r="NE10" s="193"/>
      <c r="NF10" s="193"/>
      <c r="NG10" s="194"/>
      <c r="NH10" s="195"/>
      <c r="NI10" s="85"/>
      <c r="NJ10" s="194"/>
      <c r="NK10" s="196"/>
      <c r="NL10" s="77"/>
    </row>
    <row r="11" spans="1:390" s="78" customFormat="1" ht="36" customHeight="1">
      <c r="A11" s="185" t="s">
        <v>66</v>
      </c>
      <c r="B11" s="187" t="s">
        <v>67</v>
      </c>
      <c r="C11" s="188"/>
      <c r="D11" s="200" t="s">
        <v>68</v>
      </c>
      <c r="E11" s="202" t="s">
        <v>69</v>
      </c>
      <c r="F11" s="204" t="s">
        <v>70</v>
      </c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  <c r="IW11" s="205"/>
      <c r="IX11" s="205"/>
      <c r="IY11" s="205"/>
      <c r="IZ11" s="205"/>
      <c r="JA11" s="205"/>
      <c r="JB11" s="205"/>
      <c r="JC11" s="205"/>
      <c r="JD11" s="205"/>
      <c r="JE11" s="205"/>
      <c r="JF11" s="205"/>
      <c r="JG11" s="205"/>
      <c r="JH11" s="205"/>
      <c r="JI11" s="205"/>
      <c r="JJ11" s="205"/>
      <c r="JK11" s="205"/>
      <c r="JL11" s="205"/>
      <c r="JM11" s="205"/>
      <c r="JN11" s="205"/>
      <c r="JO11" s="205"/>
      <c r="JP11" s="205"/>
      <c r="JQ11" s="205"/>
      <c r="JR11" s="205"/>
      <c r="JS11" s="205"/>
      <c r="JT11" s="205"/>
      <c r="JU11" s="205"/>
      <c r="JV11" s="205"/>
      <c r="JW11" s="205"/>
      <c r="JX11" s="205"/>
      <c r="JY11" s="205"/>
      <c r="JZ11" s="205"/>
      <c r="KA11" s="205"/>
      <c r="KB11" s="205"/>
      <c r="KC11" s="205"/>
      <c r="KD11" s="205"/>
      <c r="KE11" s="205"/>
      <c r="KF11" s="205"/>
      <c r="KG11" s="205"/>
      <c r="KH11" s="205"/>
      <c r="KI11" s="205"/>
      <c r="KJ11" s="205"/>
      <c r="KK11" s="205"/>
      <c r="KL11" s="205"/>
      <c r="KM11" s="205"/>
      <c r="KN11" s="205"/>
      <c r="KO11" s="205"/>
      <c r="KP11" s="205"/>
      <c r="KQ11" s="205"/>
      <c r="KR11" s="205"/>
      <c r="KS11" s="205"/>
      <c r="KT11" s="205"/>
      <c r="KU11" s="205"/>
      <c r="KV11" s="205"/>
      <c r="KW11" s="205"/>
      <c r="KX11" s="205"/>
      <c r="KY11" s="205"/>
      <c r="KZ11" s="205"/>
      <c r="LA11" s="205"/>
      <c r="LB11" s="205"/>
      <c r="LC11" s="205"/>
      <c r="LD11" s="205"/>
      <c r="LE11" s="205"/>
      <c r="LF11" s="205"/>
      <c r="LG11" s="205"/>
      <c r="LH11" s="205"/>
      <c r="LI11" s="205"/>
      <c r="LJ11" s="205"/>
      <c r="LK11" s="205"/>
      <c r="LL11" s="205"/>
      <c r="LM11" s="205"/>
      <c r="LN11" s="205"/>
      <c r="LO11" s="205"/>
      <c r="LP11" s="205"/>
      <c r="LQ11" s="205"/>
      <c r="LR11" s="205"/>
      <c r="LS11" s="205"/>
      <c r="LT11" s="205"/>
      <c r="LU11" s="205"/>
      <c r="LV11" s="205"/>
      <c r="LW11" s="205"/>
      <c r="LX11" s="205"/>
      <c r="LY11" s="205"/>
      <c r="LZ11" s="205"/>
      <c r="MA11" s="205"/>
      <c r="MB11" s="205"/>
      <c r="MC11" s="205"/>
      <c r="MD11" s="205"/>
      <c r="ME11" s="205"/>
      <c r="MF11" s="205"/>
      <c r="MG11" s="205"/>
      <c r="MH11" s="205"/>
      <c r="MI11" s="205"/>
      <c r="MJ11" s="205"/>
      <c r="MK11" s="205"/>
      <c r="ML11" s="205"/>
      <c r="MM11" s="205"/>
      <c r="MN11" s="205"/>
      <c r="MO11" s="205"/>
      <c r="MP11" s="205"/>
      <c r="MQ11" s="205"/>
      <c r="MR11" s="205"/>
      <c r="MS11" s="205"/>
      <c r="MT11" s="205"/>
      <c r="MU11" s="205"/>
      <c r="MV11" s="205"/>
      <c r="MW11" s="205"/>
      <c r="MX11" s="205"/>
      <c r="MY11" s="205"/>
      <c r="MZ11" s="205"/>
      <c r="NA11" s="205"/>
      <c r="NB11" s="205"/>
      <c r="NC11" s="205"/>
      <c r="ND11" s="205"/>
      <c r="NE11" s="205"/>
      <c r="NF11" s="205"/>
      <c r="NG11" s="183" t="s">
        <v>71</v>
      </c>
      <c r="NH11" s="183" t="s">
        <v>72</v>
      </c>
      <c r="NI11" s="185" t="s">
        <v>73</v>
      </c>
      <c r="NJ11" s="187" t="s">
        <v>74</v>
      </c>
      <c r="NK11" s="188"/>
      <c r="NL11" s="86"/>
      <c r="NO11" s="79"/>
      <c r="NP11" s="80"/>
      <c r="NQ11" s="81"/>
      <c r="NR11" s="81"/>
      <c r="NS11" s="81"/>
      <c r="NT11" s="81"/>
      <c r="NU11" s="81"/>
      <c r="NV11" s="81"/>
      <c r="NW11" s="82"/>
      <c r="NX11" s="82"/>
      <c r="NY11" s="82"/>
      <c r="NZ11" s="82"/>
    </row>
    <row r="12" spans="1:390" s="88" customFormat="1" ht="21.75" customHeight="1">
      <c r="A12" s="197"/>
      <c r="B12" s="198"/>
      <c r="C12" s="199"/>
      <c r="D12" s="201"/>
      <c r="E12" s="203"/>
      <c r="F12" s="179">
        <v>44927</v>
      </c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1"/>
      <c r="AK12" s="179">
        <v>44958</v>
      </c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79">
        <v>44986</v>
      </c>
      <c r="BN12" s="180"/>
      <c r="BO12" s="180"/>
      <c r="BP12" s="180"/>
      <c r="BQ12" s="180"/>
      <c r="BR12" s="180"/>
      <c r="BS12" s="180"/>
      <c r="BT12" s="180"/>
      <c r="BU12" s="180"/>
      <c r="BV12" s="180"/>
      <c r="BW12" s="180"/>
      <c r="BX12" s="180"/>
      <c r="BY12" s="180"/>
      <c r="BZ12" s="180"/>
      <c r="CA12" s="180"/>
      <c r="CB12" s="180"/>
      <c r="CC12" s="180"/>
      <c r="CD12" s="180"/>
      <c r="CE12" s="180"/>
      <c r="CF12" s="180"/>
      <c r="CG12" s="180"/>
      <c r="CH12" s="180"/>
      <c r="CI12" s="180"/>
      <c r="CJ12" s="180"/>
      <c r="CK12" s="180"/>
      <c r="CL12" s="180"/>
      <c r="CM12" s="180"/>
      <c r="CN12" s="180"/>
      <c r="CO12" s="180"/>
      <c r="CP12" s="180"/>
      <c r="CQ12" s="181"/>
      <c r="CR12" s="179">
        <v>45017</v>
      </c>
      <c r="CS12" s="180"/>
      <c r="CT12" s="180"/>
      <c r="CU12" s="180"/>
      <c r="CV12" s="180"/>
      <c r="CW12" s="180"/>
      <c r="CX12" s="180"/>
      <c r="CY12" s="180"/>
      <c r="CZ12" s="180"/>
      <c r="DA12" s="180"/>
      <c r="DB12" s="180"/>
      <c r="DC12" s="180"/>
      <c r="DD12" s="180"/>
      <c r="DE12" s="180"/>
      <c r="DF12" s="180"/>
      <c r="DG12" s="180"/>
      <c r="DH12" s="180"/>
      <c r="DI12" s="180"/>
      <c r="DJ12" s="180"/>
      <c r="DK12" s="180"/>
      <c r="DL12" s="180"/>
      <c r="DM12" s="180"/>
      <c r="DN12" s="180"/>
      <c r="DO12" s="180"/>
      <c r="DP12" s="180"/>
      <c r="DQ12" s="180"/>
      <c r="DR12" s="180"/>
      <c r="DS12" s="180"/>
      <c r="DT12" s="180"/>
      <c r="DU12" s="180"/>
      <c r="DV12" s="179">
        <v>45047</v>
      </c>
      <c r="DW12" s="180"/>
      <c r="DX12" s="180"/>
      <c r="DY12" s="180"/>
      <c r="DZ12" s="180"/>
      <c r="EA12" s="180"/>
      <c r="EB12" s="180"/>
      <c r="EC12" s="180"/>
      <c r="ED12" s="180"/>
      <c r="EE12" s="180"/>
      <c r="EF12" s="180"/>
      <c r="EG12" s="180"/>
      <c r="EH12" s="180"/>
      <c r="EI12" s="180"/>
      <c r="EJ12" s="180"/>
      <c r="EK12" s="180"/>
      <c r="EL12" s="180"/>
      <c r="EM12" s="180"/>
      <c r="EN12" s="180"/>
      <c r="EO12" s="180"/>
      <c r="EP12" s="180"/>
      <c r="EQ12" s="180"/>
      <c r="ER12" s="180"/>
      <c r="ES12" s="180"/>
      <c r="ET12" s="180"/>
      <c r="EU12" s="180"/>
      <c r="EV12" s="180"/>
      <c r="EW12" s="180"/>
      <c r="EX12" s="180"/>
      <c r="EY12" s="180"/>
      <c r="EZ12" s="181"/>
      <c r="FA12" s="179">
        <v>45078</v>
      </c>
      <c r="FB12" s="180"/>
      <c r="FC12" s="180"/>
      <c r="FD12" s="180"/>
      <c r="FE12" s="180"/>
      <c r="FF12" s="180"/>
      <c r="FG12" s="180"/>
      <c r="FH12" s="180"/>
      <c r="FI12" s="180"/>
      <c r="FJ12" s="180"/>
      <c r="FK12" s="180"/>
      <c r="FL12" s="180"/>
      <c r="FM12" s="180"/>
      <c r="FN12" s="180"/>
      <c r="FO12" s="180"/>
      <c r="FP12" s="180"/>
      <c r="FQ12" s="180"/>
      <c r="FR12" s="180"/>
      <c r="FS12" s="180"/>
      <c r="FT12" s="180"/>
      <c r="FU12" s="180"/>
      <c r="FV12" s="180"/>
      <c r="FW12" s="180"/>
      <c r="FX12" s="180"/>
      <c r="FY12" s="180"/>
      <c r="FZ12" s="180"/>
      <c r="GA12" s="180"/>
      <c r="GB12" s="180"/>
      <c r="GC12" s="180"/>
      <c r="GD12" s="180"/>
      <c r="GE12" s="179">
        <v>45108</v>
      </c>
      <c r="GF12" s="180"/>
      <c r="GG12" s="180"/>
      <c r="GH12" s="180"/>
      <c r="GI12" s="180"/>
      <c r="GJ12" s="180"/>
      <c r="GK12" s="180"/>
      <c r="GL12" s="180"/>
      <c r="GM12" s="180"/>
      <c r="GN12" s="180"/>
      <c r="GO12" s="180"/>
      <c r="GP12" s="180"/>
      <c r="GQ12" s="180"/>
      <c r="GR12" s="180"/>
      <c r="GS12" s="180"/>
      <c r="GT12" s="180"/>
      <c r="GU12" s="180"/>
      <c r="GV12" s="180"/>
      <c r="GW12" s="180"/>
      <c r="GX12" s="180"/>
      <c r="GY12" s="180"/>
      <c r="GZ12" s="180"/>
      <c r="HA12" s="180"/>
      <c r="HB12" s="180"/>
      <c r="HC12" s="180"/>
      <c r="HD12" s="180"/>
      <c r="HE12" s="180"/>
      <c r="HF12" s="180"/>
      <c r="HG12" s="180"/>
      <c r="HH12" s="180"/>
      <c r="HI12" s="181"/>
      <c r="HJ12" s="179">
        <v>45139</v>
      </c>
      <c r="HK12" s="180"/>
      <c r="HL12" s="180"/>
      <c r="HM12" s="180"/>
      <c r="HN12" s="180"/>
      <c r="HO12" s="180"/>
      <c r="HP12" s="180"/>
      <c r="HQ12" s="180"/>
      <c r="HR12" s="180"/>
      <c r="HS12" s="180"/>
      <c r="HT12" s="180"/>
      <c r="HU12" s="180"/>
      <c r="HV12" s="180"/>
      <c r="HW12" s="180"/>
      <c r="HX12" s="180"/>
      <c r="HY12" s="180"/>
      <c r="HZ12" s="180"/>
      <c r="IA12" s="180"/>
      <c r="IB12" s="180"/>
      <c r="IC12" s="180"/>
      <c r="ID12" s="180"/>
      <c r="IE12" s="180"/>
      <c r="IF12" s="180"/>
      <c r="IG12" s="180"/>
      <c r="IH12" s="180"/>
      <c r="II12" s="180"/>
      <c r="IJ12" s="180"/>
      <c r="IK12" s="180"/>
      <c r="IL12" s="180"/>
      <c r="IM12" s="180"/>
      <c r="IN12" s="181"/>
      <c r="IO12" s="179">
        <v>45170</v>
      </c>
      <c r="IP12" s="180"/>
      <c r="IQ12" s="180"/>
      <c r="IR12" s="180"/>
      <c r="IS12" s="180"/>
      <c r="IT12" s="180"/>
      <c r="IU12" s="180"/>
      <c r="IV12" s="180"/>
      <c r="IW12" s="180"/>
      <c r="IX12" s="180"/>
      <c r="IY12" s="180"/>
      <c r="IZ12" s="180"/>
      <c r="JA12" s="180"/>
      <c r="JB12" s="180"/>
      <c r="JC12" s="180"/>
      <c r="JD12" s="180"/>
      <c r="JE12" s="180"/>
      <c r="JF12" s="180"/>
      <c r="JG12" s="180"/>
      <c r="JH12" s="180"/>
      <c r="JI12" s="180"/>
      <c r="JJ12" s="180"/>
      <c r="JK12" s="180"/>
      <c r="JL12" s="180"/>
      <c r="JM12" s="180"/>
      <c r="JN12" s="180"/>
      <c r="JO12" s="180"/>
      <c r="JP12" s="180"/>
      <c r="JQ12" s="180"/>
      <c r="JR12" s="180"/>
      <c r="JS12" s="179">
        <v>45200</v>
      </c>
      <c r="JT12" s="180"/>
      <c r="JU12" s="180"/>
      <c r="JV12" s="180"/>
      <c r="JW12" s="180"/>
      <c r="JX12" s="180"/>
      <c r="JY12" s="180"/>
      <c r="JZ12" s="180"/>
      <c r="KA12" s="180"/>
      <c r="KB12" s="180"/>
      <c r="KC12" s="180"/>
      <c r="KD12" s="180"/>
      <c r="KE12" s="180"/>
      <c r="KF12" s="180"/>
      <c r="KG12" s="180"/>
      <c r="KH12" s="180"/>
      <c r="KI12" s="180"/>
      <c r="KJ12" s="180"/>
      <c r="KK12" s="180"/>
      <c r="KL12" s="180"/>
      <c r="KM12" s="180"/>
      <c r="KN12" s="180"/>
      <c r="KO12" s="180"/>
      <c r="KP12" s="180"/>
      <c r="KQ12" s="180"/>
      <c r="KR12" s="180"/>
      <c r="KS12" s="180"/>
      <c r="KT12" s="180"/>
      <c r="KU12" s="180"/>
      <c r="KV12" s="180"/>
      <c r="KW12" s="181"/>
      <c r="KX12" s="179">
        <v>45231</v>
      </c>
      <c r="KY12" s="180"/>
      <c r="KZ12" s="180"/>
      <c r="LA12" s="180"/>
      <c r="LB12" s="180"/>
      <c r="LC12" s="180"/>
      <c r="LD12" s="180"/>
      <c r="LE12" s="180"/>
      <c r="LF12" s="180"/>
      <c r="LG12" s="180"/>
      <c r="LH12" s="180"/>
      <c r="LI12" s="180"/>
      <c r="LJ12" s="180"/>
      <c r="LK12" s="180"/>
      <c r="LL12" s="180"/>
      <c r="LM12" s="180"/>
      <c r="LN12" s="180"/>
      <c r="LO12" s="180"/>
      <c r="LP12" s="180"/>
      <c r="LQ12" s="180"/>
      <c r="LR12" s="180"/>
      <c r="LS12" s="180"/>
      <c r="LT12" s="180"/>
      <c r="LU12" s="180"/>
      <c r="LV12" s="180"/>
      <c r="LW12" s="180"/>
      <c r="LX12" s="180"/>
      <c r="LY12" s="180"/>
      <c r="LZ12" s="180"/>
      <c r="MA12" s="180"/>
      <c r="MB12" s="179">
        <v>45261</v>
      </c>
      <c r="MC12" s="180"/>
      <c r="MD12" s="180"/>
      <c r="ME12" s="180"/>
      <c r="MF12" s="180"/>
      <c r="MG12" s="180"/>
      <c r="MH12" s="180"/>
      <c r="MI12" s="180"/>
      <c r="MJ12" s="180"/>
      <c r="MK12" s="180"/>
      <c r="ML12" s="180"/>
      <c r="MM12" s="180"/>
      <c r="MN12" s="180"/>
      <c r="MO12" s="180"/>
      <c r="MP12" s="180"/>
      <c r="MQ12" s="180"/>
      <c r="MR12" s="180"/>
      <c r="MS12" s="180"/>
      <c r="MT12" s="180"/>
      <c r="MU12" s="180"/>
      <c r="MV12" s="180"/>
      <c r="MW12" s="180"/>
      <c r="MX12" s="180"/>
      <c r="MY12" s="180"/>
      <c r="MZ12" s="180"/>
      <c r="NA12" s="180"/>
      <c r="NB12" s="180"/>
      <c r="NC12" s="180"/>
      <c r="ND12" s="180"/>
      <c r="NE12" s="180"/>
      <c r="NF12" s="181"/>
      <c r="NG12" s="184"/>
      <c r="NH12" s="184"/>
      <c r="NI12" s="186"/>
      <c r="NJ12" s="189"/>
      <c r="NK12" s="190"/>
      <c r="NL12" s="87"/>
    </row>
    <row r="13" spans="1:390" s="88" customFormat="1" ht="21.75" customHeight="1">
      <c r="A13" s="182"/>
      <c r="B13" s="182"/>
      <c r="C13" s="182"/>
      <c r="D13" s="182"/>
      <c r="E13" s="182"/>
      <c r="F13" s="89">
        <v>1</v>
      </c>
      <c r="G13" s="89">
        <v>2</v>
      </c>
      <c r="H13" s="89">
        <v>3</v>
      </c>
      <c r="I13" s="89">
        <v>4</v>
      </c>
      <c r="J13" s="89">
        <v>5</v>
      </c>
      <c r="K13" s="89">
        <v>6</v>
      </c>
      <c r="L13" s="89">
        <v>7</v>
      </c>
      <c r="M13" s="89">
        <v>8</v>
      </c>
      <c r="N13" s="89">
        <v>9</v>
      </c>
      <c r="O13" s="89">
        <v>10</v>
      </c>
      <c r="P13" s="89">
        <v>11</v>
      </c>
      <c r="Q13" s="89">
        <v>12</v>
      </c>
      <c r="R13" s="89">
        <v>13</v>
      </c>
      <c r="S13" s="89">
        <v>14</v>
      </c>
      <c r="T13" s="89">
        <v>15</v>
      </c>
      <c r="U13" s="89">
        <v>16</v>
      </c>
      <c r="V13" s="89">
        <v>17</v>
      </c>
      <c r="W13" s="89">
        <v>18</v>
      </c>
      <c r="X13" s="89">
        <v>19</v>
      </c>
      <c r="Y13" s="89">
        <v>20</v>
      </c>
      <c r="Z13" s="89">
        <v>21</v>
      </c>
      <c r="AA13" s="89">
        <v>22</v>
      </c>
      <c r="AB13" s="89">
        <v>23</v>
      </c>
      <c r="AC13" s="89">
        <v>24</v>
      </c>
      <c r="AD13" s="89">
        <v>25</v>
      </c>
      <c r="AE13" s="89">
        <v>26</v>
      </c>
      <c r="AF13" s="89">
        <v>27</v>
      </c>
      <c r="AG13" s="89">
        <v>28</v>
      </c>
      <c r="AH13" s="89">
        <v>29</v>
      </c>
      <c r="AI13" s="89">
        <v>30</v>
      </c>
      <c r="AJ13" s="90">
        <v>31</v>
      </c>
      <c r="AK13" s="89">
        <v>1</v>
      </c>
      <c r="AL13" s="89">
        <v>2</v>
      </c>
      <c r="AM13" s="89">
        <v>3</v>
      </c>
      <c r="AN13" s="89">
        <v>4</v>
      </c>
      <c r="AO13" s="89">
        <v>5</v>
      </c>
      <c r="AP13" s="89">
        <v>6</v>
      </c>
      <c r="AQ13" s="89">
        <v>7</v>
      </c>
      <c r="AR13" s="89">
        <v>8</v>
      </c>
      <c r="AS13" s="89">
        <v>9</v>
      </c>
      <c r="AT13" s="89">
        <v>10</v>
      </c>
      <c r="AU13" s="89">
        <v>11</v>
      </c>
      <c r="AV13" s="89">
        <v>12</v>
      </c>
      <c r="AW13" s="89">
        <v>13</v>
      </c>
      <c r="AX13" s="89">
        <v>14</v>
      </c>
      <c r="AY13" s="89">
        <v>15</v>
      </c>
      <c r="AZ13" s="89">
        <v>16</v>
      </c>
      <c r="BA13" s="89">
        <v>17</v>
      </c>
      <c r="BB13" s="89">
        <v>18</v>
      </c>
      <c r="BC13" s="89">
        <v>19</v>
      </c>
      <c r="BD13" s="89">
        <v>20</v>
      </c>
      <c r="BE13" s="89">
        <v>21</v>
      </c>
      <c r="BF13" s="89">
        <v>22</v>
      </c>
      <c r="BG13" s="89">
        <v>23</v>
      </c>
      <c r="BH13" s="89">
        <v>24</v>
      </c>
      <c r="BI13" s="89">
        <v>25</v>
      </c>
      <c r="BJ13" s="89">
        <v>26</v>
      </c>
      <c r="BK13" s="89">
        <v>27</v>
      </c>
      <c r="BL13" s="89">
        <v>28</v>
      </c>
      <c r="BM13" s="89">
        <v>1</v>
      </c>
      <c r="BN13" s="89">
        <v>2</v>
      </c>
      <c r="BO13" s="89">
        <v>3</v>
      </c>
      <c r="BP13" s="89">
        <v>4</v>
      </c>
      <c r="BQ13" s="89">
        <v>5</v>
      </c>
      <c r="BR13" s="89">
        <v>6</v>
      </c>
      <c r="BS13" s="89">
        <v>7</v>
      </c>
      <c r="BT13" s="89">
        <v>8</v>
      </c>
      <c r="BU13" s="89">
        <v>9</v>
      </c>
      <c r="BV13" s="89">
        <v>10</v>
      </c>
      <c r="BW13" s="89">
        <v>11</v>
      </c>
      <c r="BX13" s="89">
        <v>12</v>
      </c>
      <c r="BY13" s="89">
        <v>13</v>
      </c>
      <c r="BZ13" s="89">
        <v>14</v>
      </c>
      <c r="CA13" s="89">
        <v>15</v>
      </c>
      <c r="CB13" s="89">
        <v>16</v>
      </c>
      <c r="CC13" s="89">
        <v>17</v>
      </c>
      <c r="CD13" s="89">
        <v>18</v>
      </c>
      <c r="CE13" s="89">
        <v>19</v>
      </c>
      <c r="CF13" s="89">
        <v>20</v>
      </c>
      <c r="CG13" s="89">
        <v>21</v>
      </c>
      <c r="CH13" s="89">
        <v>22</v>
      </c>
      <c r="CI13" s="89">
        <v>23</v>
      </c>
      <c r="CJ13" s="89">
        <v>24</v>
      </c>
      <c r="CK13" s="89">
        <v>25</v>
      </c>
      <c r="CL13" s="89">
        <v>26</v>
      </c>
      <c r="CM13" s="89">
        <v>27</v>
      </c>
      <c r="CN13" s="89">
        <v>28</v>
      </c>
      <c r="CO13" s="89">
        <v>29</v>
      </c>
      <c r="CP13" s="89">
        <v>30</v>
      </c>
      <c r="CQ13" s="90">
        <v>31</v>
      </c>
      <c r="CR13" s="89">
        <v>1</v>
      </c>
      <c r="CS13" s="89">
        <v>2</v>
      </c>
      <c r="CT13" s="89">
        <v>3</v>
      </c>
      <c r="CU13" s="89">
        <v>4</v>
      </c>
      <c r="CV13" s="89">
        <v>5</v>
      </c>
      <c r="CW13" s="89">
        <v>6</v>
      </c>
      <c r="CX13" s="89">
        <v>7</v>
      </c>
      <c r="CY13" s="89">
        <v>8</v>
      </c>
      <c r="CZ13" s="89">
        <v>9</v>
      </c>
      <c r="DA13" s="89">
        <v>10</v>
      </c>
      <c r="DB13" s="89">
        <v>11</v>
      </c>
      <c r="DC13" s="89">
        <v>12</v>
      </c>
      <c r="DD13" s="89">
        <v>13</v>
      </c>
      <c r="DE13" s="89">
        <v>14</v>
      </c>
      <c r="DF13" s="89">
        <v>15</v>
      </c>
      <c r="DG13" s="89">
        <v>16</v>
      </c>
      <c r="DH13" s="89">
        <v>17</v>
      </c>
      <c r="DI13" s="89">
        <v>18</v>
      </c>
      <c r="DJ13" s="89">
        <v>19</v>
      </c>
      <c r="DK13" s="89">
        <v>20</v>
      </c>
      <c r="DL13" s="89">
        <v>21</v>
      </c>
      <c r="DM13" s="89">
        <v>22</v>
      </c>
      <c r="DN13" s="89">
        <v>23</v>
      </c>
      <c r="DO13" s="89">
        <v>24</v>
      </c>
      <c r="DP13" s="89">
        <v>25</v>
      </c>
      <c r="DQ13" s="89">
        <v>26</v>
      </c>
      <c r="DR13" s="89">
        <v>27</v>
      </c>
      <c r="DS13" s="89">
        <v>28</v>
      </c>
      <c r="DT13" s="89">
        <v>29</v>
      </c>
      <c r="DU13" s="89">
        <v>30</v>
      </c>
      <c r="DV13" s="89">
        <v>1</v>
      </c>
      <c r="DW13" s="89">
        <v>2</v>
      </c>
      <c r="DX13" s="89">
        <v>3</v>
      </c>
      <c r="DY13" s="89">
        <v>4</v>
      </c>
      <c r="DZ13" s="89">
        <v>5</v>
      </c>
      <c r="EA13" s="89">
        <v>6</v>
      </c>
      <c r="EB13" s="89">
        <v>7</v>
      </c>
      <c r="EC13" s="89">
        <v>8</v>
      </c>
      <c r="ED13" s="89">
        <v>9</v>
      </c>
      <c r="EE13" s="89">
        <v>10</v>
      </c>
      <c r="EF13" s="89">
        <v>11</v>
      </c>
      <c r="EG13" s="89">
        <v>12</v>
      </c>
      <c r="EH13" s="89">
        <v>13</v>
      </c>
      <c r="EI13" s="89">
        <v>14</v>
      </c>
      <c r="EJ13" s="89">
        <v>15</v>
      </c>
      <c r="EK13" s="89">
        <v>16</v>
      </c>
      <c r="EL13" s="89">
        <v>17</v>
      </c>
      <c r="EM13" s="89">
        <v>18</v>
      </c>
      <c r="EN13" s="89">
        <v>19</v>
      </c>
      <c r="EO13" s="89">
        <v>20</v>
      </c>
      <c r="EP13" s="89">
        <v>21</v>
      </c>
      <c r="EQ13" s="89">
        <v>22</v>
      </c>
      <c r="ER13" s="89">
        <v>23</v>
      </c>
      <c r="ES13" s="89">
        <v>24</v>
      </c>
      <c r="ET13" s="89">
        <v>25</v>
      </c>
      <c r="EU13" s="89">
        <v>26</v>
      </c>
      <c r="EV13" s="89">
        <v>27</v>
      </c>
      <c r="EW13" s="89">
        <v>28</v>
      </c>
      <c r="EX13" s="89">
        <v>29</v>
      </c>
      <c r="EY13" s="89">
        <v>30</v>
      </c>
      <c r="EZ13" s="90">
        <v>31</v>
      </c>
      <c r="FA13" s="89">
        <v>1</v>
      </c>
      <c r="FB13" s="89">
        <v>2</v>
      </c>
      <c r="FC13" s="89">
        <v>3</v>
      </c>
      <c r="FD13" s="89">
        <v>4</v>
      </c>
      <c r="FE13" s="89">
        <v>5</v>
      </c>
      <c r="FF13" s="89">
        <v>6</v>
      </c>
      <c r="FG13" s="89">
        <v>7</v>
      </c>
      <c r="FH13" s="89">
        <v>8</v>
      </c>
      <c r="FI13" s="89">
        <v>9</v>
      </c>
      <c r="FJ13" s="89">
        <v>10</v>
      </c>
      <c r="FK13" s="89">
        <v>11</v>
      </c>
      <c r="FL13" s="89">
        <v>12</v>
      </c>
      <c r="FM13" s="89">
        <v>13</v>
      </c>
      <c r="FN13" s="89">
        <v>14</v>
      </c>
      <c r="FO13" s="89">
        <v>15</v>
      </c>
      <c r="FP13" s="89">
        <v>16</v>
      </c>
      <c r="FQ13" s="89">
        <v>17</v>
      </c>
      <c r="FR13" s="89">
        <v>18</v>
      </c>
      <c r="FS13" s="89">
        <v>19</v>
      </c>
      <c r="FT13" s="89">
        <v>20</v>
      </c>
      <c r="FU13" s="89">
        <v>21</v>
      </c>
      <c r="FV13" s="89">
        <v>22</v>
      </c>
      <c r="FW13" s="89">
        <v>23</v>
      </c>
      <c r="FX13" s="89">
        <v>24</v>
      </c>
      <c r="FY13" s="89">
        <v>25</v>
      </c>
      <c r="FZ13" s="89">
        <v>26</v>
      </c>
      <c r="GA13" s="89">
        <v>27</v>
      </c>
      <c r="GB13" s="89">
        <v>28</v>
      </c>
      <c r="GC13" s="89">
        <v>29</v>
      </c>
      <c r="GD13" s="89">
        <v>30</v>
      </c>
      <c r="GE13" s="89">
        <v>1</v>
      </c>
      <c r="GF13" s="89">
        <v>2</v>
      </c>
      <c r="GG13" s="89">
        <v>3</v>
      </c>
      <c r="GH13" s="89">
        <v>4</v>
      </c>
      <c r="GI13" s="89">
        <v>5</v>
      </c>
      <c r="GJ13" s="89">
        <v>6</v>
      </c>
      <c r="GK13" s="89">
        <v>7</v>
      </c>
      <c r="GL13" s="89">
        <v>8</v>
      </c>
      <c r="GM13" s="89">
        <v>9</v>
      </c>
      <c r="GN13" s="89">
        <v>10</v>
      </c>
      <c r="GO13" s="89">
        <v>11</v>
      </c>
      <c r="GP13" s="89">
        <v>12</v>
      </c>
      <c r="GQ13" s="89">
        <v>13</v>
      </c>
      <c r="GR13" s="89">
        <v>14</v>
      </c>
      <c r="GS13" s="89">
        <v>15</v>
      </c>
      <c r="GT13" s="89">
        <v>16</v>
      </c>
      <c r="GU13" s="89">
        <v>17</v>
      </c>
      <c r="GV13" s="89">
        <v>18</v>
      </c>
      <c r="GW13" s="89">
        <v>19</v>
      </c>
      <c r="GX13" s="89">
        <v>20</v>
      </c>
      <c r="GY13" s="89">
        <v>21</v>
      </c>
      <c r="GZ13" s="89">
        <v>22</v>
      </c>
      <c r="HA13" s="89">
        <v>23</v>
      </c>
      <c r="HB13" s="89">
        <v>24</v>
      </c>
      <c r="HC13" s="89">
        <v>25</v>
      </c>
      <c r="HD13" s="89">
        <v>26</v>
      </c>
      <c r="HE13" s="89">
        <v>27</v>
      </c>
      <c r="HF13" s="89">
        <v>28</v>
      </c>
      <c r="HG13" s="89">
        <v>29</v>
      </c>
      <c r="HH13" s="89">
        <v>30</v>
      </c>
      <c r="HI13" s="90">
        <v>31</v>
      </c>
      <c r="HJ13" s="89">
        <v>1</v>
      </c>
      <c r="HK13" s="89">
        <v>2</v>
      </c>
      <c r="HL13" s="89">
        <v>3</v>
      </c>
      <c r="HM13" s="89">
        <v>4</v>
      </c>
      <c r="HN13" s="89">
        <v>5</v>
      </c>
      <c r="HO13" s="89">
        <v>6</v>
      </c>
      <c r="HP13" s="89">
        <v>7</v>
      </c>
      <c r="HQ13" s="89">
        <v>8</v>
      </c>
      <c r="HR13" s="89">
        <v>9</v>
      </c>
      <c r="HS13" s="89">
        <v>10</v>
      </c>
      <c r="HT13" s="89">
        <v>11</v>
      </c>
      <c r="HU13" s="89">
        <v>12</v>
      </c>
      <c r="HV13" s="89">
        <v>13</v>
      </c>
      <c r="HW13" s="89">
        <v>14</v>
      </c>
      <c r="HX13" s="89">
        <v>15</v>
      </c>
      <c r="HY13" s="89">
        <v>16</v>
      </c>
      <c r="HZ13" s="89">
        <v>17</v>
      </c>
      <c r="IA13" s="89">
        <v>18</v>
      </c>
      <c r="IB13" s="89">
        <v>19</v>
      </c>
      <c r="IC13" s="89">
        <v>20</v>
      </c>
      <c r="ID13" s="89">
        <v>21</v>
      </c>
      <c r="IE13" s="89">
        <v>22</v>
      </c>
      <c r="IF13" s="89">
        <v>23</v>
      </c>
      <c r="IG13" s="89">
        <v>24</v>
      </c>
      <c r="IH13" s="89">
        <v>25</v>
      </c>
      <c r="II13" s="89">
        <v>26</v>
      </c>
      <c r="IJ13" s="89">
        <v>27</v>
      </c>
      <c r="IK13" s="89">
        <v>28</v>
      </c>
      <c r="IL13" s="89">
        <v>29</v>
      </c>
      <c r="IM13" s="89">
        <v>30</v>
      </c>
      <c r="IN13" s="90">
        <v>31</v>
      </c>
      <c r="IO13" s="89">
        <v>1</v>
      </c>
      <c r="IP13" s="89">
        <v>2</v>
      </c>
      <c r="IQ13" s="89">
        <v>3</v>
      </c>
      <c r="IR13" s="89">
        <v>4</v>
      </c>
      <c r="IS13" s="89">
        <v>5</v>
      </c>
      <c r="IT13" s="89">
        <v>6</v>
      </c>
      <c r="IU13" s="89">
        <v>7</v>
      </c>
      <c r="IV13" s="89">
        <v>8</v>
      </c>
      <c r="IW13" s="89">
        <v>9</v>
      </c>
      <c r="IX13" s="89">
        <v>10</v>
      </c>
      <c r="IY13" s="89">
        <v>11</v>
      </c>
      <c r="IZ13" s="89">
        <v>12</v>
      </c>
      <c r="JA13" s="89">
        <v>13</v>
      </c>
      <c r="JB13" s="89">
        <v>14</v>
      </c>
      <c r="JC13" s="89">
        <v>15</v>
      </c>
      <c r="JD13" s="89">
        <v>16</v>
      </c>
      <c r="JE13" s="89">
        <v>17</v>
      </c>
      <c r="JF13" s="89">
        <v>18</v>
      </c>
      <c r="JG13" s="89">
        <v>19</v>
      </c>
      <c r="JH13" s="89">
        <v>20</v>
      </c>
      <c r="JI13" s="89">
        <v>21</v>
      </c>
      <c r="JJ13" s="89">
        <v>22</v>
      </c>
      <c r="JK13" s="89">
        <v>23</v>
      </c>
      <c r="JL13" s="89">
        <v>24</v>
      </c>
      <c r="JM13" s="89">
        <v>25</v>
      </c>
      <c r="JN13" s="89">
        <v>26</v>
      </c>
      <c r="JO13" s="89">
        <v>27</v>
      </c>
      <c r="JP13" s="89">
        <v>28</v>
      </c>
      <c r="JQ13" s="89">
        <v>29</v>
      </c>
      <c r="JR13" s="89">
        <v>30</v>
      </c>
      <c r="JS13" s="89">
        <v>1</v>
      </c>
      <c r="JT13" s="89">
        <v>2</v>
      </c>
      <c r="JU13" s="89">
        <v>3</v>
      </c>
      <c r="JV13" s="89">
        <v>4</v>
      </c>
      <c r="JW13" s="89">
        <v>5</v>
      </c>
      <c r="JX13" s="89">
        <v>6</v>
      </c>
      <c r="JY13" s="89">
        <v>7</v>
      </c>
      <c r="JZ13" s="89">
        <v>8</v>
      </c>
      <c r="KA13" s="89">
        <v>9</v>
      </c>
      <c r="KB13" s="89">
        <v>10</v>
      </c>
      <c r="KC13" s="89">
        <v>11</v>
      </c>
      <c r="KD13" s="89">
        <v>12</v>
      </c>
      <c r="KE13" s="89">
        <v>13</v>
      </c>
      <c r="KF13" s="89">
        <v>14</v>
      </c>
      <c r="KG13" s="89">
        <v>15</v>
      </c>
      <c r="KH13" s="89">
        <v>16</v>
      </c>
      <c r="KI13" s="89">
        <v>17</v>
      </c>
      <c r="KJ13" s="89">
        <v>18</v>
      </c>
      <c r="KK13" s="89">
        <v>19</v>
      </c>
      <c r="KL13" s="89">
        <v>20</v>
      </c>
      <c r="KM13" s="89">
        <v>21</v>
      </c>
      <c r="KN13" s="89">
        <v>22</v>
      </c>
      <c r="KO13" s="89">
        <v>23</v>
      </c>
      <c r="KP13" s="89">
        <v>24</v>
      </c>
      <c r="KQ13" s="89">
        <v>25</v>
      </c>
      <c r="KR13" s="89">
        <v>26</v>
      </c>
      <c r="KS13" s="89">
        <v>27</v>
      </c>
      <c r="KT13" s="89">
        <v>28</v>
      </c>
      <c r="KU13" s="89">
        <v>29</v>
      </c>
      <c r="KV13" s="89">
        <v>30</v>
      </c>
      <c r="KW13" s="90">
        <v>31</v>
      </c>
      <c r="KX13" s="89">
        <v>1</v>
      </c>
      <c r="KY13" s="89">
        <v>2</v>
      </c>
      <c r="KZ13" s="89">
        <v>3</v>
      </c>
      <c r="LA13" s="89">
        <v>4</v>
      </c>
      <c r="LB13" s="89">
        <v>5</v>
      </c>
      <c r="LC13" s="89">
        <v>6</v>
      </c>
      <c r="LD13" s="89">
        <v>7</v>
      </c>
      <c r="LE13" s="89">
        <v>8</v>
      </c>
      <c r="LF13" s="89">
        <v>9</v>
      </c>
      <c r="LG13" s="89">
        <v>10</v>
      </c>
      <c r="LH13" s="89">
        <v>11</v>
      </c>
      <c r="LI13" s="89">
        <v>12</v>
      </c>
      <c r="LJ13" s="89">
        <v>13</v>
      </c>
      <c r="LK13" s="89">
        <v>14</v>
      </c>
      <c r="LL13" s="89">
        <v>15</v>
      </c>
      <c r="LM13" s="89">
        <v>16</v>
      </c>
      <c r="LN13" s="89">
        <v>17</v>
      </c>
      <c r="LO13" s="89">
        <v>18</v>
      </c>
      <c r="LP13" s="89">
        <v>19</v>
      </c>
      <c r="LQ13" s="89">
        <v>20</v>
      </c>
      <c r="LR13" s="89">
        <v>21</v>
      </c>
      <c r="LS13" s="89">
        <v>22</v>
      </c>
      <c r="LT13" s="89">
        <v>23</v>
      </c>
      <c r="LU13" s="89">
        <v>24</v>
      </c>
      <c r="LV13" s="89">
        <v>25</v>
      </c>
      <c r="LW13" s="89">
        <v>26</v>
      </c>
      <c r="LX13" s="89">
        <v>27</v>
      </c>
      <c r="LY13" s="89">
        <v>28</v>
      </c>
      <c r="LZ13" s="89">
        <v>29</v>
      </c>
      <c r="MA13" s="89">
        <v>30</v>
      </c>
      <c r="MB13" s="89">
        <v>1</v>
      </c>
      <c r="MC13" s="89">
        <v>2</v>
      </c>
      <c r="MD13" s="89">
        <v>3</v>
      </c>
      <c r="ME13" s="89">
        <v>4</v>
      </c>
      <c r="MF13" s="89">
        <v>5</v>
      </c>
      <c r="MG13" s="89">
        <v>6</v>
      </c>
      <c r="MH13" s="89">
        <v>7</v>
      </c>
      <c r="MI13" s="89">
        <v>8</v>
      </c>
      <c r="MJ13" s="89">
        <v>9</v>
      </c>
      <c r="MK13" s="89">
        <v>10</v>
      </c>
      <c r="ML13" s="89">
        <v>11</v>
      </c>
      <c r="MM13" s="89">
        <v>12</v>
      </c>
      <c r="MN13" s="89">
        <v>13</v>
      </c>
      <c r="MO13" s="89">
        <v>14</v>
      </c>
      <c r="MP13" s="89">
        <v>15</v>
      </c>
      <c r="MQ13" s="89">
        <v>16</v>
      </c>
      <c r="MR13" s="89">
        <v>17</v>
      </c>
      <c r="MS13" s="89">
        <v>18</v>
      </c>
      <c r="MT13" s="89">
        <v>19</v>
      </c>
      <c r="MU13" s="89">
        <v>20</v>
      </c>
      <c r="MV13" s="89">
        <v>21</v>
      </c>
      <c r="MW13" s="89">
        <v>22</v>
      </c>
      <c r="MX13" s="89">
        <v>23</v>
      </c>
      <c r="MY13" s="89">
        <v>24</v>
      </c>
      <c r="MZ13" s="89">
        <v>25</v>
      </c>
      <c r="NA13" s="89">
        <v>26</v>
      </c>
      <c r="NB13" s="89">
        <v>27</v>
      </c>
      <c r="NC13" s="89">
        <v>28</v>
      </c>
      <c r="ND13" s="89">
        <v>29</v>
      </c>
      <c r="NE13" s="89">
        <v>30</v>
      </c>
      <c r="NF13" s="90">
        <v>31</v>
      </c>
      <c r="NG13" s="184"/>
      <c r="NH13" s="184"/>
      <c r="NI13" s="186"/>
      <c r="NJ13" s="189"/>
      <c r="NK13" s="190"/>
      <c r="NL13" s="87"/>
    </row>
    <row r="14" spans="1:390" s="103" customFormat="1" ht="16.149999999999999">
      <c r="A14" s="91"/>
      <c r="B14" s="92"/>
      <c r="C14" s="93"/>
      <c r="D14" s="94"/>
      <c r="E14" s="95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  <c r="IX14" s="96"/>
      <c r="IY14" s="96"/>
      <c r="IZ14" s="96"/>
      <c r="JA14" s="96"/>
      <c r="JB14" s="96"/>
      <c r="JC14" s="96"/>
      <c r="JD14" s="96"/>
      <c r="JE14" s="96"/>
      <c r="JF14" s="96"/>
      <c r="JG14" s="96"/>
      <c r="JH14" s="96"/>
      <c r="JI14" s="96"/>
      <c r="JJ14" s="96"/>
      <c r="JK14" s="96"/>
      <c r="JL14" s="96"/>
      <c r="JM14" s="96"/>
      <c r="JN14" s="96"/>
      <c r="JO14" s="96"/>
      <c r="JP14" s="96"/>
      <c r="JQ14" s="96"/>
      <c r="JR14" s="96"/>
      <c r="JS14" s="96"/>
      <c r="JT14" s="96"/>
      <c r="JU14" s="96"/>
      <c r="JV14" s="96"/>
      <c r="JW14" s="96"/>
      <c r="JX14" s="96"/>
      <c r="JY14" s="96"/>
      <c r="JZ14" s="96"/>
      <c r="KA14" s="96"/>
      <c r="KB14" s="96"/>
      <c r="KC14" s="96"/>
      <c r="KD14" s="96"/>
      <c r="KE14" s="96"/>
      <c r="KF14" s="96"/>
      <c r="KG14" s="96"/>
      <c r="KH14" s="96"/>
      <c r="KI14" s="96"/>
      <c r="KJ14" s="96"/>
      <c r="KK14" s="96"/>
      <c r="KL14" s="96"/>
      <c r="KM14" s="96"/>
      <c r="KN14" s="96"/>
      <c r="KO14" s="96"/>
      <c r="KP14" s="96"/>
      <c r="KQ14" s="96"/>
      <c r="KR14" s="96"/>
      <c r="KS14" s="96"/>
      <c r="KT14" s="96"/>
      <c r="KU14" s="96"/>
      <c r="KV14" s="96"/>
      <c r="KW14" s="96"/>
      <c r="KX14" s="96"/>
      <c r="KY14" s="96"/>
      <c r="KZ14" s="96"/>
      <c r="LA14" s="96"/>
      <c r="LB14" s="96"/>
      <c r="LC14" s="96"/>
      <c r="LD14" s="96"/>
      <c r="LE14" s="96"/>
      <c r="LF14" s="96"/>
      <c r="LG14" s="96"/>
      <c r="LH14" s="96"/>
      <c r="LI14" s="96"/>
      <c r="LJ14" s="96"/>
      <c r="LK14" s="96"/>
      <c r="LL14" s="96"/>
      <c r="LM14" s="96"/>
      <c r="LN14" s="96"/>
      <c r="LO14" s="96"/>
      <c r="LP14" s="96"/>
      <c r="LQ14" s="96"/>
      <c r="LR14" s="96"/>
      <c r="LS14" s="96"/>
      <c r="LT14" s="96"/>
      <c r="LU14" s="96"/>
      <c r="LV14" s="96"/>
      <c r="LW14" s="96"/>
      <c r="LX14" s="96"/>
      <c r="LY14" s="96"/>
      <c r="LZ14" s="96"/>
      <c r="MA14" s="96"/>
      <c r="MB14" s="96"/>
      <c r="MC14" s="96"/>
      <c r="MD14" s="96"/>
      <c r="ME14" s="96"/>
      <c r="MF14" s="96"/>
      <c r="MG14" s="96"/>
      <c r="MH14" s="96"/>
      <c r="MI14" s="96"/>
      <c r="MJ14" s="96"/>
      <c r="MK14" s="96"/>
      <c r="ML14" s="96"/>
      <c r="MM14" s="96"/>
      <c r="MN14" s="96"/>
      <c r="MO14" s="96"/>
      <c r="MP14" s="96"/>
      <c r="MQ14" s="96"/>
      <c r="MR14" s="96"/>
      <c r="MS14" s="96"/>
      <c r="MT14" s="96"/>
      <c r="MU14" s="96"/>
      <c r="MV14" s="96"/>
      <c r="MW14" s="96"/>
      <c r="MX14" s="96"/>
      <c r="MY14" s="96"/>
      <c r="MZ14" s="96"/>
      <c r="NA14" s="96"/>
      <c r="NB14" s="96"/>
      <c r="NC14" s="96"/>
      <c r="ND14" s="96"/>
      <c r="NE14" s="96"/>
      <c r="NF14" s="96"/>
      <c r="NG14" s="97">
        <f>SUM(F14:NF14)</f>
        <v>0</v>
      </c>
      <c r="NH14" s="98">
        <f t="shared" ref="NH14:NH73" si="0">D14+E14-NG14</f>
        <v>0</v>
      </c>
      <c r="NI14" s="99"/>
      <c r="NJ14" s="100" t="str">
        <f>IF(NI14="","",IF($NL$6&lt;=NI14,IF((NI14-$NL$6)&lt;=90,"ALERTA","A TIEMPO"),"CADUCADO"))</f>
        <v/>
      </c>
      <c r="NK14" s="101" t="str">
        <f>IF(NI14="","",NI14-$NL$6)</f>
        <v/>
      </c>
      <c r="NL14" s="102"/>
    </row>
    <row r="15" spans="1:390" s="103" customFormat="1" ht="16.149999999999999">
      <c r="A15" s="91"/>
      <c r="B15" s="93"/>
      <c r="C15" s="93"/>
      <c r="D15" s="94"/>
      <c r="E15" s="95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6"/>
      <c r="MX15" s="96"/>
      <c r="MY15" s="96"/>
      <c r="MZ15" s="96"/>
      <c r="NA15" s="96"/>
      <c r="NB15" s="96"/>
      <c r="NC15" s="96"/>
      <c r="ND15" s="96"/>
      <c r="NE15" s="96"/>
      <c r="NF15" s="96"/>
      <c r="NG15" s="97">
        <f t="shared" ref="NG15:NG74" si="1">SUM(F15:NF15)</f>
        <v>0</v>
      </c>
      <c r="NH15" s="98">
        <f t="shared" si="0"/>
        <v>0</v>
      </c>
      <c r="NI15" s="99"/>
      <c r="NJ15" s="100" t="str">
        <f t="shared" ref="NJ15:NJ74" si="2">IF(NI15="","",IF($NL$6&lt;=NI15,IF((NI15-$NL$6)&lt;=90,"ALERTA","A TIEMPO"),"CADUCADO"))</f>
        <v/>
      </c>
      <c r="NK15" s="101" t="str">
        <f t="shared" ref="NK15:NK74" si="3">IF(NI15="","",NI15-$NL$6)</f>
        <v/>
      </c>
      <c r="NL15" s="104"/>
    </row>
    <row r="16" spans="1:390" s="103" customFormat="1" ht="16.149999999999999">
      <c r="A16" s="91"/>
      <c r="B16" s="93"/>
      <c r="C16" s="93"/>
      <c r="D16" s="94"/>
      <c r="E16" s="95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  <c r="IX16" s="96"/>
      <c r="IY16" s="96"/>
      <c r="IZ16" s="96"/>
      <c r="JA16" s="96"/>
      <c r="JB16" s="96"/>
      <c r="JC16" s="96"/>
      <c r="JD16" s="96"/>
      <c r="JE16" s="96"/>
      <c r="JF16" s="96"/>
      <c r="JG16" s="96"/>
      <c r="JH16" s="96"/>
      <c r="JI16" s="96"/>
      <c r="JJ16" s="96"/>
      <c r="JK16" s="96"/>
      <c r="JL16" s="96"/>
      <c r="JM16" s="96"/>
      <c r="JN16" s="96"/>
      <c r="JO16" s="96"/>
      <c r="JP16" s="96"/>
      <c r="JQ16" s="96"/>
      <c r="JR16" s="96"/>
      <c r="JS16" s="96"/>
      <c r="JT16" s="96"/>
      <c r="JU16" s="96"/>
      <c r="JV16" s="96"/>
      <c r="JW16" s="96"/>
      <c r="JX16" s="96"/>
      <c r="JY16" s="96"/>
      <c r="JZ16" s="96"/>
      <c r="KA16" s="96"/>
      <c r="KB16" s="96"/>
      <c r="KC16" s="96"/>
      <c r="KD16" s="96"/>
      <c r="KE16" s="96"/>
      <c r="KF16" s="96"/>
      <c r="KG16" s="96"/>
      <c r="KH16" s="96"/>
      <c r="KI16" s="96"/>
      <c r="KJ16" s="96"/>
      <c r="KK16" s="96"/>
      <c r="KL16" s="96"/>
      <c r="KM16" s="96"/>
      <c r="KN16" s="96"/>
      <c r="KO16" s="96"/>
      <c r="KP16" s="96"/>
      <c r="KQ16" s="96"/>
      <c r="KR16" s="96"/>
      <c r="KS16" s="96"/>
      <c r="KT16" s="96"/>
      <c r="KU16" s="96"/>
      <c r="KV16" s="96"/>
      <c r="KW16" s="96"/>
      <c r="KX16" s="96"/>
      <c r="KY16" s="96"/>
      <c r="KZ16" s="96"/>
      <c r="LA16" s="96"/>
      <c r="LB16" s="96"/>
      <c r="LC16" s="96"/>
      <c r="LD16" s="96"/>
      <c r="LE16" s="96"/>
      <c r="LF16" s="96"/>
      <c r="LG16" s="96"/>
      <c r="LH16" s="96"/>
      <c r="LI16" s="96"/>
      <c r="LJ16" s="96"/>
      <c r="LK16" s="96"/>
      <c r="LL16" s="96"/>
      <c r="LM16" s="96"/>
      <c r="LN16" s="96"/>
      <c r="LO16" s="96"/>
      <c r="LP16" s="96"/>
      <c r="LQ16" s="96"/>
      <c r="LR16" s="96"/>
      <c r="LS16" s="96"/>
      <c r="LT16" s="96"/>
      <c r="LU16" s="96"/>
      <c r="LV16" s="96"/>
      <c r="LW16" s="96"/>
      <c r="LX16" s="96"/>
      <c r="LY16" s="96"/>
      <c r="LZ16" s="96"/>
      <c r="MA16" s="96"/>
      <c r="MB16" s="96"/>
      <c r="MC16" s="96"/>
      <c r="MD16" s="96"/>
      <c r="ME16" s="96"/>
      <c r="MF16" s="96"/>
      <c r="MG16" s="96"/>
      <c r="MH16" s="96"/>
      <c r="MI16" s="96"/>
      <c r="MJ16" s="96"/>
      <c r="MK16" s="96"/>
      <c r="ML16" s="96"/>
      <c r="MM16" s="96"/>
      <c r="MN16" s="96"/>
      <c r="MO16" s="96"/>
      <c r="MP16" s="96"/>
      <c r="MQ16" s="96"/>
      <c r="MR16" s="96"/>
      <c r="MS16" s="96"/>
      <c r="MT16" s="96"/>
      <c r="MU16" s="96"/>
      <c r="MV16" s="96"/>
      <c r="MW16" s="96"/>
      <c r="MX16" s="96"/>
      <c r="MY16" s="96"/>
      <c r="MZ16" s="96"/>
      <c r="NA16" s="96"/>
      <c r="NB16" s="96"/>
      <c r="NC16" s="96"/>
      <c r="ND16" s="96"/>
      <c r="NE16" s="96"/>
      <c r="NF16" s="96"/>
      <c r="NG16" s="97">
        <f t="shared" si="1"/>
        <v>0</v>
      </c>
      <c r="NH16" s="98">
        <f t="shared" si="0"/>
        <v>0</v>
      </c>
      <c r="NI16" s="99"/>
      <c r="NJ16" s="100" t="str">
        <f t="shared" si="2"/>
        <v/>
      </c>
      <c r="NK16" s="101" t="str">
        <f t="shared" si="3"/>
        <v/>
      </c>
      <c r="NL16" s="104"/>
    </row>
    <row r="17" spans="1:376" s="103" customFormat="1" ht="16.149999999999999">
      <c r="A17" s="91"/>
      <c r="B17" s="93"/>
      <c r="C17" s="93"/>
      <c r="D17" s="94"/>
      <c r="E17" s="95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  <c r="IX17" s="96"/>
      <c r="IY17" s="96"/>
      <c r="IZ17" s="96"/>
      <c r="JA17" s="96"/>
      <c r="JB17" s="96"/>
      <c r="JC17" s="96"/>
      <c r="JD17" s="96"/>
      <c r="JE17" s="96"/>
      <c r="JF17" s="96"/>
      <c r="JG17" s="96"/>
      <c r="JH17" s="96"/>
      <c r="JI17" s="96"/>
      <c r="JJ17" s="96"/>
      <c r="JK17" s="96"/>
      <c r="JL17" s="96"/>
      <c r="JM17" s="96"/>
      <c r="JN17" s="96"/>
      <c r="JO17" s="96"/>
      <c r="JP17" s="96"/>
      <c r="JQ17" s="96"/>
      <c r="JR17" s="96"/>
      <c r="JS17" s="96"/>
      <c r="JT17" s="96"/>
      <c r="JU17" s="96"/>
      <c r="JV17" s="96"/>
      <c r="JW17" s="96"/>
      <c r="JX17" s="96"/>
      <c r="JY17" s="96"/>
      <c r="JZ17" s="96"/>
      <c r="KA17" s="96"/>
      <c r="KB17" s="96"/>
      <c r="KC17" s="96"/>
      <c r="KD17" s="96"/>
      <c r="KE17" s="96"/>
      <c r="KF17" s="96"/>
      <c r="KG17" s="96"/>
      <c r="KH17" s="96"/>
      <c r="KI17" s="96"/>
      <c r="KJ17" s="96"/>
      <c r="KK17" s="96"/>
      <c r="KL17" s="96"/>
      <c r="KM17" s="96"/>
      <c r="KN17" s="96"/>
      <c r="KO17" s="96"/>
      <c r="KP17" s="96"/>
      <c r="KQ17" s="96"/>
      <c r="KR17" s="96"/>
      <c r="KS17" s="96"/>
      <c r="KT17" s="96"/>
      <c r="KU17" s="96"/>
      <c r="KV17" s="96"/>
      <c r="KW17" s="96"/>
      <c r="KX17" s="96"/>
      <c r="KY17" s="96"/>
      <c r="KZ17" s="96"/>
      <c r="LA17" s="96"/>
      <c r="LB17" s="96"/>
      <c r="LC17" s="96"/>
      <c r="LD17" s="96"/>
      <c r="LE17" s="96"/>
      <c r="LF17" s="96"/>
      <c r="LG17" s="96"/>
      <c r="LH17" s="96"/>
      <c r="LI17" s="96"/>
      <c r="LJ17" s="96"/>
      <c r="LK17" s="96"/>
      <c r="LL17" s="96"/>
      <c r="LM17" s="96"/>
      <c r="LN17" s="96"/>
      <c r="LO17" s="96"/>
      <c r="LP17" s="96"/>
      <c r="LQ17" s="96"/>
      <c r="LR17" s="96"/>
      <c r="LS17" s="96"/>
      <c r="LT17" s="96"/>
      <c r="LU17" s="96"/>
      <c r="LV17" s="96"/>
      <c r="LW17" s="96"/>
      <c r="LX17" s="96"/>
      <c r="LY17" s="96"/>
      <c r="LZ17" s="96"/>
      <c r="MA17" s="96"/>
      <c r="MB17" s="96"/>
      <c r="MC17" s="96"/>
      <c r="MD17" s="96"/>
      <c r="ME17" s="96"/>
      <c r="MF17" s="96"/>
      <c r="MG17" s="96"/>
      <c r="MH17" s="96"/>
      <c r="MI17" s="96"/>
      <c r="MJ17" s="96"/>
      <c r="MK17" s="96"/>
      <c r="ML17" s="96"/>
      <c r="MM17" s="96"/>
      <c r="MN17" s="96"/>
      <c r="MO17" s="96"/>
      <c r="MP17" s="96"/>
      <c r="MQ17" s="96"/>
      <c r="MR17" s="96"/>
      <c r="MS17" s="96"/>
      <c r="MT17" s="96"/>
      <c r="MU17" s="96"/>
      <c r="MV17" s="96"/>
      <c r="MW17" s="96"/>
      <c r="MX17" s="96"/>
      <c r="MY17" s="96"/>
      <c r="MZ17" s="96"/>
      <c r="NA17" s="96"/>
      <c r="NB17" s="96"/>
      <c r="NC17" s="96"/>
      <c r="ND17" s="96"/>
      <c r="NE17" s="96"/>
      <c r="NF17" s="96"/>
      <c r="NG17" s="97">
        <f t="shared" si="1"/>
        <v>0</v>
      </c>
      <c r="NH17" s="98">
        <f t="shared" si="0"/>
        <v>0</v>
      </c>
      <c r="NI17" s="99"/>
      <c r="NJ17" s="100" t="str">
        <f t="shared" si="2"/>
        <v/>
      </c>
      <c r="NK17" s="101" t="str">
        <f t="shared" si="3"/>
        <v/>
      </c>
      <c r="NL17" s="104"/>
    </row>
    <row r="18" spans="1:376" s="103" customFormat="1" ht="16.149999999999999">
      <c r="A18" s="91"/>
      <c r="B18" s="93"/>
      <c r="C18" s="93"/>
      <c r="D18" s="94"/>
      <c r="E18" s="95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  <c r="IX18" s="96"/>
      <c r="IY18" s="96"/>
      <c r="IZ18" s="96"/>
      <c r="JA18" s="96"/>
      <c r="JB18" s="96"/>
      <c r="JC18" s="96"/>
      <c r="JD18" s="96"/>
      <c r="JE18" s="96"/>
      <c r="JF18" s="96"/>
      <c r="JG18" s="96"/>
      <c r="JH18" s="96"/>
      <c r="JI18" s="96"/>
      <c r="JJ18" s="96"/>
      <c r="JK18" s="96"/>
      <c r="JL18" s="96"/>
      <c r="JM18" s="96"/>
      <c r="JN18" s="96"/>
      <c r="JO18" s="96"/>
      <c r="JP18" s="96"/>
      <c r="JQ18" s="96"/>
      <c r="JR18" s="96"/>
      <c r="JS18" s="96"/>
      <c r="JT18" s="96"/>
      <c r="JU18" s="96"/>
      <c r="JV18" s="96"/>
      <c r="JW18" s="96"/>
      <c r="JX18" s="96"/>
      <c r="JY18" s="96"/>
      <c r="JZ18" s="96"/>
      <c r="KA18" s="96"/>
      <c r="KB18" s="96"/>
      <c r="KC18" s="96"/>
      <c r="KD18" s="96"/>
      <c r="KE18" s="96"/>
      <c r="KF18" s="96"/>
      <c r="KG18" s="96"/>
      <c r="KH18" s="96"/>
      <c r="KI18" s="96"/>
      <c r="KJ18" s="96"/>
      <c r="KK18" s="96"/>
      <c r="KL18" s="96"/>
      <c r="KM18" s="96"/>
      <c r="KN18" s="96"/>
      <c r="KO18" s="96"/>
      <c r="KP18" s="96"/>
      <c r="KQ18" s="96"/>
      <c r="KR18" s="96"/>
      <c r="KS18" s="96"/>
      <c r="KT18" s="96"/>
      <c r="KU18" s="96"/>
      <c r="KV18" s="96"/>
      <c r="KW18" s="96"/>
      <c r="KX18" s="96"/>
      <c r="KY18" s="96"/>
      <c r="KZ18" s="96"/>
      <c r="LA18" s="96"/>
      <c r="LB18" s="96"/>
      <c r="LC18" s="96"/>
      <c r="LD18" s="96"/>
      <c r="LE18" s="96"/>
      <c r="LF18" s="96"/>
      <c r="LG18" s="96"/>
      <c r="LH18" s="96"/>
      <c r="LI18" s="96"/>
      <c r="LJ18" s="96"/>
      <c r="LK18" s="96"/>
      <c r="LL18" s="96"/>
      <c r="LM18" s="96"/>
      <c r="LN18" s="96"/>
      <c r="LO18" s="96"/>
      <c r="LP18" s="96"/>
      <c r="LQ18" s="96"/>
      <c r="LR18" s="96"/>
      <c r="LS18" s="96"/>
      <c r="LT18" s="96"/>
      <c r="LU18" s="96"/>
      <c r="LV18" s="96"/>
      <c r="LW18" s="96"/>
      <c r="LX18" s="96"/>
      <c r="LY18" s="96"/>
      <c r="LZ18" s="96"/>
      <c r="MA18" s="96"/>
      <c r="MB18" s="96"/>
      <c r="MC18" s="96"/>
      <c r="MD18" s="96"/>
      <c r="ME18" s="96"/>
      <c r="MF18" s="96"/>
      <c r="MG18" s="96"/>
      <c r="MH18" s="96"/>
      <c r="MI18" s="96"/>
      <c r="MJ18" s="96"/>
      <c r="MK18" s="96"/>
      <c r="ML18" s="96"/>
      <c r="MM18" s="96"/>
      <c r="MN18" s="96"/>
      <c r="MO18" s="96"/>
      <c r="MP18" s="96"/>
      <c r="MQ18" s="96"/>
      <c r="MR18" s="96"/>
      <c r="MS18" s="96"/>
      <c r="MT18" s="96"/>
      <c r="MU18" s="96"/>
      <c r="MV18" s="96"/>
      <c r="MW18" s="96"/>
      <c r="MX18" s="96"/>
      <c r="MY18" s="96"/>
      <c r="MZ18" s="96"/>
      <c r="NA18" s="96"/>
      <c r="NB18" s="96"/>
      <c r="NC18" s="96"/>
      <c r="ND18" s="96"/>
      <c r="NE18" s="96"/>
      <c r="NF18" s="96"/>
      <c r="NG18" s="97">
        <f t="shared" si="1"/>
        <v>0</v>
      </c>
      <c r="NH18" s="98">
        <f t="shared" si="0"/>
        <v>0</v>
      </c>
      <c r="NI18" s="99"/>
      <c r="NJ18" s="100" t="str">
        <f t="shared" si="2"/>
        <v/>
      </c>
      <c r="NK18" s="101" t="str">
        <f t="shared" si="3"/>
        <v/>
      </c>
      <c r="NL18" s="104"/>
    </row>
    <row r="19" spans="1:376" s="103" customFormat="1" ht="16.149999999999999">
      <c r="A19" s="91"/>
      <c r="B19" s="93"/>
      <c r="C19" s="93"/>
      <c r="D19" s="94"/>
      <c r="E19" s="95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  <c r="IX19" s="96"/>
      <c r="IY19" s="96"/>
      <c r="IZ19" s="96"/>
      <c r="JA19" s="96"/>
      <c r="JB19" s="96"/>
      <c r="JC19" s="96"/>
      <c r="JD19" s="96"/>
      <c r="JE19" s="96"/>
      <c r="JF19" s="96"/>
      <c r="JG19" s="96"/>
      <c r="JH19" s="96"/>
      <c r="JI19" s="96"/>
      <c r="JJ19" s="96"/>
      <c r="JK19" s="96"/>
      <c r="JL19" s="96"/>
      <c r="JM19" s="96"/>
      <c r="JN19" s="96"/>
      <c r="JO19" s="96"/>
      <c r="JP19" s="96"/>
      <c r="JQ19" s="96"/>
      <c r="JR19" s="96"/>
      <c r="JS19" s="96"/>
      <c r="JT19" s="96"/>
      <c r="JU19" s="96"/>
      <c r="JV19" s="96"/>
      <c r="JW19" s="96"/>
      <c r="JX19" s="96"/>
      <c r="JY19" s="96"/>
      <c r="JZ19" s="96"/>
      <c r="KA19" s="96"/>
      <c r="KB19" s="96"/>
      <c r="KC19" s="96"/>
      <c r="KD19" s="96"/>
      <c r="KE19" s="96"/>
      <c r="KF19" s="96"/>
      <c r="KG19" s="96"/>
      <c r="KH19" s="96"/>
      <c r="KI19" s="96"/>
      <c r="KJ19" s="96"/>
      <c r="KK19" s="96"/>
      <c r="KL19" s="96"/>
      <c r="KM19" s="96"/>
      <c r="KN19" s="96"/>
      <c r="KO19" s="96"/>
      <c r="KP19" s="96"/>
      <c r="KQ19" s="96"/>
      <c r="KR19" s="96"/>
      <c r="KS19" s="96"/>
      <c r="KT19" s="96"/>
      <c r="KU19" s="96"/>
      <c r="KV19" s="96"/>
      <c r="KW19" s="96"/>
      <c r="KX19" s="96"/>
      <c r="KY19" s="96"/>
      <c r="KZ19" s="96"/>
      <c r="LA19" s="96"/>
      <c r="LB19" s="96"/>
      <c r="LC19" s="96"/>
      <c r="LD19" s="96"/>
      <c r="LE19" s="96"/>
      <c r="LF19" s="96"/>
      <c r="LG19" s="96"/>
      <c r="LH19" s="96"/>
      <c r="LI19" s="96"/>
      <c r="LJ19" s="96"/>
      <c r="LK19" s="96"/>
      <c r="LL19" s="96"/>
      <c r="LM19" s="96"/>
      <c r="LN19" s="96"/>
      <c r="LO19" s="96"/>
      <c r="LP19" s="96"/>
      <c r="LQ19" s="96"/>
      <c r="LR19" s="96"/>
      <c r="LS19" s="96"/>
      <c r="LT19" s="96"/>
      <c r="LU19" s="96"/>
      <c r="LV19" s="96"/>
      <c r="LW19" s="96"/>
      <c r="LX19" s="96"/>
      <c r="LY19" s="96"/>
      <c r="LZ19" s="96"/>
      <c r="MA19" s="96"/>
      <c r="MB19" s="96"/>
      <c r="MC19" s="96"/>
      <c r="MD19" s="96"/>
      <c r="ME19" s="96"/>
      <c r="MF19" s="96"/>
      <c r="MG19" s="96"/>
      <c r="MH19" s="96"/>
      <c r="MI19" s="96"/>
      <c r="MJ19" s="96"/>
      <c r="MK19" s="96"/>
      <c r="ML19" s="96"/>
      <c r="MM19" s="96"/>
      <c r="MN19" s="96"/>
      <c r="MO19" s="96"/>
      <c r="MP19" s="96"/>
      <c r="MQ19" s="96"/>
      <c r="MR19" s="96"/>
      <c r="MS19" s="96"/>
      <c r="MT19" s="96"/>
      <c r="MU19" s="96"/>
      <c r="MV19" s="96"/>
      <c r="MW19" s="96"/>
      <c r="MX19" s="96"/>
      <c r="MY19" s="96"/>
      <c r="MZ19" s="96"/>
      <c r="NA19" s="96"/>
      <c r="NB19" s="96"/>
      <c r="NC19" s="96"/>
      <c r="ND19" s="96"/>
      <c r="NE19" s="96"/>
      <c r="NF19" s="96"/>
      <c r="NG19" s="97">
        <f t="shared" si="1"/>
        <v>0</v>
      </c>
      <c r="NH19" s="98">
        <f t="shared" si="0"/>
        <v>0</v>
      </c>
      <c r="NI19" s="99"/>
      <c r="NJ19" s="100" t="str">
        <f t="shared" si="2"/>
        <v/>
      </c>
      <c r="NK19" s="101" t="str">
        <f t="shared" si="3"/>
        <v/>
      </c>
      <c r="NL19" s="104"/>
    </row>
    <row r="20" spans="1:376" s="103" customFormat="1" ht="14.25" customHeight="1">
      <c r="A20" s="91"/>
      <c r="B20" s="93"/>
      <c r="C20" s="93"/>
      <c r="D20" s="94"/>
      <c r="E20" s="95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  <c r="IX20" s="96"/>
      <c r="IY20" s="96"/>
      <c r="IZ20" s="96"/>
      <c r="JA20" s="96"/>
      <c r="JB20" s="96"/>
      <c r="JC20" s="96"/>
      <c r="JD20" s="96"/>
      <c r="JE20" s="96"/>
      <c r="JF20" s="96"/>
      <c r="JG20" s="96"/>
      <c r="JH20" s="96"/>
      <c r="JI20" s="96"/>
      <c r="JJ20" s="96"/>
      <c r="JK20" s="96"/>
      <c r="JL20" s="96"/>
      <c r="JM20" s="96"/>
      <c r="JN20" s="96"/>
      <c r="JO20" s="96"/>
      <c r="JP20" s="96"/>
      <c r="JQ20" s="96"/>
      <c r="JR20" s="96"/>
      <c r="JS20" s="96"/>
      <c r="JT20" s="96"/>
      <c r="JU20" s="96"/>
      <c r="JV20" s="96"/>
      <c r="JW20" s="96"/>
      <c r="JX20" s="96"/>
      <c r="JY20" s="96"/>
      <c r="JZ20" s="96"/>
      <c r="KA20" s="96"/>
      <c r="KB20" s="96"/>
      <c r="KC20" s="96"/>
      <c r="KD20" s="96"/>
      <c r="KE20" s="96"/>
      <c r="KF20" s="96"/>
      <c r="KG20" s="96"/>
      <c r="KH20" s="96"/>
      <c r="KI20" s="96"/>
      <c r="KJ20" s="96"/>
      <c r="KK20" s="96"/>
      <c r="KL20" s="96"/>
      <c r="KM20" s="96"/>
      <c r="KN20" s="96"/>
      <c r="KO20" s="96"/>
      <c r="KP20" s="96"/>
      <c r="KQ20" s="96"/>
      <c r="KR20" s="96"/>
      <c r="KS20" s="96"/>
      <c r="KT20" s="96"/>
      <c r="KU20" s="96"/>
      <c r="KV20" s="96"/>
      <c r="KW20" s="96"/>
      <c r="KX20" s="96"/>
      <c r="KY20" s="96"/>
      <c r="KZ20" s="96"/>
      <c r="LA20" s="96"/>
      <c r="LB20" s="96"/>
      <c r="LC20" s="96"/>
      <c r="LD20" s="96"/>
      <c r="LE20" s="96"/>
      <c r="LF20" s="96"/>
      <c r="LG20" s="96"/>
      <c r="LH20" s="96"/>
      <c r="LI20" s="96"/>
      <c r="LJ20" s="96"/>
      <c r="LK20" s="96"/>
      <c r="LL20" s="96"/>
      <c r="LM20" s="96"/>
      <c r="LN20" s="96"/>
      <c r="LO20" s="96"/>
      <c r="LP20" s="96"/>
      <c r="LQ20" s="96"/>
      <c r="LR20" s="96"/>
      <c r="LS20" s="96"/>
      <c r="LT20" s="96"/>
      <c r="LU20" s="96"/>
      <c r="LV20" s="96"/>
      <c r="LW20" s="96"/>
      <c r="LX20" s="96"/>
      <c r="LY20" s="96"/>
      <c r="LZ20" s="96"/>
      <c r="MA20" s="96"/>
      <c r="MB20" s="96"/>
      <c r="MC20" s="96"/>
      <c r="MD20" s="96"/>
      <c r="ME20" s="96"/>
      <c r="MF20" s="96"/>
      <c r="MG20" s="96"/>
      <c r="MH20" s="96"/>
      <c r="MI20" s="96"/>
      <c r="MJ20" s="96"/>
      <c r="MK20" s="96"/>
      <c r="ML20" s="96"/>
      <c r="MM20" s="96"/>
      <c r="MN20" s="96"/>
      <c r="MO20" s="96"/>
      <c r="MP20" s="96"/>
      <c r="MQ20" s="96"/>
      <c r="MR20" s="96"/>
      <c r="MS20" s="96"/>
      <c r="MT20" s="96"/>
      <c r="MU20" s="96"/>
      <c r="MV20" s="96"/>
      <c r="MW20" s="96"/>
      <c r="MX20" s="96"/>
      <c r="MY20" s="96"/>
      <c r="MZ20" s="96"/>
      <c r="NA20" s="96"/>
      <c r="NB20" s="96"/>
      <c r="NC20" s="96"/>
      <c r="ND20" s="96"/>
      <c r="NE20" s="96"/>
      <c r="NF20" s="96"/>
      <c r="NG20" s="97">
        <f t="shared" si="1"/>
        <v>0</v>
      </c>
      <c r="NH20" s="98">
        <f t="shared" si="0"/>
        <v>0</v>
      </c>
      <c r="NI20" s="99"/>
      <c r="NJ20" s="100" t="str">
        <f t="shared" si="2"/>
        <v/>
      </c>
      <c r="NK20" s="101" t="str">
        <f t="shared" si="3"/>
        <v/>
      </c>
    </row>
    <row r="21" spans="1:376" s="103" customFormat="1" ht="14.25" customHeight="1">
      <c r="A21" s="91"/>
      <c r="B21" s="93"/>
      <c r="C21" s="93"/>
      <c r="D21" s="94"/>
      <c r="E21" s="95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  <c r="IX21" s="96"/>
      <c r="IY21" s="96"/>
      <c r="IZ21" s="96"/>
      <c r="JA21" s="96"/>
      <c r="JB21" s="96"/>
      <c r="JC21" s="96"/>
      <c r="JD21" s="96"/>
      <c r="JE21" s="96"/>
      <c r="JF21" s="96"/>
      <c r="JG21" s="96"/>
      <c r="JH21" s="96"/>
      <c r="JI21" s="96"/>
      <c r="JJ21" s="96"/>
      <c r="JK21" s="96"/>
      <c r="JL21" s="96"/>
      <c r="JM21" s="96"/>
      <c r="JN21" s="96"/>
      <c r="JO21" s="96"/>
      <c r="JP21" s="96"/>
      <c r="JQ21" s="96"/>
      <c r="JR21" s="96"/>
      <c r="JS21" s="96"/>
      <c r="JT21" s="96"/>
      <c r="JU21" s="96"/>
      <c r="JV21" s="96"/>
      <c r="JW21" s="96"/>
      <c r="JX21" s="96"/>
      <c r="JY21" s="96"/>
      <c r="JZ21" s="96"/>
      <c r="KA21" s="96"/>
      <c r="KB21" s="96"/>
      <c r="KC21" s="96"/>
      <c r="KD21" s="96"/>
      <c r="KE21" s="96"/>
      <c r="KF21" s="96"/>
      <c r="KG21" s="96"/>
      <c r="KH21" s="96"/>
      <c r="KI21" s="96"/>
      <c r="KJ21" s="96"/>
      <c r="KK21" s="96"/>
      <c r="KL21" s="96"/>
      <c r="KM21" s="96"/>
      <c r="KN21" s="96"/>
      <c r="KO21" s="96"/>
      <c r="KP21" s="96"/>
      <c r="KQ21" s="96"/>
      <c r="KR21" s="96"/>
      <c r="KS21" s="96"/>
      <c r="KT21" s="96"/>
      <c r="KU21" s="96"/>
      <c r="KV21" s="96"/>
      <c r="KW21" s="96"/>
      <c r="KX21" s="96"/>
      <c r="KY21" s="96"/>
      <c r="KZ21" s="96"/>
      <c r="LA21" s="96"/>
      <c r="LB21" s="96"/>
      <c r="LC21" s="96"/>
      <c r="LD21" s="96"/>
      <c r="LE21" s="96"/>
      <c r="LF21" s="96"/>
      <c r="LG21" s="96"/>
      <c r="LH21" s="96"/>
      <c r="LI21" s="96"/>
      <c r="LJ21" s="96"/>
      <c r="LK21" s="96"/>
      <c r="LL21" s="96"/>
      <c r="LM21" s="96"/>
      <c r="LN21" s="96"/>
      <c r="LO21" s="96"/>
      <c r="LP21" s="96"/>
      <c r="LQ21" s="96"/>
      <c r="LR21" s="96"/>
      <c r="LS21" s="96"/>
      <c r="LT21" s="96"/>
      <c r="LU21" s="96"/>
      <c r="LV21" s="96"/>
      <c r="LW21" s="96"/>
      <c r="LX21" s="96"/>
      <c r="LY21" s="96"/>
      <c r="LZ21" s="96"/>
      <c r="MA21" s="96"/>
      <c r="MB21" s="96"/>
      <c r="MC21" s="96"/>
      <c r="MD21" s="96"/>
      <c r="ME21" s="96"/>
      <c r="MF21" s="96"/>
      <c r="MG21" s="96"/>
      <c r="MH21" s="96"/>
      <c r="MI21" s="96"/>
      <c r="MJ21" s="96"/>
      <c r="MK21" s="96"/>
      <c r="ML21" s="96"/>
      <c r="MM21" s="96"/>
      <c r="MN21" s="96"/>
      <c r="MO21" s="96"/>
      <c r="MP21" s="96"/>
      <c r="MQ21" s="96"/>
      <c r="MR21" s="96"/>
      <c r="MS21" s="96"/>
      <c r="MT21" s="96"/>
      <c r="MU21" s="96"/>
      <c r="MV21" s="96"/>
      <c r="MW21" s="96"/>
      <c r="MX21" s="96"/>
      <c r="MY21" s="96"/>
      <c r="MZ21" s="96"/>
      <c r="NA21" s="96"/>
      <c r="NB21" s="96"/>
      <c r="NC21" s="96"/>
      <c r="ND21" s="96"/>
      <c r="NE21" s="96"/>
      <c r="NF21" s="96"/>
      <c r="NG21" s="97">
        <f t="shared" si="1"/>
        <v>0</v>
      </c>
      <c r="NH21" s="98">
        <f t="shared" si="0"/>
        <v>0</v>
      </c>
      <c r="NI21" s="99"/>
      <c r="NJ21" s="100" t="str">
        <f t="shared" si="2"/>
        <v/>
      </c>
      <c r="NK21" s="101" t="str">
        <f t="shared" si="3"/>
        <v/>
      </c>
    </row>
    <row r="22" spans="1:376" s="103" customFormat="1" ht="16.149999999999999">
      <c r="A22" s="91"/>
      <c r="B22" s="93"/>
      <c r="C22" s="93"/>
      <c r="D22" s="94"/>
      <c r="E22" s="95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  <c r="IX22" s="96"/>
      <c r="IY22" s="96"/>
      <c r="IZ22" s="96"/>
      <c r="JA22" s="96"/>
      <c r="JB22" s="96"/>
      <c r="JC22" s="96"/>
      <c r="JD22" s="96"/>
      <c r="JE22" s="96"/>
      <c r="JF22" s="96"/>
      <c r="JG22" s="96"/>
      <c r="JH22" s="96"/>
      <c r="JI22" s="96"/>
      <c r="JJ22" s="96"/>
      <c r="JK22" s="96"/>
      <c r="JL22" s="96"/>
      <c r="JM22" s="96"/>
      <c r="JN22" s="96"/>
      <c r="JO22" s="96"/>
      <c r="JP22" s="96"/>
      <c r="JQ22" s="96"/>
      <c r="JR22" s="96"/>
      <c r="JS22" s="96"/>
      <c r="JT22" s="96"/>
      <c r="JU22" s="96"/>
      <c r="JV22" s="96"/>
      <c r="JW22" s="96"/>
      <c r="JX22" s="96"/>
      <c r="JY22" s="96"/>
      <c r="JZ22" s="96"/>
      <c r="KA22" s="96"/>
      <c r="KB22" s="96"/>
      <c r="KC22" s="96"/>
      <c r="KD22" s="96"/>
      <c r="KE22" s="96"/>
      <c r="KF22" s="96"/>
      <c r="KG22" s="96"/>
      <c r="KH22" s="96"/>
      <c r="KI22" s="96"/>
      <c r="KJ22" s="96"/>
      <c r="KK22" s="96"/>
      <c r="KL22" s="96"/>
      <c r="KM22" s="96"/>
      <c r="KN22" s="96"/>
      <c r="KO22" s="96"/>
      <c r="KP22" s="96"/>
      <c r="KQ22" s="96"/>
      <c r="KR22" s="96"/>
      <c r="KS22" s="96"/>
      <c r="KT22" s="96"/>
      <c r="KU22" s="96"/>
      <c r="KV22" s="96"/>
      <c r="KW22" s="96"/>
      <c r="KX22" s="96"/>
      <c r="KY22" s="96"/>
      <c r="KZ22" s="96"/>
      <c r="LA22" s="96"/>
      <c r="LB22" s="96"/>
      <c r="LC22" s="96"/>
      <c r="LD22" s="96"/>
      <c r="LE22" s="96"/>
      <c r="LF22" s="96"/>
      <c r="LG22" s="96"/>
      <c r="LH22" s="96"/>
      <c r="LI22" s="96"/>
      <c r="LJ22" s="96"/>
      <c r="LK22" s="96"/>
      <c r="LL22" s="96"/>
      <c r="LM22" s="96"/>
      <c r="LN22" s="96"/>
      <c r="LO22" s="96"/>
      <c r="LP22" s="96"/>
      <c r="LQ22" s="96"/>
      <c r="LR22" s="96"/>
      <c r="LS22" s="96"/>
      <c r="LT22" s="96"/>
      <c r="LU22" s="96"/>
      <c r="LV22" s="96"/>
      <c r="LW22" s="96"/>
      <c r="LX22" s="96"/>
      <c r="LY22" s="96"/>
      <c r="LZ22" s="96"/>
      <c r="MA22" s="96"/>
      <c r="MB22" s="96"/>
      <c r="MC22" s="96"/>
      <c r="MD22" s="96"/>
      <c r="ME22" s="96"/>
      <c r="MF22" s="96"/>
      <c r="MG22" s="96"/>
      <c r="MH22" s="96"/>
      <c r="MI22" s="96"/>
      <c r="MJ22" s="96"/>
      <c r="MK22" s="96"/>
      <c r="ML22" s="96"/>
      <c r="MM22" s="96"/>
      <c r="MN22" s="96"/>
      <c r="MO22" s="96"/>
      <c r="MP22" s="96"/>
      <c r="MQ22" s="96"/>
      <c r="MR22" s="96"/>
      <c r="MS22" s="96"/>
      <c r="MT22" s="96"/>
      <c r="MU22" s="96"/>
      <c r="MV22" s="96"/>
      <c r="MW22" s="96"/>
      <c r="MX22" s="96"/>
      <c r="MY22" s="96"/>
      <c r="MZ22" s="96"/>
      <c r="NA22" s="96"/>
      <c r="NB22" s="96"/>
      <c r="NC22" s="96"/>
      <c r="ND22" s="96"/>
      <c r="NE22" s="96"/>
      <c r="NF22" s="96"/>
      <c r="NG22" s="97">
        <f t="shared" si="1"/>
        <v>0</v>
      </c>
      <c r="NH22" s="98">
        <f t="shared" si="0"/>
        <v>0</v>
      </c>
      <c r="NI22" s="99"/>
      <c r="NJ22" s="100" t="str">
        <f t="shared" si="2"/>
        <v/>
      </c>
      <c r="NK22" s="101" t="str">
        <f t="shared" si="3"/>
        <v/>
      </c>
    </row>
    <row r="23" spans="1:376" s="103" customFormat="1" ht="16.149999999999999">
      <c r="A23" s="91"/>
      <c r="B23" s="93"/>
      <c r="C23" s="93"/>
      <c r="D23" s="94"/>
      <c r="E23" s="95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  <c r="IX23" s="96"/>
      <c r="IY23" s="96"/>
      <c r="IZ23" s="96"/>
      <c r="JA23" s="96"/>
      <c r="JB23" s="96"/>
      <c r="JC23" s="96"/>
      <c r="JD23" s="96"/>
      <c r="JE23" s="96"/>
      <c r="JF23" s="96"/>
      <c r="JG23" s="96"/>
      <c r="JH23" s="96"/>
      <c r="JI23" s="96"/>
      <c r="JJ23" s="96"/>
      <c r="JK23" s="96"/>
      <c r="JL23" s="96"/>
      <c r="JM23" s="96"/>
      <c r="JN23" s="96"/>
      <c r="JO23" s="96"/>
      <c r="JP23" s="96"/>
      <c r="JQ23" s="96"/>
      <c r="JR23" s="96"/>
      <c r="JS23" s="96"/>
      <c r="JT23" s="96"/>
      <c r="JU23" s="96"/>
      <c r="JV23" s="96"/>
      <c r="JW23" s="96"/>
      <c r="JX23" s="96"/>
      <c r="JY23" s="96"/>
      <c r="JZ23" s="96"/>
      <c r="KA23" s="96"/>
      <c r="KB23" s="96"/>
      <c r="KC23" s="96"/>
      <c r="KD23" s="96"/>
      <c r="KE23" s="96"/>
      <c r="KF23" s="96"/>
      <c r="KG23" s="96"/>
      <c r="KH23" s="96"/>
      <c r="KI23" s="96"/>
      <c r="KJ23" s="96"/>
      <c r="KK23" s="96"/>
      <c r="KL23" s="96"/>
      <c r="KM23" s="96"/>
      <c r="KN23" s="96"/>
      <c r="KO23" s="96"/>
      <c r="KP23" s="96"/>
      <c r="KQ23" s="96"/>
      <c r="KR23" s="96"/>
      <c r="KS23" s="96"/>
      <c r="KT23" s="96"/>
      <c r="KU23" s="96"/>
      <c r="KV23" s="96"/>
      <c r="KW23" s="96"/>
      <c r="KX23" s="96"/>
      <c r="KY23" s="96"/>
      <c r="KZ23" s="96"/>
      <c r="LA23" s="96"/>
      <c r="LB23" s="96"/>
      <c r="LC23" s="96"/>
      <c r="LD23" s="96"/>
      <c r="LE23" s="96"/>
      <c r="LF23" s="96"/>
      <c r="LG23" s="96"/>
      <c r="LH23" s="96"/>
      <c r="LI23" s="96"/>
      <c r="LJ23" s="96"/>
      <c r="LK23" s="96"/>
      <c r="LL23" s="96"/>
      <c r="LM23" s="96"/>
      <c r="LN23" s="96"/>
      <c r="LO23" s="96"/>
      <c r="LP23" s="96"/>
      <c r="LQ23" s="96"/>
      <c r="LR23" s="96"/>
      <c r="LS23" s="96"/>
      <c r="LT23" s="96"/>
      <c r="LU23" s="96"/>
      <c r="LV23" s="96"/>
      <c r="LW23" s="96"/>
      <c r="LX23" s="96"/>
      <c r="LY23" s="96"/>
      <c r="LZ23" s="96"/>
      <c r="MA23" s="96"/>
      <c r="MB23" s="96"/>
      <c r="MC23" s="96"/>
      <c r="MD23" s="96"/>
      <c r="ME23" s="96"/>
      <c r="MF23" s="96"/>
      <c r="MG23" s="96"/>
      <c r="MH23" s="96"/>
      <c r="MI23" s="96"/>
      <c r="MJ23" s="96"/>
      <c r="MK23" s="96"/>
      <c r="ML23" s="96"/>
      <c r="MM23" s="96"/>
      <c r="MN23" s="96"/>
      <c r="MO23" s="96"/>
      <c r="MP23" s="96"/>
      <c r="MQ23" s="96"/>
      <c r="MR23" s="96"/>
      <c r="MS23" s="96"/>
      <c r="MT23" s="96"/>
      <c r="MU23" s="96"/>
      <c r="MV23" s="96"/>
      <c r="MW23" s="96"/>
      <c r="MX23" s="96"/>
      <c r="MY23" s="96"/>
      <c r="MZ23" s="96"/>
      <c r="NA23" s="96"/>
      <c r="NB23" s="96"/>
      <c r="NC23" s="96"/>
      <c r="ND23" s="96"/>
      <c r="NE23" s="96"/>
      <c r="NF23" s="96"/>
      <c r="NG23" s="97">
        <f t="shared" si="1"/>
        <v>0</v>
      </c>
      <c r="NH23" s="98">
        <f t="shared" si="0"/>
        <v>0</v>
      </c>
      <c r="NI23" s="99"/>
      <c r="NJ23" s="100" t="str">
        <f t="shared" si="2"/>
        <v/>
      </c>
      <c r="NK23" s="101" t="str">
        <f t="shared" si="3"/>
        <v/>
      </c>
    </row>
    <row r="24" spans="1:376" s="103" customFormat="1" ht="16.149999999999999">
      <c r="A24" s="91"/>
      <c r="B24" s="93"/>
      <c r="C24" s="93"/>
      <c r="D24" s="94"/>
      <c r="E24" s="95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  <c r="IX24" s="96"/>
      <c r="IY24" s="96"/>
      <c r="IZ24" s="96"/>
      <c r="JA24" s="96"/>
      <c r="JB24" s="96"/>
      <c r="JC24" s="96"/>
      <c r="JD24" s="96"/>
      <c r="JE24" s="96"/>
      <c r="JF24" s="96"/>
      <c r="JG24" s="96"/>
      <c r="JH24" s="96"/>
      <c r="JI24" s="96"/>
      <c r="JJ24" s="96"/>
      <c r="JK24" s="96"/>
      <c r="JL24" s="96"/>
      <c r="JM24" s="96"/>
      <c r="JN24" s="96"/>
      <c r="JO24" s="96"/>
      <c r="JP24" s="96"/>
      <c r="JQ24" s="96"/>
      <c r="JR24" s="96"/>
      <c r="JS24" s="96"/>
      <c r="JT24" s="96"/>
      <c r="JU24" s="96"/>
      <c r="JV24" s="96"/>
      <c r="JW24" s="96"/>
      <c r="JX24" s="96"/>
      <c r="JY24" s="96"/>
      <c r="JZ24" s="96"/>
      <c r="KA24" s="96"/>
      <c r="KB24" s="96"/>
      <c r="KC24" s="96"/>
      <c r="KD24" s="96"/>
      <c r="KE24" s="96"/>
      <c r="KF24" s="96"/>
      <c r="KG24" s="96"/>
      <c r="KH24" s="96"/>
      <c r="KI24" s="96"/>
      <c r="KJ24" s="96"/>
      <c r="KK24" s="96"/>
      <c r="KL24" s="96"/>
      <c r="KM24" s="96"/>
      <c r="KN24" s="96"/>
      <c r="KO24" s="96"/>
      <c r="KP24" s="96"/>
      <c r="KQ24" s="96"/>
      <c r="KR24" s="96"/>
      <c r="KS24" s="96"/>
      <c r="KT24" s="96"/>
      <c r="KU24" s="96"/>
      <c r="KV24" s="96"/>
      <c r="KW24" s="96"/>
      <c r="KX24" s="96"/>
      <c r="KY24" s="96"/>
      <c r="KZ24" s="96"/>
      <c r="LA24" s="96"/>
      <c r="LB24" s="96"/>
      <c r="LC24" s="96"/>
      <c r="LD24" s="96"/>
      <c r="LE24" s="96"/>
      <c r="LF24" s="96"/>
      <c r="LG24" s="96"/>
      <c r="LH24" s="96"/>
      <c r="LI24" s="96"/>
      <c r="LJ24" s="96"/>
      <c r="LK24" s="96"/>
      <c r="LL24" s="96"/>
      <c r="LM24" s="96"/>
      <c r="LN24" s="96"/>
      <c r="LO24" s="96"/>
      <c r="LP24" s="96"/>
      <c r="LQ24" s="96"/>
      <c r="LR24" s="96"/>
      <c r="LS24" s="96"/>
      <c r="LT24" s="96"/>
      <c r="LU24" s="96"/>
      <c r="LV24" s="96"/>
      <c r="LW24" s="96"/>
      <c r="LX24" s="96"/>
      <c r="LY24" s="96"/>
      <c r="LZ24" s="96"/>
      <c r="MA24" s="96"/>
      <c r="MB24" s="96"/>
      <c r="MC24" s="96"/>
      <c r="MD24" s="96"/>
      <c r="ME24" s="96"/>
      <c r="MF24" s="96"/>
      <c r="MG24" s="96"/>
      <c r="MH24" s="96"/>
      <c r="MI24" s="96"/>
      <c r="MJ24" s="96"/>
      <c r="MK24" s="96"/>
      <c r="ML24" s="96"/>
      <c r="MM24" s="96"/>
      <c r="MN24" s="96"/>
      <c r="MO24" s="96"/>
      <c r="MP24" s="96"/>
      <c r="MQ24" s="96"/>
      <c r="MR24" s="96"/>
      <c r="MS24" s="96"/>
      <c r="MT24" s="96"/>
      <c r="MU24" s="96"/>
      <c r="MV24" s="96"/>
      <c r="MW24" s="96"/>
      <c r="MX24" s="96"/>
      <c r="MY24" s="96"/>
      <c r="MZ24" s="96"/>
      <c r="NA24" s="96"/>
      <c r="NB24" s="96"/>
      <c r="NC24" s="96"/>
      <c r="ND24" s="96"/>
      <c r="NE24" s="96"/>
      <c r="NF24" s="96"/>
      <c r="NG24" s="97">
        <f t="shared" si="1"/>
        <v>0</v>
      </c>
      <c r="NH24" s="98">
        <f t="shared" si="0"/>
        <v>0</v>
      </c>
      <c r="NI24" s="99"/>
      <c r="NJ24" s="100" t="str">
        <f t="shared" si="2"/>
        <v/>
      </c>
      <c r="NK24" s="101" t="str">
        <f t="shared" si="3"/>
        <v/>
      </c>
    </row>
    <row r="25" spans="1:376" s="103" customFormat="1" ht="16.149999999999999">
      <c r="A25" s="91"/>
      <c r="B25" s="93"/>
      <c r="C25" s="93"/>
      <c r="D25" s="94"/>
      <c r="E25" s="95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  <c r="IX25" s="96"/>
      <c r="IY25" s="96"/>
      <c r="IZ25" s="96"/>
      <c r="JA25" s="96"/>
      <c r="JB25" s="96"/>
      <c r="JC25" s="96"/>
      <c r="JD25" s="96"/>
      <c r="JE25" s="96"/>
      <c r="JF25" s="96"/>
      <c r="JG25" s="96"/>
      <c r="JH25" s="96"/>
      <c r="JI25" s="96"/>
      <c r="JJ25" s="96"/>
      <c r="JK25" s="96"/>
      <c r="JL25" s="96"/>
      <c r="JM25" s="96"/>
      <c r="JN25" s="96"/>
      <c r="JO25" s="96"/>
      <c r="JP25" s="96"/>
      <c r="JQ25" s="96"/>
      <c r="JR25" s="96"/>
      <c r="JS25" s="96"/>
      <c r="JT25" s="96"/>
      <c r="JU25" s="96"/>
      <c r="JV25" s="96"/>
      <c r="JW25" s="96"/>
      <c r="JX25" s="96"/>
      <c r="JY25" s="96"/>
      <c r="JZ25" s="96"/>
      <c r="KA25" s="96"/>
      <c r="KB25" s="96"/>
      <c r="KC25" s="96"/>
      <c r="KD25" s="96"/>
      <c r="KE25" s="96"/>
      <c r="KF25" s="96"/>
      <c r="KG25" s="96"/>
      <c r="KH25" s="96"/>
      <c r="KI25" s="96"/>
      <c r="KJ25" s="96"/>
      <c r="KK25" s="96"/>
      <c r="KL25" s="96"/>
      <c r="KM25" s="96"/>
      <c r="KN25" s="96"/>
      <c r="KO25" s="96"/>
      <c r="KP25" s="96"/>
      <c r="KQ25" s="96"/>
      <c r="KR25" s="96"/>
      <c r="KS25" s="96"/>
      <c r="KT25" s="96"/>
      <c r="KU25" s="96"/>
      <c r="KV25" s="96"/>
      <c r="KW25" s="96"/>
      <c r="KX25" s="96"/>
      <c r="KY25" s="96"/>
      <c r="KZ25" s="96"/>
      <c r="LA25" s="96"/>
      <c r="LB25" s="96"/>
      <c r="LC25" s="96"/>
      <c r="LD25" s="96"/>
      <c r="LE25" s="96"/>
      <c r="LF25" s="96"/>
      <c r="LG25" s="96"/>
      <c r="LH25" s="96"/>
      <c r="LI25" s="96"/>
      <c r="LJ25" s="96"/>
      <c r="LK25" s="96"/>
      <c r="LL25" s="96"/>
      <c r="LM25" s="96"/>
      <c r="LN25" s="96"/>
      <c r="LO25" s="96"/>
      <c r="LP25" s="96"/>
      <c r="LQ25" s="96"/>
      <c r="LR25" s="96"/>
      <c r="LS25" s="96"/>
      <c r="LT25" s="96"/>
      <c r="LU25" s="96"/>
      <c r="LV25" s="96"/>
      <c r="LW25" s="96"/>
      <c r="LX25" s="96"/>
      <c r="LY25" s="96"/>
      <c r="LZ25" s="96"/>
      <c r="MA25" s="96"/>
      <c r="MB25" s="96"/>
      <c r="MC25" s="96"/>
      <c r="MD25" s="96"/>
      <c r="ME25" s="96"/>
      <c r="MF25" s="96"/>
      <c r="MG25" s="96"/>
      <c r="MH25" s="96"/>
      <c r="MI25" s="96"/>
      <c r="MJ25" s="96"/>
      <c r="MK25" s="96"/>
      <c r="ML25" s="96"/>
      <c r="MM25" s="96"/>
      <c r="MN25" s="96"/>
      <c r="MO25" s="96"/>
      <c r="MP25" s="96"/>
      <c r="MQ25" s="96"/>
      <c r="MR25" s="96"/>
      <c r="MS25" s="96"/>
      <c r="MT25" s="96"/>
      <c r="MU25" s="96"/>
      <c r="MV25" s="96"/>
      <c r="MW25" s="96"/>
      <c r="MX25" s="96"/>
      <c r="MY25" s="96"/>
      <c r="MZ25" s="96"/>
      <c r="NA25" s="96"/>
      <c r="NB25" s="96"/>
      <c r="NC25" s="96"/>
      <c r="ND25" s="96"/>
      <c r="NE25" s="96"/>
      <c r="NF25" s="96"/>
      <c r="NG25" s="97">
        <f t="shared" si="1"/>
        <v>0</v>
      </c>
      <c r="NH25" s="98">
        <f t="shared" si="0"/>
        <v>0</v>
      </c>
      <c r="NI25" s="99"/>
      <c r="NJ25" s="100" t="str">
        <f t="shared" si="2"/>
        <v/>
      </c>
      <c r="NK25" s="101" t="str">
        <f t="shared" si="3"/>
        <v/>
      </c>
    </row>
    <row r="26" spans="1:376" s="103" customFormat="1" ht="16.149999999999999">
      <c r="A26" s="91"/>
      <c r="B26" s="93"/>
      <c r="C26" s="93"/>
      <c r="D26" s="94"/>
      <c r="E26" s="95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  <c r="IX26" s="96"/>
      <c r="IY26" s="96"/>
      <c r="IZ26" s="96"/>
      <c r="JA26" s="96"/>
      <c r="JB26" s="96"/>
      <c r="JC26" s="96"/>
      <c r="JD26" s="96"/>
      <c r="JE26" s="96"/>
      <c r="JF26" s="96"/>
      <c r="JG26" s="96"/>
      <c r="JH26" s="96"/>
      <c r="JI26" s="96"/>
      <c r="JJ26" s="96"/>
      <c r="JK26" s="96"/>
      <c r="JL26" s="96"/>
      <c r="JM26" s="96"/>
      <c r="JN26" s="96"/>
      <c r="JO26" s="96"/>
      <c r="JP26" s="96"/>
      <c r="JQ26" s="96"/>
      <c r="JR26" s="96"/>
      <c r="JS26" s="96"/>
      <c r="JT26" s="96"/>
      <c r="JU26" s="96"/>
      <c r="JV26" s="96"/>
      <c r="JW26" s="96"/>
      <c r="JX26" s="96"/>
      <c r="JY26" s="96"/>
      <c r="JZ26" s="96"/>
      <c r="KA26" s="96"/>
      <c r="KB26" s="96"/>
      <c r="KC26" s="96"/>
      <c r="KD26" s="96"/>
      <c r="KE26" s="96"/>
      <c r="KF26" s="96"/>
      <c r="KG26" s="96"/>
      <c r="KH26" s="96"/>
      <c r="KI26" s="96"/>
      <c r="KJ26" s="96"/>
      <c r="KK26" s="96"/>
      <c r="KL26" s="96"/>
      <c r="KM26" s="96"/>
      <c r="KN26" s="96"/>
      <c r="KO26" s="96"/>
      <c r="KP26" s="96"/>
      <c r="KQ26" s="96"/>
      <c r="KR26" s="96"/>
      <c r="KS26" s="96"/>
      <c r="KT26" s="96"/>
      <c r="KU26" s="96"/>
      <c r="KV26" s="96"/>
      <c r="KW26" s="96"/>
      <c r="KX26" s="96"/>
      <c r="KY26" s="96"/>
      <c r="KZ26" s="96"/>
      <c r="LA26" s="96"/>
      <c r="LB26" s="96"/>
      <c r="LC26" s="96"/>
      <c r="LD26" s="96"/>
      <c r="LE26" s="96"/>
      <c r="LF26" s="96"/>
      <c r="LG26" s="96"/>
      <c r="LH26" s="96"/>
      <c r="LI26" s="96"/>
      <c r="LJ26" s="96"/>
      <c r="LK26" s="96"/>
      <c r="LL26" s="96"/>
      <c r="LM26" s="96"/>
      <c r="LN26" s="96"/>
      <c r="LO26" s="96"/>
      <c r="LP26" s="96"/>
      <c r="LQ26" s="96"/>
      <c r="LR26" s="96"/>
      <c r="LS26" s="96"/>
      <c r="LT26" s="96"/>
      <c r="LU26" s="96"/>
      <c r="LV26" s="96"/>
      <c r="LW26" s="96"/>
      <c r="LX26" s="96"/>
      <c r="LY26" s="96"/>
      <c r="LZ26" s="96"/>
      <c r="MA26" s="96"/>
      <c r="MB26" s="96"/>
      <c r="MC26" s="96"/>
      <c r="MD26" s="96"/>
      <c r="ME26" s="96"/>
      <c r="MF26" s="96"/>
      <c r="MG26" s="96"/>
      <c r="MH26" s="96"/>
      <c r="MI26" s="96"/>
      <c r="MJ26" s="96"/>
      <c r="MK26" s="96"/>
      <c r="ML26" s="96"/>
      <c r="MM26" s="96"/>
      <c r="MN26" s="96"/>
      <c r="MO26" s="96"/>
      <c r="MP26" s="96"/>
      <c r="MQ26" s="96"/>
      <c r="MR26" s="96"/>
      <c r="MS26" s="96"/>
      <c r="MT26" s="96"/>
      <c r="MU26" s="96"/>
      <c r="MV26" s="96"/>
      <c r="MW26" s="96"/>
      <c r="MX26" s="96"/>
      <c r="MY26" s="96"/>
      <c r="MZ26" s="96"/>
      <c r="NA26" s="96"/>
      <c r="NB26" s="96"/>
      <c r="NC26" s="96"/>
      <c r="ND26" s="96"/>
      <c r="NE26" s="96"/>
      <c r="NF26" s="96"/>
      <c r="NG26" s="97">
        <f t="shared" si="1"/>
        <v>0</v>
      </c>
      <c r="NH26" s="98">
        <f t="shared" si="0"/>
        <v>0</v>
      </c>
      <c r="NI26" s="99"/>
      <c r="NJ26" s="100" t="str">
        <f t="shared" si="2"/>
        <v/>
      </c>
      <c r="NK26" s="101" t="str">
        <f t="shared" si="3"/>
        <v/>
      </c>
    </row>
    <row r="27" spans="1:376" s="103" customFormat="1" ht="16.149999999999999">
      <c r="A27" s="91"/>
      <c r="B27" s="93"/>
      <c r="C27" s="93"/>
      <c r="D27" s="94"/>
      <c r="E27" s="95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6"/>
      <c r="IF27" s="96"/>
      <c r="IG27" s="96"/>
      <c r="IH27" s="96"/>
      <c r="II27" s="96"/>
      <c r="IJ27" s="96"/>
      <c r="IK27" s="96"/>
      <c r="IL27" s="96"/>
      <c r="IM27" s="96"/>
      <c r="IN27" s="96"/>
      <c r="IO27" s="96"/>
      <c r="IP27" s="96"/>
      <c r="IQ27" s="96"/>
      <c r="IR27" s="96"/>
      <c r="IS27" s="96"/>
      <c r="IT27" s="96"/>
      <c r="IU27" s="96"/>
      <c r="IV27" s="96"/>
      <c r="IW27" s="96"/>
      <c r="IX27" s="96"/>
      <c r="IY27" s="96"/>
      <c r="IZ27" s="96"/>
      <c r="JA27" s="96"/>
      <c r="JB27" s="96"/>
      <c r="JC27" s="96"/>
      <c r="JD27" s="96"/>
      <c r="JE27" s="96"/>
      <c r="JF27" s="96"/>
      <c r="JG27" s="96"/>
      <c r="JH27" s="96"/>
      <c r="JI27" s="96"/>
      <c r="JJ27" s="96"/>
      <c r="JK27" s="96"/>
      <c r="JL27" s="96"/>
      <c r="JM27" s="96"/>
      <c r="JN27" s="96"/>
      <c r="JO27" s="96"/>
      <c r="JP27" s="96"/>
      <c r="JQ27" s="96"/>
      <c r="JR27" s="96"/>
      <c r="JS27" s="96"/>
      <c r="JT27" s="96"/>
      <c r="JU27" s="96"/>
      <c r="JV27" s="96"/>
      <c r="JW27" s="96"/>
      <c r="JX27" s="96"/>
      <c r="JY27" s="96"/>
      <c r="JZ27" s="96"/>
      <c r="KA27" s="96"/>
      <c r="KB27" s="96"/>
      <c r="KC27" s="96"/>
      <c r="KD27" s="96"/>
      <c r="KE27" s="96"/>
      <c r="KF27" s="96"/>
      <c r="KG27" s="96"/>
      <c r="KH27" s="96"/>
      <c r="KI27" s="96"/>
      <c r="KJ27" s="96"/>
      <c r="KK27" s="96"/>
      <c r="KL27" s="96"/>
      <c r="KM27" s="96"/>
      <c r="KN27" s="96"/>
      <c r="KO27" s="96"/>
      <c r="KP27" s="96"/>
      <c r="KQ27" s="96"/>
      <c r="KR27" s="96"/>
      <c r="KS27" s="96"/>
      <c r="KT27" s="96"/>
      <c r="KU27" s="96"/>
      <c r="KV27" s="96"/>
      <c r="KW27" s="96"/>
      <c r="KX27" s="96"/>
      <c r="KY27" s="96"/>
      <c r="KZ27" s="96"/>
      <c r="LA27" s="96"/>
      <c r="LB27" s="96"/>
      <c r="LC27" s="96"/>
      <c r="LD27" s="96"/>
      <c r="LE27" s="96"/>
      <c r="LF27" s="96"/>
      <c r="LG27" s="96"/>
      <c r="LH27" s="96"/>
      <c r="LI27" s="96"/>
      <c r="LJ27" s="96"/>
      <c r="LK27" s="96"/>
      <c r="LL27" s="96"/>
      <c r="LM27" s="96"/>
      <c r="LN27" s="96"/>
      <c r="LO27" s="96"/>
      <c r="LP27" s="96"/>
      <c r="LQ27" s="96"/>
      <c r="LR27" s="96"/>
      <c r="LS27" s="96"/>
      <c r="LT27" s="96"/>
      <c r="LU27" s="96"/>
      <c r="LV27" s="96"/>
      <c r="LW27" s="96"/>
      <c r="LX27" s="96"/>
      <c r="LY27" s="96"/>
      <c r="LZ27" s="96"/>
      <c r="MA27" s="96"/>
      <c r="MB27" s="96"/>
      <c r="MC27" s="96"/>
      <c r="MD27" s="96"/>
      <c r="ME27" s="96"/>
      <c r="MF27" s="96"/>
      <c r="MG27" s="96"/>
      <c r="MH27" s="96"/>
      <c r="MI27" s="96"/>
      <c r="MJ27" s="96"/>
      <c r="MK27" s="96"/>
      <c r="ML27" s="96"/>
      <c r="MM27" s="96"/>
      <c r="MN27" s="96"/>
      <c r="MO27" s="96"/>
      <c r="MP27" s="96"/>
      <c r="MQ27" s="96"/>
      <c r="MR27" s="96"/>
      <c r="MS27" s="96"/>
      <c r="MT27" s="96"/>
      <c r="MU27" s="96"/>
      <c r="MV27" s="96"/>
      <c r="MW27" s="96"/>
      <c r="MX27" s="96"/>
      <c r="MY27" s="96"/>
      <c r="MZ27" s="96"/>
      <c r="NA27" s="96"/>
      <c r="NB27" s="96"/>
      <c r="NC27" s="96"/>
      <c r="ND27" s="96"/>
      <c r="NE27" s="96"/>
      <c r="NF27" s="96"/>
      <c r="NG27" s="97">
        <f t="shared" si="1"/>
        <v>0</v>
      </c>
      <c r="NH27" s="98">
        <f t="shared" si="0"/>
        <v>0</v>
      </c>
      <c r="NI27" s="99"/>
      <c r="NJ27" s="100" t="str">
        <f t="shared" si="2"/>
        <v/>
      </c>
      <c r="NK27" s="101" t="str">
        <f t="shared" si="3"/>
        <v/>
      </c>
    </row>
    <row r="28" spans="1:376" s="103" customFormat="1" ht="16.149999999999999">
      <c r="A28" s="91"/>
      <c r="B28" s="93"/>
      <c r="C28" s="93"/>
      <c r="D28" s="94"/>
      <c r="E28" s="95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6"/>
      <c r="HU28" s="96"/>
      <c r="HV28" s="96"/>
      <c r="HW28" s="96"/>
      <c r="HX28" s="96"/>
      <c r="HY28" s="96"/>
      <c r="HZ28" s="96"/>
      <c r="IA28" s="96"/>
      <c r="IB28" s="96"/>
      <c r="IC28" s="96"/>
      <c r="ID28" s="96"/>
      <c r="IE28" s="96"/>
      <c r="IF28" s="96"/>
      <c r="IG28" s="96"/>
      <c r="IH28" s="96"/>
      <c r="II28" s="96"/>
      <c r="IJ28" s="96"/>
      <c r="IK28" s="96"/>
      <c r="IL28" s="96"/>
      <c r="IM28" s="96"/>
      <c r="IN28" s="96"/>
      <c r="IO28" s="96"/>
      <c r="IP28" s="96"/>
      <c r="IQ28" s="96"/>
      <c r="IR28" s="96"/>
      <c r="IS28" s="96"/>
      <c r="IT28" s="96"/>
      <c r="IU28" s="96"/>
      <c r="IV28" s="96"/>
      <c r="IW28" s="96"/>
      <c r="IX28" s="96"/>
      <c r="IY28" s="96"/>
      <c r="IZ28" s="96"/>
      <c r="JA28" s="96"/>
      <c r="JB28" s="96"/>
      <c r="JC28" s="96"/>
      <c r="JD28" s="96"/>
      <c r="JE28" s="96"/>
      <c r="JF28" s="96"/>
      <c r="JG28" s="96"/>
      <c r="JH28" s="96"/>
      <c r="JI28" s="96"/>
      <c r="JJ28" s="96"/>
      <c r="JK28" s="96"/>
      <c r="JL28" s="96"/>
      <c r="JM28" s="96"/>
      <c r="JN28" s="96"/>
      <c r="JO28" s="96"/>
      <c r="JP28" s="96"/>
      <c r="JQ28" s="96"/>
      <c r="JR28" s="96"/>
      <c r="JS28" s="96"/>
      <c r="JT28" s="96"/>
      <c r="JU28" s="96"/>
      <c r="JV28" s="96"/>
      <c r="JW28" s="96"/>
      <c r="JX28" s="96"/>
      <c r="JY28" s="96"/>
      <c r="JZ28" s="96"/>
      <c r="KA28" s="96"/>
      <c r="KB28" s="96"/>
      <c r="KC28" s="96"/>
      <c r="KD28" s="96"/>
      <c r="KE28" s="96"/>
      <c r="KF28" s="96"/>
      <c r="KG28" s="96"/>
      <c r="KH28" s="96"/>
      <c r="KI28" s="96"/>
      <c r="KJ28" s="96"/>
      <c r="KK28" s="96"/>
      <c r="KL28" s="96"/>
      <c r="KM28" s="96"/>
      <c r="KN28" s="96"/>
      <c r="KO28" s="96"/>
      <c r="KP28" s="96"/>
      <c r="KQ28" s="96"/>
      <c r="KR28" s="96"/>
      <c r="KS28" s="96"/>
      <c r="KT28" s="96"/>
      <c r="KU28" s="96"/>
      <c r="KV28" s="96"/>
      <c r="KW28" s="96"/>
      <c r="KX28" s="96"/>
      <c r="KY28" s="96"/>
      <c r="KZ28" s="96"/>
      <c r="LA28" s="96"/>
      <c r="LB28" s="96"/>
      <c r="LC28" s="96"/>
      <c r="LD28" s="96"/>
      <c r="LE28" s="96"/>
      <c r="LF28" s="96"/>
      <c r="LG28" s="96"/>
      <c r="LH28" s="96"/>
      <c r="LI28" s="96"/>
      <c r="LJ28" s="96"/>
      <c r="LK28" s="96"/>
      <c r="LL28" s="96"/>
      <c r="LM28" s="96"/>
      <c r="LN28" s="96"/>
      <c r="LO28" s="96"/>
      <c r="LP28" s="96"/>
      <c r="LQ28" s="96"/>
      <c r="LR28" s="96"/>
      <c r="LS28" s="96"/>
      <c r="LT28" s="96"/>
      <c r="LU28" s="96"/>
      <c r="LV28" s="96"/>
      <c r="LW28" s="96"/>
      <c r="LX28" s="96"/>
      <c r="LY28" s="96"/>
      <c r="LZ28" s="96"/>
      <c r="MA28" s="96"/>
      <c r="MB28" s="96"/>
      <c r="MC28" s="96"/>
      <c r="MD28" s="96"/>
      <c r="ME28" s="96"/>
      <c r="MF28" s="96"/>
      <c r="MG28" s="96"/>
      <c r="MH28" s="96"/>
      <c r="MI28" s="96"/>
      <c r="MJ28" s="96"/>
      <c r="MK28" s="96"/>
      <c r="ML28" s="96"/>
      <c r="MM28" s="96"/>
      <c r="MN28" s="96"/>
      <c r="MO28" s="96"/>
      <c r="MP28" s="96"/>
      <c r="MQ28" s="96"/>
      <c r="MR28" s="96"/>
      <c r="MS28" s="96"/>
      <c r="MT28" s="96"/>
      <c r="MU28" s="96"/>
      <c r="MV28" s="96"/>
      <c r="MW28" s="96"/>
      <c r="MX28" s="96"/>
      <c r="MY28" s="96"/>
      <c r="MZ28" s="96"/>
      <c r="NA28" s="96"/>
      <c r="NB28" s="96"/>
      <c r="NC28" s="96"/>
      <c r="ND28" s="96"/>
      <c r="NE28" s="96"/>
      <c r="NF28" s="96"/>
      <c r="NG28" s="97">
        <f t="shared" si="1"/>
        <v>0</v>
      </c>
      <c r="NH28" s="98">
        <f t="shared" si="0"/>
        <v>0</v>
      </c>
      <c r="NI28" s="99"/>
      <c r="NJ28" s="100" t="str">
        <f t="shared" si="2"/>
        <v/>
      </c>
      <c r="NK28" s="101" t="str">
        <f t="shared" si="3"/>
        <v/>
      </c>
    </row>
    <row r="29" spans="1:376" s="103" customFormat="1" ht="16.149999999999999">
      <c r="A29" s="91"/>
      <c r="B29" s="93"/>
      <c r="C29" s="93"/>
      <c r="D29" s="94"/>
      <c r="E29" s="95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96"/>
      <c r="HX29" s="96"/>
      <c r="HY29" s="96"/>
      <c r="HZ29" s="96"/>
      <c r="IA29" s="96"/>
      <c r="IB29" s="96"/>
      <c r="IC29" s="96"/>
      <c r="ID29" s="96"/>
      <c r="IE29" s="96"/>
      <c r="IF29" s="96"/>
      <c r="IG29" s="96"/>
      <c r="IH29" s="96"/>
      <c r="II29" s="96"/>
      <c r="IJ29" s="96"/>
      <c r="IK29" s="96"/>
      <c r="IL29" s="96"/>
      <c r="IM29" s="96"/>
      <c r="IN29" s="96"/>
      <c r="IO29" s="96"/>
      <c r="IP29" s="96"/>
      <c r="IQ29" s="96"/>
      <c r="IR29" s="96"/>
      <c r="IS29" s="96"/>
      <c r="IT29" s="96"/>
      <c r="IU29" s="96"/>
      <c r="IV29" s="96"/>
      <c r="IW29" s="96"/>
      <c r="IX29" s="96"/>
      <c r="IY29" s="96"/>
      <c r="IZ29" s="96"/>
      <c r="JA29" s="96"/>
      <c r="JB29" s="96"/>
      <c r="JC29" s="96"/>
      <c r="JD29" s="96"/>
      <c r="JE29" s="96"/>
      <c r="JF29" s="96"/>
      <c r="JG29" s="96"/>
      <c r="JH29" s="96"/>
      <c r="JI29" s="96"/>
      <c r="JJ29" s="96"/>
      <c r="JK29" s="96"/>
      <c r="JL29" s="96"/>
      <c r="JM29" s="96"/>
      <c r="JN29" s="96"/>
      <c r="JO29" s="96"/>
      <c r="JP29" s="96"/>
      <c r="JQ29" s="96"/>
      <c r="JR29" s="96"/>
      <c r="JS29" s="96"/>
      <c r="JT29" s="96"/>
      <c r="JU29" s="96"/>
      <c r="JV29" s="96"/>
      <c r="JW29" s="96"/>
      <c r="JX29" s="96"/>
      <c r="JY29" s="96"/>
      <c r="JZ29" s="96"/>
      <c r="KA29" s="96"/>
      <c r="KB29" s="96"/>
      <c r="KC29" s="96"/>
      <c r="KD29" s="96"/>
      <c r="KE29" s="96"/>
      <c r="KF29" s="96"/>
      <c r="KG29" s="96"/>
      <c r="KH29" s="96"/>
      <c r="KI29" s="96"/>
      <c r="KJ29" s="96"/>
      <c r="KK29" s="96"/>
      <c r="KL29" s="96"/>
      <c r="KM29" s="96"/>
      <c r="KN29" s="96"/>
      <c r="KO29" s="96"/>
      <c r="KP29" s="96"/>
      <c r="KQ29" s="96"/>
      <c r="KR29" s="96"/>
      <c r="KS29" s="96"/>
      <c r="KT29" s="96"/>
      <c r="KU29" s="96"/>
      <c r="KV29" s="96"/>
      <c r="KW29" s="96"/>
      <c r="KX29" s="96"/>
      <c r="KY29" s="96"/>
      <c r="KZ29" s="96"/>
      <c r="LA29" s="96"/>
      <c r="LB29" s="96"/>
      <c r="LC29" s="96"/>
      <c r="LD29" s="96"/>
      <c r="LE29" s="96"/>
      <c r="LF29" s="96"/>
      <c r="LG29" s="96"/>
      <c r="LH29" s="96"/>
      <c r="LI29" s="96"/>
      <c r="LJ29" s="96"/>
      <c r="LK29" s="96"/>
      <c r="LL29" s="96"/>
      <c r="LM29" s="96"/>
      <c r="LN29" s="96"/>
      <c r="LO29" s="96"/>
      <c r="LP29" s="96"/>
      <c r="LQ29" s="96"/>
      <c r="LR29" s="96"/>
      <c r="LS29" s="96"/>
      <c r="LT29" s="96"/>
      <c r="LU29" s="96"/>
      <c r="LV29" s="96"/>
      <c r="LW29" s="96"/>
      <c r="LX29" s="96"/>
      <c r="LY29" s="96"/>
      <c r="LZ29" s="96"/>
      <c r="MA29" s="96"/>
      <c r="MB29" s="96"/>
      <c r="MC29" s="96"/>
      <c r="MD29" s="96"/>
      <c r="ME29" s="96"/>
      <c r="MF29" s="96"/>
      <c r="MG29" s="96"/>
      <c r="MH29" s="96"/>
      <c r="MI29" s="96"/>
      <c r="MJ29" s="96"/>
      <c r="MK29" s="96"/>
      <c r="ML29" s="96"/>
      <c r="MM29" s="96"/>
      <c r="MN29" s="96"/>
      <c r="MO29" s="96"/>
      <c r="MP29" s="96"/>
      <c r="MQ29" s="96"/>
      <c r="MR29" s="96"/>
      <c r="MS29" s="96"/>
      <c r="MT29" s="96"/>
      <c r="MU29" s="96"/>
      <c r="MV29" s="96"/>
      <c r="MW29" s="96"/>
      <c r="MX29" s="96"/>
      <c r="MY29" s="96"/>
      <c r="MZ29" s="96"/>
      <c r="NA29" s="96"/>
      <c r="NB29" s="96"/>
      <c r="NC29" s="96"/>
      <c r="ND29" s="96"/>
      <c r="NE29" s="96"/>
      <c r="NF29" s="96"/>
      <c r="NG29" s="97">
        <f t="shared" si="1"/>
        <v>0</v>
      </c>
      <c r="NH29" s="98">
        <f t="shared" si="0"/>
        <v>0</v>
      </c>
      <c r="NI29" s="99"/>
      <c r="NJ29" s="100" t="str">
        <f t="shared" si="2"/>
        <v/>
      </c>
      <c r="NK29" s="101" t="str">
        <f t="shared" si="3"/>
        <v/>
      </c>
    </row>
    <row r="30" spans="1:376" s="103" customFormat="1" ht="16.149999999999999">
      <c r="A30" s="91"/>
      <c r="B30" s="93"/>
      <c r="C30" s="93"/>
      <c r="D30" s="94"/>
      <c r="E30" s="95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  <c r="GP30" s="96"/>
      <c r="GQ30" s="96"/>
      <c r="GR30" s="96"/>
      <c r="GS30" s="96"/>
      <c r="GT30" s="96"/>
      <c r="GU30" s="96"/>
      <c r="GV30" s="96"/>
      <c r="GW30" s="96"/>
      <c r="GX30" s="96"/>
      <c r="GY30" s="96"/>
      <c r="GZ30" s="96"/>
      <c r="HA30" s="96"/>
      <c r="HB30" s="96"/>
      <c r="HC30" s="96"/>
      <c r="HD30" s="96"/>
      <c r="HE30" s="96"/>
      <c r="HF30" s="96"/>
      <c r="HG30" s="96"/>
      <c r="HH30" s="96"/>
      <c r="HI30" s="96"/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6"/>
      <c r="HU30" s="96"/>
      <c r="HV30" s="96"/>
      <c r="HW30" s="96"/>
      <c r="HX30" s="96"/>
      <c r="HY30" s="96"/>
      <c r="HZ30" s="96"/>
      <c r="IA30" s="96"/>
      <c r="IB30" s="96"/>
      <c r="IC30" s="96"/>
      <c r="ID30" s="96"/>
      <c r="IE30" s="96"/>
      <c r="IF30" s="96"/>
      <c r="IG30" s="96"/>
      <c r="IH30" s="96"/>
      <c r="II30" s="96"/>
      <c r="IJ30" s="96"/>
      <c r="IK30" s="96"/>
      <c r="IL30" s="96"/>
      <c r="IM30" s="96"/>
      <c r="IN30" s="96"/>
      <c r="IO30" s="96"/>
      <c r="IP30" s="96"/>
      <c r="IQ30" s="96"/>
      <c r="IR30" s="96"/>
      <c r="IS30" s="96"/>
      <c r="IT30" s="96"/>
      <c r="IU30" s="96"/>
      <c r="IV30" s="96"/>
      <c r="IW30" s="96"/>
      <c r="IX30" s="96"/>
      <c r="IY30" s="96"/>
      <c r="IZ30" s="96"/>
      <c r="JA30" s="96"/>
      <c r="JB30" s="96"/>
      <c r="JC30" s="96"/>
      <c r="JD30" s="96"/>
      <c r="JE30" s="96"/>
      <c r="JF30" s="96"/>
      <c r="JG30" s="96"/>
      <c r="JH30" s="96"/>
      <c r="JI30" s="96"/>
      <c r="JJ30" s="96"/>
      <c r="JK30" s="96"/>
      <c r="JL30" s="96"/>
      <c r="JM30" s="96"/>
      <c r="JN30" s="96"/>
      <c r="JO30" s="96"/>
      <c r="JP30" s="96"/>
      <c r="JQ30" s="96"/>
      <c r="JR30" s="96"/>
      <c r="JS30" s="96"/>
      <c r="JT30" s="96"/>
      <c r="JU30" s="96"/>
      <c r="JV30" s="96"/>
      <c r="JW30" s="96"/>
      <c r="JX30" s="96"/>
      <c r="JY30" s="96"/>
      <c r="JZ30" s="96"/>
      <c r="KA30" s="96"/>
      <c r="KB30" s="96"/>
      <c r="KC30" s="96"/>
      <c r="KD30" s="96"/>
      <c r="KE30" s="96"/>
      <c r="KF30" s="96"/>
      <c r="KG30" s="96"/>
      <c r="KH30" s="96"/>
      <c r="KI30" s="96"/>
      <c r="KJ30" s="96"/>
      <c r="KK30" s="96"/>
      <c r="KL30" s="96"/>
      <c r="KM30" s="96"/>
      <c r="KN30" s="96"/>
      <c r="KO30" s="96"/>
      <c r="KP30" s="96"/>
      <c r="KQ30" s="96"/>
      <c r="KR30" s="96"/>
      <c r="KS30" s="96"/>
      <c r="KT30" s="96"/>
      <c r="KU30" s="96"/>
      <c r="KV30" s="96"/>
      <c r="KW30" s="96"/>
      <c r="KX30" s="96"/>
      <c r="KY30" s="96"/>
      <c r="KZ30" s="96"/>
      <c r="LA30" s="96"/>
      <c r="LB30" s="96"/>
      <c r="LC30" s="96"/>
      <c r="LD30" s="96"/>
      <c r="LE30" s="96"/>
      <c r="LF30" s="96"/>
      <c r="LG30" s="96"/>
      <c r="LH30" s="96"/>
      <c r="LI30" s="96"/>
      <c r="LJ30" s="96"/>
      <c r="LK30" s="96"/>
      <c r="LL30" s="96"/>
      <c r="LM30" s="96"/>
      <c r="LN30" s="96"/>
      <c r="LO30" s="96"/>
      <c r="LP30" s="96"/>
      <c r="LQ30" s="96"/>
      <c r="LR30" s="96"/>
      <c r="LS30" s="96"/>
      <c r="LT30" s="96"/>
      <c r="LU30" s="96"/>
      <c r="LV30" s="96"/>
      <c r="LW30" s="96"/>
      <c r="LX30" s="96"/>
      <c r="LY30" s="96"/>
      <c r="LZ30" s="96"/>
      <c r="MA30" s="96"/>
      <c r="MB30" s="96"/>
      <c r="MC30" s="96"/>
      <c r="MD30" s="96"/>
      <c r="ME30" s="96"/>
      <c r="MF30" s="96"/>
      <c r="MG30" s="96"/>
      <c r="MH30" s="96"/>
      <c r="MI30" s="96"/>
      <c r="MJ30" s="96"/>
      <c r="MK30" s="96"/>
      <c r="ML30" s="96"/>
      <c r="MM30" s="96"/>
      <c r="MN30" s="96"/>
      <c r="MO30" s="96"/>
      <c r="MP30" s="96"/>
      <c r="MQ30" s="96"/>
      <c r="MR30" s="96"/>
      <c r="MS30" s="96"/>
      <c r="MT30" s="96"/>
      <c r="MU30" s="96"/>
      <c r="MV30" s="96"/>
      <c r="MW30" s="96"/>
      <c r="MX30" s="96"/>
      <c r="MY30" s="96"/>
      <c r="MZ30" s="96"/>
      <c r="NA30" s="96"/>
      <c r="NB30" s="96"/>
      <c r="NC30" s="96"/>
      <c r="ND30" s="96"/>
      <c r="NE30" s="96"/>
      <c r="NF30" s="96"/>
      <c r="NG30" s="97">
        <f t="shared" si="1"/>
        <v>0</v>
      </c>
      <c r="NH30" s="98">
        <f t="shared" si="0"/>
        <v>0</v>
      </c>
      <c r="NI30" s="99"/>
      <c r="NJ30" s="100" t="str">
        <f t="shared" si="2"/>
        <v/>
      </c>
      <c r="NK30" s="101" t="str">
        <f t="shared" si="3"/>
        <v/>
      </c>
    </row>
    <row r="31" spans="1:376" s="103" customFormat="1" ht="16.149999999999999">
      <c r="A31" s="91"/>
      <c r="B31" s="93"/>
      <c r="C31" s="93"/>
      <c r="D31" s="94"/>
      <c r="E31" s="95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  <c r="GP31" s="96"/>
      <c r="GQ31" s="96"/>
      <c r="GR31" s="96"/>
      <c r="GS31" s="96"/>
      <c r="GT31" s="96"/>
      <c r="GU31" s="96"/>
      <c r="GV31" s="96"/>
      <c r="GW31" s="96"/>
      <c r="GX31" s="96"/>
      <c r="GY31" s="96"/>
      <c r="GZ31" s="96"/>
      <c r="HA31" s="96"/>
      <c r="HB31" s="96"/>
      <c r="HC31" s="96"/>
      <c r="HD31" s="96"/>
      <c r="HE31" s="96"/>
      <c r="HF31" s="96"/>
      <c r="HG31" s="96"/>
      <c r="HH31" s="96"/>
      <c r="HI31" s="96"/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6"/>
      <c r="HU31" s="96"/>
      <c r="HV31" s="96"/>
      <c r="HW31" s="96"/>
      <c r="HX31" s="96"/>
      <c r="HY31" s="96"/>
      <c r="HZ31" s="96"/>
      <c r="IA31" s="96"/>
      <c r="IB31" s="96"/>
      <c r="IC31" s="96"/>
      <c r="ID31" s="96"/>
      <c r="IE31" s="96"/>
      <c r="IF31" s="96"/>
      <c r="IG31" s="96"/>
      <c r="IH31" s="96"/>
      <c r="II31" s="96"/>
      <c r="IJ31" s="96"/>
      <c r="IK31" s="96"/>
      <c r="IL31" s="96"/>
      <c r="IM31" s="96"/>
      <c r="IN31" s="96"/>
      <c r="IO31" s="96"/>
      <c r="IP31" s="96"/>
      <c r="IQ31" s="96"/>
      <c r="IR31" s="96"/>
      <c r="IS31" s="96"/>
      <c r="IT31" s="96"/>
      <c r="IU31" s="96"/>
      <c r="IV31" s="96"/>
      <c r="IW31" s="96"/>
      <c r="IX31" s="96"/>
      <c r="IY31" s="96"/>
      <c r="IZ31" s="96"/>
      <c r="JA31" s="96"/>
      <c r="JB31" s="96"/>
      <c r="JC31" s="96"/>
      <c r="JD31" s="96"/>
      <c r="JE31" s="96"/>
      <c r="JF31" s="96"/>
      <c r="JG31" s="96"/>
      <c r="JH31" s="96"/>
      <c r="JI31" s="96"/>
      <c r="JJ31" s="96"/>
      <c r="JK31" s="96"/>
      <c r="JL31" s="96"/>
      <c r="JM31" s="96"/>
      <c r="JN31" s="96"/>
      <c r="JO31" s="96"/>
      <c r="JP31" s="96"/>
      <c r="JQ31" s="96"/>
      <c r="JR31" s="96"/>
      <c r="JS31" s="96"/>
      <c r="JT31" s="96"/>
      <c r="JU31" s="96"/>
      <c r="JV31" s="96"/>
      <c r="JW31" s="96"/>
      <c r="JX31" s="96"/>
      <c r="JY31" s="96"/>
      <c r="JZ31" s="96"/>
      <c r="KA31" s="96"/>
      <c r="KB31" s="96"/>
      <c r="KC31" s="96"/>
      <c r="KD31" s="96"/>
      <c r="KE31" s="96"/>
      <c r="KF31" s="96"/>
      <c r="KG31" s="96"/>
      <c r="KH31" s="96"/>
      <c r="KI31" s="96"/>
      <c r="KJ31" s="96"/>
      <c r="KK31" s="96"/>
      <c r="KL31" s="96"/>
      <c r="KM31" s="96"/>
      <c r="KN31" s="96"/>
      <c r="KO31" s="96"/>
      <c r="KP31" s="96"/>
      <c r="KQ31" s="96"/>
      <c r="KR31" s="96"/>
      <c r="KS31" s="96"/>
      <c r="KT31" s="96"/>
      <c r="KU31" s="96"/>
      <c r="KV31" s="96"/>
      <c r="KW31" s="96"/>
      <c r="KX31" s="96"/>
      <c r="KY31" s="96"/>
      <c r="KZ31" s="96"/>
      <c r="LA31" s="96"/>
      <c r="LB31" s="96"/>
      <c r="LC31" s="96"/>
      <c r="LD31" s="96"/>
      <c r="LE31" s="96"/>
      <c r="LF31" s="96"/>
      <c r="LG31" s="96"/>
      <c r="LH31" s="96"/>
      <c r="LI31" s="96"/>
      <c r="LJ31" s="96"/>
      <c r="LK31" s="96"/>
      <c r="LL31" s="96"/>
      <c r="LM31" s="96"/>
      <c r="LN31" s="96"/>
      <c r="LO31" s="96"/>
      <c r="LP31" s="96"/>
      <c r="LQ31" s="96"/>
      <c r="LR31" s="96"/>
      <c r="LS31" s="96"/>
      <c r="LT31" s="96"/>
      <c r="LU31" s="96"/>
      <c r="LV31" s="96"/>
      <c r="LW31" s="96"/>
      <c r="LX31" s="96"/>
      <c r="LY31" s="96"/>
      <c r="LZ31" s="96"/>
      <c r="MA31" s="96"/>
      <c r="MB31" s="96"/>
      <c r="MC31" s="96"/>
      <c r="MD31" s="96"/>
      <c r="ME31" s="96"/>
      <c r="MF31" s="96"/>
      <c r="MG31" s="96"/>
      <c r="MH31" s="96"/>
      <c r="MI31" s="96"/>
      <c r="MJ31" s="96"/>
      <c r="MK31" s="96"/>
      <c r="ML31" s="96"/>
      <c r="MM31" s="96"/>
      <c r="MN31" s="96"/>
      <c r="MO31" s="96"/>
      <c r="MP31" s="96"/>
      <c r="MQ31" s="96"/>
      <c r="MR31" s="96"/>
      <c r="MS31" s="96"/>
      <c r="MT31" s="96"/>
      <c r="MU31" s="96"/>
      <c r="MV31" s="96"/>
      <c r="MW31" s="96"/>
      <c r="MX31" s="96"/>
      <c r="MY31" s="96"/>
      <c r="MZ31" s="96"/>
      <c r="NA31" s="96"/>
      <c r="NB31" s="96"/>
      <c r="NC31" s="96"/>
      <c r="ND31" s="96"/>
      <c r="NE31" s="96"/>
      <c r="NF31" s="96"/>
      <c r="NG31" s="97">
        <f t="shared" si="1"/>
        <v>0</v>
      </c>
      <c r="NH31" s="98">
        <f t="shared" si="0"/>
        <v>0</v>
      </c>
      <c r="NI31" s="99"/>
      <c r="NJ31" s="100" t="str">
        <f t="shared" si="2"/>
        <v/>
      </c>
      <c r="NK31" s="101" t="str">
        <f t="shared" si="3"/>
        <v/>
      </c>
    </row>
    <row r="32" spans="1:376" s="103" customFormat="1" ht="16.149999999999999">
      <c r="A32" s="91"/>
      <c r="B32" s="93"/>
      <c r="C32" s="93"/>
      <c r="D32" s="94"/>
      <c r="E32" s="95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  <c r="GP32" s="96"/>
      <c r="GQ32" s="96"/>
      <c r="GR32" s="96"/>
      <c r="GS32" s="96"/>
      <c r="GT32" s="96"/>
      <c r="GU32" s="96"/>
      <c r="GV32" s="96"/>
      <c r="GW32" s="96"/>
      <c r="GX32" s="96"/>
      <c r="GY32" s="96"/>
      <c r="GZ32" s="96"/>
      <c r="HA32" s="96"/>
      <c r="HB32" s="96"/>
      <c r="HC32" s="96"/>
      <c r="HD32" s="96"/>
      <c r="HE32" s="96"/>
      <c r="HF32" s="96"/>
      <c r="HG32" s="96"/>
      <c r="HH32" s="96"/>
      <c r="HI32" s="96"/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6"/>
      <c r="HU32" s="96"/>
      <c r="HV32" s="96"/>
      <c r="HW32" s="96"/>
      <c r="HX32" s="96"/>
      <c r="HY32" s="96"/>
      <c r="HZ32" s="96"/>
      <c r="IA32" s="96"/>
      <c r="IB32" s="96"/>
      <c r="IC32" s="96"/>
      <c r="ID32" s="96"/>
      <c r="IE32" s="96"/>
      <c r="IF32" s="96"/>
      <c r="IG32" s="96"/>
      <c r="IH32" s="96"/>
      <c r="II32" s="96"/>
      <c r="IJ32" s="96"/>
      <c r="IK32" s="96"/>
      <c r="IL32" s="96"/>
      <c r="IM32" s="96"/>
      <c r="IN32" s="96"/>
      <c r="IO32" s="96"/>
      <c r="IP32" s="96"/>
      <c r="IQ32" s="96"/>
      <c r="IR32" s="96"/>
      <c r="IS32" s="96"/>
      <c r="IT32" s="96"/>
      <c r="IU32" s="96"/>
      <c r="IV32" s="96"/>
      <c r="IW32" s="96"/>
      <c r="IX32" s="96"/>
      <c r="IY32" s="96"/>
      <c r="IZ32" s="96"/>
      <c r="JA32" s="96"/>
      <c r="JB32" s="96"/>
      <c r="JC32" s="96"/>
      <c r="JD32" s="96"/>
      <c r="JE32" s="96"/>
      <c r="JF32" s="96"/>
      <c r="JG32" s="96"/>
      <c r="JH32" s="96"/>
      <c r="JI32" s="96"/>
      <c r="JJ32" s="96"/>
      <c r="JK32" s="96"/>
      <c r="JL32" s="96"/>
      <c r="JM32" s="96"/>
      <c r="JN32" s="96"/>
      <c r="JO32" s="96"/>
      <c r="JP32" s="96"/>
      <c r="JQ32" s="96"/>
      <c r="JR32" s="96"/>
      <c r="JS32" s="96"/>
      <c r="JT32" s="96"/>
      <c r="JU32" s="96"/>
      <c r="JV32" s="96"/>
      <c r="JW32" s="96"/>
      <c r="JX32" s="96"/>
      <c r="JY32" s="96"/>
      <c r="JZ32" s="96"/>
      <c r="KA32" s="96"/>
      <c r="KB32" s="96"/>
      <c r="KC32" s="96"/>
      <c r="KD32" s="96"/>
      <c r="KE32" s="96"/>
      <c r="KF32" s="96"/>
      <c r="KG32" s="96"/>
      <c r="KH32" s="96"/>
      <c r="KI32" s="96"/>
      <c r="KJ32" s="96"/>
      <c r="KK32" s="96"/>
      <c r="KL32" s="96"/>
      <c r="KM32" s="96"/>
      <c r="KN32" s="96"/>
      <c r="KO32" s="96"/>
      <c r="KP32" s="96"/>
      <c r="KQ32" s="96"/>
      <c r="KR32" s="96"/>
      <c r="KS32" s="96"/>
      <c r="KT32" s="96"/>
      <c r="KU32" s="96"/>
      <c r="KV32" s="96"/>
      <c r="KW32" s="96"/>
      <c r="KX32" s="96"/>
      <c r="KY32" s="96"/>
      <c r="KZ32" s="96"/>
      <c r="LA32" s="96"/>
      <c r="LB32" s="96"/>
      <c r="LC32" s="96"/>
      <c r="LD32" s="96"/>
      <c r="LE32" s="96"/>
      <c r="LF32" s="96"/>
      <c r="LG32" s="96"/>
      <c r="LH32" s="96"/>
      <c r="LI32" s="96"/>
      <c r="LJ32" s="96"/>
      <c r="LK32" s="96"/>
      <c r="LL32" s="96"/>
      <c r="LM32" s="96"/>
      <c r="LN32" s="96"/>
      <c r="LO32" s="96"/>
      <c r="LP32" s="96"/>
      <c r="LQ32" s="96"/>
      <c r="LR32" s="96"/>
      <c r="LS32" s="96"/>
      <c r="LT32" s="96"/>
      <c r="LU32" s="96"/>
      <c r="LV32" s="96"/>
      <c r="LW32" s="96"/>
      <c r="LX32" s="96"/>
      <c r="LY32" s="96"/>
      <c r="LZ32" s="96"/>
      <c r="MA32" s="96"/>
      <c r="MB32" s="96"/>
      <c r="MC32" s="96"/>
      <c r="MD32" s="96"/>
      <c r="ME32" s="96"/>
      <c r="MF32" s="96"/>
      <c r="MG32" s="96"/>
      <c r="MH32" s="96"/>
      <c r="MI32" s="96"/>
      <c r="MJ32" s="96"/>
      <c r="MK32" s="96"/>
      <c r="ML32" s="96"/>
      <c r="MM32" s="96"/>
      <c r="MN32" s="96"/>
      <c r="MO32" s="96"/>
      <c r="MP32" s="96"/>
      <c r="MQ32" s="96"/>
      <c r="MR32" s="96"/>
      <c r="MS32" s="96"/>
      <c r="MT32" s="96"/>
      <c r="MU32" s="96"/>
      <c r="MV32" s="96"/>
      <c r="MW32" s="96"/>
      <c r="MX32" s="96"/>
      <c r="MY32" s="96"/>
      <c r="MZ32" s="96"/>
      <c r="NA32" s="96"/>
      <c r="NB32" s="96"/>
      <c r="NC32" s="96"/>
      <c r="ND32" s="96"/>
      <c r="NE32" s="96"/>
      <c r="NF32" s="96"/>
      <c r="NG32" s="97">
        <f t="shared" si="1"/>
        <v>0</v>
      </c>
      <c r="NH32" s="98">
        <f t="shared" si="0"/>
        <v>0</v>
      </c>
      <c r="NI32" s="99"/>
      <c r="NJ32" s="100" t="str">
        <f t="shared" si="2"/>
        <v/>
      </c>
      <c r="NK32" s="101" t="str">
        <f t="shared" si="3"/>
        <v/>
      </c>
    </row>
    <row r="33" spans="1:375" s="103" customFormat="1" ht="16.149999999999999">
      <c r="A33" s="91"/>
      <c r="B33" s="93"/>
      <c r="C33" s="93"/>
      <c r="D33" s="94"/>
      <c r="E33" s="95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96"/>
      <c r="GQ33" s="96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6"/>
      <c r="HU33" s="96"/>
      <c r="HV33" s="96"/>
      <c r="HW33" s="96"/>
      <c r="HX33" s="96"/>
      <c r="HY33" s="96"/>
      <c r="HZ33" s="96"/>
      <c r="IA33" s="96"/>
      <c r="IB33" s="96"/>
      <c r="IC33" s="96"/>
      <c r="ID33" s="96"/>
      <c r="IE33" s="96"/>
      <c r="IF33" s="96"/>
      <c r="IG33" s="96"/>
      <c r="IH33" s="96"/>
      <c r="II33" s="96"/>
      <c r="IJ33" s="96"/>
      <c r="IK33" s="96"/>
      <c r="IL33" s="96"/>
      <c r="IM33" s="96"/>
      <c r="IN33" s="96"/>
      <c r="IO33" s="96"/>
      <c r="IP33" s="96"/>
      <c r="IQ33" s="96"/>
      <c r="IR33" s="96"/>
      <c r="IS33" s="96"/>
      <c r="IT33" s="96"/>
      <c r="IU33" s="96"/>
      <c r="IV33" s="96"/>
      <c r="IW33" s="96"/>
      <c r="IX33" s="96"/>
      <c r="IY33" s="96"/>
      <c r="IZ33" s="96"/>
      <c r="JA33" s="96"/>
      <c r="JB33" s="96"/>
      <c r="JC33" s="96"/>
      <c r="JD33" s="96"/>
      <c r="JE33" s="96"/>
      <c r="JF33" s="96"/>
      <c r="JG33" s="96"/>
      <c r="JH33" s="96"/>
      <c r="JI33" s="96"/>
      <c r="JJ33" s="96"/>
      <c r="JK33" s="96"/>
      <c r="JL33" s="96"/>
      <c r="JM33" s="96"/>
      <c r="JN33" s="96"/>
      <c r="JO33" s="96"/>
      <c r="JP33" s="96"/>
      <c r="JQ33" s="96"/>
      <c r="JR33" s="96"/>
      <c r="JS33" s="96"/>
      <c r="JT33" s="96"/>
      <c r="JU33" s="96"/>
      <c r="JV33" s="96"/>
      <c r="JW33" s="96"/>
      <c r="JX33" s="96"/>
      <c r="JY33" s="96"/>
      <c r="JZ33" s="96"/>
      <c r="KA33" s="96"/>
      <c r="KB33" s="96"/>
      <c r="KC33" s="96"/>
      <c r="KD33" s="96"/>
      <c r="KE33" s="96"/>
      <c r="KF33" s="96"/>
      <c r="KG33" s="96"/>
      <c r="KH33" s="96"/>
      <c r="KI33" s="96"/>
      <c r="KJ33" s="96"/>
      <c r="KK33" s="96"/>
      <c r="KL33" s="96"/>
      <c r="KM33" s="96"/>
      <c r="KN33" s="96"/>
      <c r="KO33" s="96"/>
      <c r="KP33" s="96"/>
      <c r="KQ33" s="96"/>
      <c r="KR33" s="96"/>
      <c r="KS33" s="96"/>
      <c r="KT33" s="96"/>
      <c r="KU33" s="96"/>
      <c r="KV33" s="96"/>
      <c r="KW33" s="96"/>
      <c r="KX33" s="96"/>
      <c r="KY33" s="96"/>
      <c r="KZ33" s="96"/>
      <c r="LA33" s="96"/>
      <c r="LB33" s="96"/>
      <c r="LC33" s="96"/>
      <c r="LD33" s="96"/>
      <c r="LE33" s="96"/>
      <c r="LF33" s="96"/>
      <c r="LG33" s="96"/>
      <c r="LH33" s="96"/>
      <c r="LI33" s="96"/>
      <c r="LJ33" s="96"/>
      <c r="LK33" s="96"/>
      <c r="LL33" s="96"/>
      <c r="LM33" s="96"/>
      <c r="LN33" s="96"/>
      <c r="LO33" s="96"/>
      <c r="LP33" s="96"/>
      <c r="LQ33" s="96"/>
      <c r="LR33" s="96"/>
      <c r="LS33" s="96"/>
      <c r="LT33" s="96"/>
      <c r="LU33" s="96"/>
      <c r="LV33" s="96"/>
      <c r="LW33" s="96"/>
      <c r="LX33" s="96"/>
      <c r="LY33" s="96"/>
      <c r="LZ33" s="96"/>
      <c r="MA33" s="96"/>
      <c r="MB33" s="96"/>
      <c r="MC33" s="96"/>
      <c r="MD33" s="96"/>
      <c r="ME33" s="96"/>
      <c r="MF33" s="96"/>
      <c r="MG33" s="96"/>
      <c r="MH33" s="96"/>
      <c r="MI33" s="96"/>
      <c r="MJ33" s="96"/>
      <c r="MK33" s="96"/>
      <c r="ML33" s="96"/>
      <c r="MM33" s="96"/>
      <c r="MN33" s="96"/>
      <c r="MO33" s="96"/>
      <c r="MP33" s="96"/>
      <c r="MQ33" s="96"/>
      <c r="MR33" s="96"/>
      <c r="MS33" s="96"/>
      <c r="MT33" s="96"/>
      <c r="MU33" s="96"/>
      <c r="MV33" s="96"/>
      <c r="MW33" s="96"/>
      <c r="MX33" s="96"/>
      <c r="MY33" s="96"/>
      <c r="MZ33" s="96"/>
      <c r="NA33" s="96"/>
      <c r="NB33" s="96"/>
      <c r="NC33" s="96"/>
      <c r="ND33" s="96"/>
      <c r="NE33" s="96"/>
      <c r="NF33" s="96"/>
      <c r="NG33" s="97">
        <f t="shared" si="1"/>
        <v>0</v>
      </c>
      <c r="NH33" s="98">
        <f t="shared" si="0"/>
        <v>0</v>
      </c>
      <c r="NI33" s="99"/>
      <c r="NJ33" s="100" t="str">
        <f t="shared" si="2"/>
        <v/>
      </c>
      <c r="NK33" s="101" t="str">
        <f t="shared" si="3"/>
        <v/>
      </c>
    </row>
    <row r="34" spans="1:375" s="103" customFormat="1" ht="16.149999999999999">
      <c r="A34" s="91"/>
      <c r="B34" s="93"/>
      <c r="C34" s="93"/>
      <c r="D34" s="94"/>
      <c r="E34" s="95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  <c r="IX34" s="96"/>
      <c r="IY34" s="96"/>
      <c r="IZ34" s="96"/>
      <c r="JA34" s="96"/>
      <c r="JB34" s="96"/>
      <c r="JC34" s="96"/>
      <c r="JD34" s="96"/>
      <c r="JE34" s="96"/>
      <c r="JF34" s="96"/>
      <c r="JG34" s="96"/>
      <c r="JH34" s="96"/>
      <c r="JI34" s="96"/>
      <c r="JJ34" s="96"/>
      <c r="JK34" s="96"/>
      <c r="JL34" s="96"/>
      <c r="JM34" s="96"/>
      <c r="JN34" s="96"/>
      <c r="JO34" s="96"/>
      <c r="JP34" s="96"/>
      <c r="JQ34" s="96"/>
      <c r="JR34" s="96"/>
      <c r="JS34" s="96"/>
      <c r="JT34" s="96"/>
      <c r="JU34" s="96"/>
      <c r="JV34" s="96"/>
      <c r="JW34" s="96"/>
      <c r="JX34" s="96"/>
      <c r="JY34" s="96"/>
      <c r="JZ34" s="96"/>
      <c r="KA34" s="96"/>
      <c r="KB34" s="96"/>
      <c r="KC34" s="96"/>
      <c r="KD34" s="96"/>
      <c r="KE34" s="96"/>
      <c r="KF34" s="96"/>
      <c r="KG34" s="96"/>
      <c r="KH34" s="96"/>
      <c r="KI34" s="96"/>
      <c r="KJ34" s="96"/>
      <c r="KK34" s="96"/>
      <c r="KL34" s="96"/>
      <c r="KM34" s="96"/>
      <c r="KN34" s="96"/>
      <c r="KO34" s="96"/>
      <c r="KP34" s="96"/>
      <c r="KQ34" s="96"/>
      <c r="KR34" s="96"/>
      <c r="KS34" s="96"/>
      <c r="KT34" s="96"/>
      <c r="KU34" s="96"/>
      <c r="KV34" s="96"/>
      <c r="KW34" s="96"/>
      <c r="KX34" s="96"/>
      <c r="KY34" s="96"/>
      <c r="KZ34" s="96"/>
      <c r="LA34" s="96"/>
      <c r="LB34" s="96"/>
      <c r="LC34" s="96"/>
      <c r="LD34" s="96"/>
      <c r="LE34" s="96"/>
      <c r="LF34" s="96"/>
      <c r="LG34" s="96"/>
      <c r="LH34" s="96"/>
      <c r="LI34" s="96"/>
      <c r="LJ34" s="96"/>
      <c r="LK34" s="96"/>
      <c r="LL34" s="96"/>
      <c r="LM34" s="96"/>
      <c r="LN34" s="96"/>
      <c r="LO34" s="96"/>
      <c r="LP34" s="96"/>
      <c r="LQ34" s="96"/>
      <c r="LR34" s="96"/>
      <c r="LS34" s="96"/>
      <c r="LT34" s="96"/>
      <c r="LU34" s="96"/>
      <c r="LV34" s="96"/>
      <c r="LW34" s="96"/>
      <c r="LX34" s="96"/>
      <c r="LY34" s="96"/>
      <c r="LZ34" s="96"/>
      <c r="MA34" s="96"/>
      <c r="MB34" s="96"/>
      <c r="MC34" s="96"/>
      <c r="MD34" s="96"/>
      <c r="ME34" s="96"/>
      <c r="MF34" s="96"/>
      <c r="MG34" s="96"/>
      <c r="MH34" s="96"/>
      <c r="MI34" s="96"/>
      <c r="MJ34" s="96"/>
      <c r="MK34" s="96"/>
      <c r="ML34" s="96"/>
      <c r="MM34" s="96"/>
      <c r="MN34" s="96"/>
      <c r="MO34" s="96"/>
      <c r="MP34" s="96"/>
      <c r="MQ34" s="96"/>
      <c r="MR34" s="96"/>
      <c r="MS34" s="96"/>
      <c r="MT34" s="96"/>
      <c r="MU34" s="96"/>
      <c r="MV34" s="96"/>
      <c r="MW34" s="96"/>
      <c r="MX34" s="96"/>
      <c r="MY34" s="96"/>
      <c r="MZ34" s="96"/>
      <c r="NA34" s="96"/>
      <c r="NB34" s="96"/>
      <c r="NC34" s="96"/>
      <c r="ND34" s="96"/>
      <c r="NE34" s="96"/>
      <c r="NF34" s="96"/>
      <c r="NG34" s="97">
        <f t="shared" si="1"/>
        <v>0</v>
      </c>
      <c r="NH34" s="98">
        <f t="shared" si="0"/>
        <v>0</v>
      </c>
      <c r="NI34" s="99"/>
      <c r="NJ34" s="100" t="str">
        <f t="shared" si="2"/>
        <v/>
      </c>
      <c r="NK34" s="101" t="str">
        <f t="shared" si="3"/>
        <v/>
      </c>
    </row>
    <row r="35" spans="1:375" s="103" customFormat="1" ht="16.149999999999999">
      <c r="A35" s="91"/>
      <c r="B35" s="93"/>
      <c r="C35" s="93"/>
      <c r="D35" s="94"/>
      <c r="E35" s="95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  <c r="IX35" s="96"/>
      <c r="IY35" s="96"/>
      <c r="IZ35" s="96"/>
      <c r="JA35" s="96"/>
      <c r="JB35" s="96"/>
      <c r="JC35" s="96"/>
      <c r="JD35" s="96"/>
      <c r="JE35" s="96"/>
      <c r="JF35" s="96"/>
      <c r="JG35" s="96"/>
      <c r="JH35" s="96"/>
      <c r="JI35" s="96"/>
      <c r="JJ35" s="96"/>
      <c r="JK35" s="96"/>
      <c r="JL35" s="96"/>
      <c r="JM35" s="96"/>
      <c r="JN35" s="96"/>
      <c r="JO35" s="96"/>
      <c r="JP35" s="96"/>
      <c r="JQ35" s="96"/>
      <c r="JR35" s="96"/>
      <c r="JS35" s="96"/>
      <c r="JT35" s="96"/>
      <c r="JU35" s="96"/>
      <c r="JV35" s="96"/>
      <c r="JW35" s="96"/>
      <c r="JX35" s="96"/>
      <c r="JY35" s="96"/>
      <c r="JZ35" s="96"/>
      <c r="KA35" s="96"/>
      <c r="KB35" s="96"/>
      <c r="KC35" s="96"/>
      <c r="KD35" s="96"/>
      <c r="KE35" s="96"/>
      <c r="KF35" s="96"/>
      <c r="KG35" s="96"/>
      <c r="KH35" s="96"/>
      <c r="KI35" s="96"/>
      <c r="KJ35" s="96"/>
      <c r="KK35" s="96"/>
      <c r="KL35" s="96"/>
      <c r="KM35" s="96"/>
      <c r="KN35" s="96"/>
      <c r="KO35" s="96"/>
      <c r="KP35" s="96"/>
      <c r="KQ35" s="96"/>
      <c r="KR35" s="96"/>
      <c r="KS35" s="96"/>
      <c r="KT35" s="96"/>
      <c r="KU35" s="96"/>
      <c r="KV35" s="96"/>
      <c r="KW35" s="96"/>
      <c r="KX35" s="96"/>
      <c r="KY35" s="96"/>
      <c r="KZ35" s="96"/>
      <c r="LA35" s="96"/>
      <c r="LB35" s="96"/>
      <c r="LC35" s="96"/>
      <c r="LD35" s="96"/>
      <c r="LE35" s="96"/>
      <c r="LF35" s="96"/>
      <c r="LG35" s="96"/>
      <c r="LH35" s="96"/>
      <c r="LI35" s="96"/>
      <c r="LJ35" s="96"/>
      <c r="LK35" s="96"/>
      <c r="LL35" s="96"/>
      <c r="LM35" s="96"/>
      <c r="LN35" s="96"/>
      <c r="LO35" s="96"/>
      <c r="LP35" s="96"/>
      <c r="LQ35" s="96"/>
      <c r="LR35" s="96"/>
      <c r="LS35" s="96"/>
      <c r="LT35" s="96"/>
      <c r="LU35" s="96"/>
      <c r="LV35" s="96"/>
      <c r="LW35" s="96"/>
      <c r="LX35" s="96"/>
      <c r="LY35" s="96"/>
      <c r="LZ35" s="96"/>
      <c r="MA35" s="96"/>
      <c r="MB35" s="96"/>
      <c r="MC35" s="96"/>
      <c r="MD35" s="96"/>
      <c r="ME35" s="96"/>
      <c r="MF35" s="96"/>
      <c r="MG35" s="96"/>
      <c r="MH35" s="96"/>
      <c r="MI35" s="96"/>
      <c r="MJ35" s="96"/>
      <c r="MK35" s="96"/>
      <c r="ML35" s="96"/>
      <c r="MM35" s="96"/>
      <c r="MN35" s="96"/>
      <c r="MO35" s="96"/>
      <c r="MP35" s="96"/>
      <c r="MQ35" s="96"/>
      <c r="MR35" s="96"/>
      <c r="MS35" s="96"/>
      <c r="MT35" s="96"/>
      <c r="MU35" s="96"/>
      <c r="MV35" s="96"/>
      <c r="MW35" s="96"/>
      <c r="MX35" s="96"/>
      <c r="MY35" s="96"/>
      <c r="MZ35" s="96"/>
      <c r="NA35" s="96"/>
      <c r="NB35" s="96"/>
      <c r="NC35" s="96"/>
      <c r="ND35" s="96"/>
      <c r="NE35" s="96"/>
      <c r="NF35" s="96"/>
      <c r="NG35" s="97">
        <f t="shared" si="1"/>
        <v>0</v>
      </c>
      <c r="NH35" s="98">
        <f t="shared" si="0"/>
        <v>0</v>
      </c>
      <c r="NI35" s="99"/>
      <c r="NJ35" s="100" t="str">
        <f t="shared" si="2"/>
        <v/>
      </c>
      <c r="NK35" s="101" t="str">
        <f t="shared" si="3"/>
        <v/>
      </c>
    </row>
    <row r="36" spans="1:375" s="103" customFormat="1" ht="16.149999999999999">
      <c r="A36" s="91"/>
      <c r="B36" s="93"/>
      <c r="C36" s="93"/>
      <c r="D36" s="94"/>
      <c r="E36" s="95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  <c r="IX36" s="96"/>
      <c r="IY36" s="96"/>
      <c r="IZ36" s="96"/>
      <c r="JA36" s="96"/>
      <c r="JB36" s="96"/>
      <c r="JC36" s="96"/>
      <c r="JD36" s="96"/>
      <c r="JE36" s="96"/>
      <c r="JF36" s="96"/>
      <c r="JG36" s="96"/>
      <c r="JH36" s="96"/>
      <c r="JI36" s="96"/>
      <c r="JJ36" s="96"/>
      <c r="JK36" s="96"/>
      <c r="JL36" s="96"/>
      <c r="JM36" s="96"/>
      <c r="JN36" s="96"/>
      <c r="JO36" s="96"/>
      <c r="JP36" s="96"/>
      <c r="JQ36" s="96"/>
      <c r="JR36" s="96"/>
      <c r="JS36" s="96"/>
      <c r="JT36" s="96"/>
      <c r="JU36" s="96"/>
      <c r="JV36" s="96"/>
      <c r="JW36" s="96"/>
      <c r="JX36" s="96"/>
      <c r="JY36" s="96"/>
      <c r="JZ36" s="96"/>
      <c r="KA36" s="96"/>
      <c r="KB36" s="96"/>
      <c r="KC36" s="96"/>
      <c r="KD36" s="96"/>
      <c r="KE36" s="96"/>
      <c r="KF36" s="96"/>
      <c r="KG36" s="96"/>
      <c r="KH36" s="96"/>
      <c r="KI36" s="96"/>
      <c r="KJ36" s="96"/>
      <c r="KK36" s="96"/>
      <c r="KL36" s="96"/>
      <c r="KM36" s="96"/>
      <c r="KN36" s="96"/>
      <c r="KO36" s="96"/>
      <c r="KP36" s="96"/>
      <c r="KQ36" s="96"/>
      <c r="KR36" s="96"/>
      <c r="KS36" s="96"/>
      <c r="KT36" s="96"/>
      <c r="KU36" s="96"/>
      <c r="KV36" s="96"/>
      <c r="KW36" s="96"/>
      <c r="KX36" s="96"/>
      <c r="KY36" s="96"/>
      <c r="KZ36" s="96"/>
      <c r="LA36" s="96"/>
      <c r="LB36" s="96"/>
      <c r="LC36" s="96"/>
      <c r="LD36" s="96"/>
      <c r="LE36" s="96"/>
      <c r="LF36" s="96"/>
      <c r="LG36" s="96"/>
      <c r="LH36" s="96"/>
      <c r="LI36" s="96"/>
      <c r="LJ36" s="96"/>
      <c r="LK36" s="96"/>
      <c r="LL36" s="96"/>
      <c r="LM36" s="96"/>
      <c r="LN36" s="96"/>
      <c r="LO36" s="96"/>
      <c r="LP36" s="96"/>
      <c r="LQ36" s="96"/>
      <c r="LR36" s="96"/>
      <c r="LS36" s="96"/>
      <c r="LT36" s="96"/>
      <c r="LU36" s="96"/>
      <c r="LV36" s="96"/>
      <c r="LW36" s="96"/>
      <c r="LX36" s="96"/>
      <c r="LY36" s="96"/>
      <c r="LZ36" s="96"/>
      <c r="MA36" s="96"/>
      <c r="MB36" s="96"/>
      <c r="MC36" s="96"/>
      <c r="MD36" s="96"/>
      <c r="ME36" s="96"/>
      <c r="MF36" s="96"/>
      <c r="MG36" s="96"/>
      <c r="MH36" s="96"/>
      <c r="MI36" s="96"/>
      <c r="MJ36" s="96"/>
      <c r="MK36" s="96"/>
      <c r="ML36" s="96"/>
      <c r="MM36" s="96"/>
      <c r="MN36" s="96"/>
      <c r="MO36" s="96"/>
      <c r="MP36" s="96"/>
      <c r="MQ36" s="96"/>
      <c r="MR36" s="96"/>
      <c r="MS36" s="96"/>
      <c r="MT36" s="96"/>
      <c r="MU36" s="96"/>
      <c r="MV36" s="96"/>
      <c r="MW36" s="96"/>
      <c r="MX36" s="96"/>
      <c r="MY36" s="96"/>
      <c r="MZ36" s="96"/>
      <c r="NA36" s="96"/>
      <c r="NB36" s="96"/>
      <c r="NC36" s="96"/>
      <c r="ND36" s="96"/>
      <c r="NE36" s="96"/>
      <c r="NF36" s="96"/>
      <c r="NG36" s="97">
        <f t="shared" si="1"/>
        <v>0</v>
      </c>
      <c r="NH36" s="98">
        <f t="shared" si="0"/>
        <v>0</v>
      </c>
      <c r="NI36" s="99"/>
      <c r="NJ36" s="100" t="str">
        <f t="shared" si="2"/>
        <v/>
      </c>
      <c r="NK36" s="101" t="str">
        <f t="shared" si="3"/>
        <v/>
      </c>
    </row>
    <row r="37" spans="1:375" s="103" customFormat="1" ht="16.149999999999999">
      <c r="A37" s="91"/>
      <c r="B37" s="93"/>
      <c r="C37" s="93"/>
      <c r="D37" s="94"/>
      <c r="E37" s="95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  <c r="IX37" s="96"/>
      <c r="IY37" s="96"/>
      <c r="IZ37" s="96"/>
      <c r="JA37" s="96"/>
      <c r="JB37" s="96"/>
      <c r="JC37" s="96"/>
      <c r="JD37" s="96"/>
      <c r="JE37" s="96"/>
      <c r="JF37" s="96"/>
      <c r="JG37" s="96"/>
      <c r="JH37" s="96"/>
      <c r="JI37" s="96"/>
      <c r="JJ37" s="96"/>
      <c r="JK37" s="96"/>
      <c r="JL37" s="96"/>
      <c r="JM37" s="96"/>
      <c r="JN37" s="96"/>
      <c r="JO37" s="96"/>
      <c r="JP37" s="96"/>
      <c r="JQ37" s="96"/>
      <c r="JR37" s="96"/>
      <c r="JS37" s="96"/>
      <c r="JT37" s="96"/>
      <c r="JU37" s="96"/>
      <c r="JV37" s="96"/>
      <c r="JW37" s="96"/>
      <c r="JX37" s="96"/>
      <c r="JY37" s="96"/>
      <c r="JZ37" s="96"/>
      <c r="KA37" s="96"/>
      <c r="KB37" s="96"/>
      <c r="KC37" s="96"/>
      <c r="KD37" s="96"/>
      <c r="KE37" s="96"/>
      <c r="KF37" s="96"/>
      <c r="KG37" s="96"/>
      <c r="KH37" s="96"/>
      <c r="KI37" s="96"/>
      <c r="KJ37" s="96"/>
      <c r="KK37" s="96"/>
      <c r="KL37" s="96"/>
      <c r="KM37" s="96"/>
      <c r="KN37" s="96"/>
      <c r="KO37" s="96"/>
      <c r="KP37" s="96"/>
      <c r="KQ37" s="96"/>
      <c r="KR37" s="96"/>
      <c r="KS37" s="96"/>
      <c r="KT37" s="96"/>
      <c r="KU37" s="96"/>
      <c r="KV37" s="96"/>
      <c r="KW37" s="96"/>
      <c r="KX37" s="96"/>
      <c r="KY37" s="96"/>
      <c r="KZ37" s="96"/>
      <c r="LA37" s="96"/>
      <c r="LB37" s="96"/>
      <c r="LC37" s="96"/>
      <c r="LD37" s="96"/>
      <c r="LE37" s="96"/>
      <c r="LF37" s="96"/>
      <c r="LG37" s="96"/>
      <c r="LH37" s="96"/>
      <c r="LI37" s="96"/>
      <c r="LJ37" s="96"/>
      <c r="LK37" s="96"/>
      <c r="LL37" s="96"/>
      <c r="LM37" s="96"/>
      <c r="LN37" s="96"/>
      <c r="LO37" s="96"/>
      <c r="LP37" s="96"/>
      <c r="LQ37" s="96"/>
      <c r="LR37" s="96"/>
      <c r="LS37" s="96"/>
      <c r="LT37" s="96"/>
      <c r="LU37" s="96"/>
      <c r="LV37" s="96"/>
      <c r="LW37" s="96"/>
      <c r="LX37" s="96"/>
      <c r="LY37" s="96"/>
      <c r="LZ37" s="96"/>
      <c r="MA37" s="96"/>
      <c r="MB37" s="96"/>
      <c r="MC37" s="96"/>
      <c r="MD37" s="96"/>
      <c r="ME37" s="96"/>
      <c r="MF37" s="96"/>
      <c r="MG37" s="96"/>
      <c r="MH37" s="96"/>
      <c r="MI37" s="96"/>
      <c r="MJ37" s="96"/>
      <c r="MK37" s="96"/>
      <c r="ML37" s="96"/>
      <c r="MM37" s="96"/>
      <c r="MN37" s="96"/>
      <c r="MO37" s="96"/>
      <c r="MP37" s="96"/>
      <c r="MQ37" s="96"/>
      <c r="MR37" s="96"/>
      <c r="MS37" s="96"/>
      <c r="MT37" s="96"/>
      <c r="MU37" s="96"/>
      <c r="MV37" s="96"/>
      <c r="MW37" s="96"/>
      <c r="MX37" s="96"/>
      <c r="MY37" s="96"/>
      <c r="MZ37" s="96"/>
      <c r="NA37" s="96"/>
      <c r="NB37" s="96"/>
      <c r="NC37" s="96"/>
      <c r="ND37" s="96"/>
      <c r="NE37" s="96"/>
      <c r="NF37" s="96"/>
      <c r="NG37" s="97">
        <f t="shared" si="1"/>
        <v>0</v>
      </c>
      <c r="NH37" s="98">
        <f t="shared" si="0"/>
        <v>0</v>
      </c>
      <c r="NI37" s="99"/>
      <c r="NJ37" s="100" t="str">
        <f t="shared" si="2"/>
        <v/>
      </c>
      <c r="NK37" s="101" t="str">
        <f t="shared" si="3"/>
        <v/>
      </c>
    </row>
    <row r="38" spans="1:375" s="103" customFormat="1" ht="16.149999999999999">
      <c r="A38" s="91"/>
      <c r="B38" s="93"/>
      <c r="C38" s="93"/>
      <c r="D38" s="94"/>
      <c r="E38" s="95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  <c r="IX38" s="96"/>
      <c r="IY38" s="96"/>
      <c r="IZ38" s="96"/>
      <c r="JA38" s="96"/>
      <c r="JB38" s="96"/>
      <c r="JC38" s="96"/>
      <c r="JD38" s="96"/>
      <c r="JE38" s="96"/>
      <c r="JF38" s="96"/>
      <c r="JG38" s="96"/>
      <c r="JH38" s="96"/>
      <c r="JI38" s="96"/>
      <c r="JJ38" s="96"/>
      <c r="JK38" s="96"/>
      <c r="JL38" s="96"/>
      <c r="JM38" s="96"/>
      <c r="JN38" s="96"/>
      <c r="JO38" s="96"/>
      <c r="JP38" s="96"/>
      <c r="JQ38" s="96"/>
      <c r="JR38" s="96"/>
      <c r="JS38" s="96"/>
      <c r="JT38" s="96"/>
      <c r="JU38" s="96"/>
      <c r="JV38" s="96"/>
      <c r="JW38" s="96"/>
      <c r="JX38" s="96"/>
      <c r="JY38" s="96"/>
      <c r="JZ38" s="96"/>
      <c r="KA38" s="96"/>
      <c r="KB38" s="96"/>
      <c r="KC38" s="96"/>
      <c r="KD38" s="96"/>
      <c r="KE38" s="96"/>
      <c r="KF38" s="96"/>
      <c r="KG38" s="96"/>
      <c r="KH38" s="96"/>
      <c r="KI38" s="96"/>
      <c r="KJ38" s="96"/>
      <c r="KK38" s="96"/>
      <c r="KL38" s="96"/>
      <c r="KM38" s="96"/>
      <c r="KN38" s="96"/>
      <c r="KO38" s="96"/>
      <c r="KP38" s="96"/>
      <c r="KQ38" s="96"/>
      <c r="KR38" s="96"/>
      <c r="KS38" s="96"/>
      <c r="KT38" s="96"/>
      <c r="KU38" s="96"/>
      <c r="KV38" s="96"/>
      <c r="KW38" s="96"/>
      <c r="KX38" s="96"/>
      <c r="KY38" s="96"/>
      <c r="KZ38" s="96"/>
      <c r="LA38" s="96"/>
      <c r="LB38" s="96"/>
      <c r="LC38" s="96"/>
      <c r="LD38" s="96"/>
      <c r="LE38" s="96"/>
      <c r="LF38" s="96"/>
      <c r="LG38" s="96"/>
      <c r="LH38" s="96"/>
      <c r="LI38" s="96"/>
      <c r="LJ38" s="96"/>
      <c r="LK38" s="96"/>
      <c r="LL38" s="96"/>
      <c r="LM38" s="96"/>
      <c r="LN38" s="96"/>
      <c r="LO38" s="96"/>
      <c r="LP38" s="96"/>
      <c r="LQ38" s="96"/>
      <c r="LR38" s="96"/>
      <c r="LS38" s="96"/>
      <c r="LT38" s="96"/>
      <c r="LU38" s="96"/>
      <c r="LV38" s="96"/>
      <c r="LW38" s="96"/>
      <c r="LX38" s="96"/>
      <c r="LY38" s="96"/>
      <c r="LZ38" s="96"/>
      <c r="MA38" s="96"/>
      <c r="MB38" s="96"/>
      <c r="MC38" s="96"/>
      <c r="MD38" s="96"/>
      <c r="ME38" s="96"/>
      <c r="MF38" s="96"/>
      <c r="MG38" s="96"/>
      <c r="MH38" s="96"/>
      <c r="MI38" s="96"/>
      <c r="MJ38" s="96"/>
      <c r="MK38" s="96"/>
      <c r="ML38" s="96"/>
      <c r="MM38" s="96"/>
      <c r="MN38" s="96"/>
      <c r="MO38" s="96"/>
      <c r="MP38" s="96"/>
      <c r="MQ38" s="96"/>
      <c r="MR38" s="96"/>
      <c r="MS38" s="96"/>
      <c r="MT38" s="96"/>
      <c r="MU38" s="96"/>
      <c r="MV38" s="96"/>
      <c r="MW38" s="96"/>
      <c r="MX38" s="96"/>
      <c r="MY38" s="96"/>
      <c r="MZ38" s="96"/>
      <c r="NA38" s="96"/>
      <c r="NB38" s="96"/>
      <c r="NC38" s="96"/>
      <c r="ND38" s="96"/>
      <c r="NE38" s="96"/>
      <c r="NF38" s="96"/>
      <c r="NG38" s="97">
        <f t="shared" si="1"/>
        <v>0</v>
      </c>
      <c r="NH38" s="98">
        <f t="shared" si="0"/>
        <v>0</v>
      </c>
      <c r="NI38" s="99"/>
      <c r="NJ38" s="100" t="str">
        <f t="shared" si="2"/>
        <v/>
      </c>
      <c r="NK38" s="101" t="str">
        <f t="shared" si="3"/>
        <v/>
      </c>
    </row>
    <row r="39" spans="1:375" s="103" customFormat="1" ht="16.149999999999999">
      <c r="A39" s="91"/>
      <c r="B39" s="93"/>
      <c r="C39" s="93"/>
      <c r="D39" s="94"/>
      <c r="E39" s="95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  <c r="IX39" s="96"/>
      <c r="IY39" s="96"/>
      <c r="IZ39" s="96"/>
      <c r="JA39" s="96"/>
      <c r="JB39" s="96"/>
      <c r="JC39" s="96"/>
      <c r="JD39" s="96"/>
      <c r="JE39" s="96"/>
      <c r="JF39" s="96"/>
      <c r="JG39" s="96"/>
      <c r="JH39" s="96"/>
      <c r="JI39" s="96"/>
      <c r="JJ39" s="96"/>
      <c r="JK39" s="96"/>
      <c r="JL39" s="96"/>
      <c r="JM39" s="96"/>
      <c r="JN39" s="96"/>
      <c r="JO39" s="96"/>
      <c r="JP39" s="96"/>
      <c r="JQ39" s="96"/>
      <c r="JR39" s="96"/>
      <c r="JS39" s="96"/>
      <c r="JT39" s="96"/>
      <c r="JU39" s="96"/>
      <c r="JV39" s="96"/>
      <c r="JW39" s="96"/>
      <c r="JX39" s="96"/>
      <c r="JY39" s="96"/>
      <c r="JZ39" s="96"/>
      <c r="KA39" s="96"/>
      <c r="KB39" s="96"/>
      <c r="KC39" s="96"/>
      <c r="KD39" s="96"/>
      <c r="KE39" s="96"/>
      <c r="KF39" s="96"/>
      <c r="KG39" s="96"/>
      <c r="KH39" s="96"/>
      <c r="KI39" s="96"/>
      <c r="KJ39" s="96"/>
      <c r="KK39" s="96"/>
      <c r="KL39" s="96"/>
      <c r="KM39" s="96"/>
      <c r="KN39" s="96"/>
      <c r="KO39" s="96"/>
      <c r="KP39" s="96"/>
      <c r="KQ39" s="96"/>
      <c r="KR39" s="96"/>
      <c r="KS39" s="96"/>
      <c r="KT39" s="96"/>
      <c r="KU39" s="96"/>
      <c r="KV39" s="96"/>
      <c r="KW39" s="96"/>
      <c r="KX39" s="96"/>
      <c r="KY39" s="96"/>
      <c r="KZ39" s="96"/>
      <c r="LA39" s="96"/>
      <c r="LB39" s="96"/>
      <c r="LC39" s="96"/>
      <c r="LD39" s="96"/>
      <c r="LE39" s="96"/>
      <c r="LF39" s="96"/>
      <c r="LG39" s="96"/>
      <c r="LH39" s="96"/>
      <c r="LI39" s="96"/>
      <c r="LJ39" s="96"/>
      <c r="LK39" s="96"/>
      <c r="LL39" s="96"/>
      <c r="LM39" s="96"/>
      <c r="LN39" s="96"/>
      <c r="LO39" s="96"/>
      <c r="LP39" s="96"/>
      <c r="LQ39" s="96"/>
      <c r="LR39" s="96"/>
      <c r="LS39" s="96"/>
      <c r="LT39" s="96"/>
      <c r="LU39" s="96"/>
      <c r="LV39" s="96"/>
      <c r="LW39" s="96"/>
      <c r="LX39" s="96"/>
      <c r="LY39" s="96"/>
      <c r="LZ39" s="96"/>
      <c r="MA39" s="96"/>
      <c r="MB39" s="96"/>
      <c r="MC39" s="96"/>
      <c r="MD39" s="96"/>
      <c r="ME39" s="96"/>
      <c r="MF39" s="96"/>
      <c r="MG39" s="96"/>
      <c r="MH39" s="96"/>
      <c r="MI39" s="96"/>
      <c r="MJ39" s="96"/>
      <c r="MK39" s="96"/>
      <c r="ML39" s="96"/>
      <c r="MM39" s="96"/>
      <c r="MN39" s="96"/>
      <c r="MO39" s="96"/>
      <c r="MP39" s="96"/>
      <c r="MQ39" s="96"/>
      <c r="MR39" s="96"/>
      <c r="MS39" s="96"/>
      <c r="MT39" s="96"/>
      <c r="MU39" s="96"/>
      <c r="MV39" s="96"/>
      <c r="MW39" s="96"/>
      <c r="MX39" s="96"/>
      <c r="MY39" s="96"/>
      <c r="MZ39" s="96"/>
      <c r="NA39" s="96"/>
      <c r="NB39" s="96"/>
      <c r="NC39" s="96"/>
      <c r="ND39" s="96"/>
      <c r="NE39" s="96"/>
      <c r="NF39" s="96"/>
      <c r="NG39" s="97">
        <f t="shared" si="1"/>
        <v>0</v>
      </c>
      <c r="NH39" s="98">
        <f t="shared" si="0"/>
        <v>0</v>
      </c>
      <c r="NI39" s="99"/>
      <c r="NJ39" s="100" t="str">
        <f t="shared" si="2"/>
        <v/>
      </c>
      <c r="NK39" s="101" t="str">
        <f t="shared" si="3"/>
        <v/>
      </c>
    </row>
    <row r="40" spans="1:375" s="103" customFormat="1" ht="16.149999999999999">
      <c r="A40" s="91"/>
      <c r="B40" s="93"/>
      <c r="C40" s="93"/>
      <c r="D40" s="94"/>
      <c r="E40" s="95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  <c r="IX40" s="96"/>
      <c r="IY40" s="96"/>
      <c r="IZ40" s="96"/>
      <c r="JA40" s="96"/>
      <c r="JB40" s="96"/>
      <c r="JC40" s="96"/>
      <c r="JD40" s="96"/>
      <c r="JE40" s="96"/>
      <c r="JF40" s="96"/>
      <c r="JG40" s="96"/>
      <c r="JH40" s="96"/>
      <c r="JI40" s="96"/>
      <c r="JJ40" s="96"/>
      <c r="JK40" s="96"/>
      <c r="JL40" s="96"/>
      <c r="JM40" s="96"/>
      <c r="JN40" s="96"/>
      <c r="JO40" s="96"/>
      <c r="JP40" s="96"/>
      <c r="JQ40" s="96"/>
      <c r="JR40" s="96"/>
      <c r="JS40" s="96"/>
      <c r="JT40" s="96"/>
      <c r="JU40" s="96"/>
      <c r="JV40" s="96"/>
      <c r="JW40" s="96"/>
      <c r="JX40" s="96"/>
      <c r="JY40" s="96"/>
      <c r="JZ40" s="96"/>
      <c r="KA40" s="96"/>
      <c r="KB40" s="96"/>
      <c r="KC40" s="96"/>
      <c r="KD40" s="96"/>
      <c r="KE40" s="96"/>
      <c r="KF40" s="96"/>
      <c r="KG40" s="96"/>
      <c r="KH40" s="96"/>
      <c r="KI40" s="96"/>
      <c r="KJ40" s="96"/>
      <c r="KK40" s="96"/>
      <c r="KL40" s="96"/>
      <c r="KM40" s="96"/>
      <c r="KN40" s="96"/>
      <c r="KO40" s="96"/>
      <c r="KP40" s="96"/>
      <c r="KQ40" s="96"/>
      <c r="KR40" s="96"/>
      <c r="KS40" s="96"/>
      <c r="KT40" s="96"/>
      <c r="KU40" s="96"/>
      <c r="KV40" s="96"/>
      <c r="KW40" s="96"/>
      <c r="KX40" s="96"/>
      <c r="KY40" s="96"/>
      <c r="KZ40" s="96"/>
      <c r="LA40" s="96"/>
      <c r="LB40" s="96"/>
      <c r="LC40" s="96"/>
      <c r="LD40" s="96"/>
      <c r="LE40" s="96"/>
      <c r="LF40" s="96"/>
      <c r="LG40" s="96"/>
      <c r="LH40" s="96"/>
      <c r="LI40" s="96"/>
      <c r="LJ40" s="96"/>
      <c r="LK40" s="96"/>
      <c r="LL40" s="96"/>
      <c r="LM40" s="96"/>
      <c r="LN40" s="96"/>
      <c r="LO40" s="96"/>
      <c r="LP40" s="96"/>
      <c r="LQ40" s="96"/>
      <c r="LR40" s="96"/>
      <c r="LS40" s="96"/>
      <c r="LT40" s="96"/>
      <c r="LU40" s="96"/>
      <c r="LV40" s="96"/>
      <c r="LW40" s="96"/>
      <c r="LX40" s="96"/>
      <c r="LY40" s="96"/>
      <c r="LZ40" s="96"/>
      <c r="MA40" s="96"/>
      <c r="MB40" s="96"/>
      <c r="MC40" s="96"/>
      <c r="MD40" s="96"/>
      <c r="ME40" s="96"/>
      <c r="MF40" s="96"/>
      <c r="MG40" s="96"/>
      <c r="MH40" s="96"/>
      <c r="MI40" s="96"/>
      <c r="MJ40" s="96"/>
      <c r="MK40" s="96"/>
      <c r="ML40" s="96"/>
      <c r="MM40" s="96"/>
      <c r="MN40" s="96"/>
      <c r="MO40" s="96"/>
      <c r="MP40" s="96"/>
      <c r="MQ40" s="96"/>
      <c r="MR40" s="96"/>
      <c r="MS40" s="96"/>
      <c r="MT40" s="96"/>
      <c r="MU40" s="96"/>
      <c r="MV40" s="96"/>
      <c r="MW40" s="96"/>
      <c r="MX40" s="96"/>
      <c r="MY40" s="96"/>
      <c r="MZ40" s="96"/>
      <c r="NA40" s="96"/>
      <c r="NB40" s="96"/>
      <c r="NC40" s="96"/>
      <c r="ND40" s="96"/>
      <c r="NE40" s="96"/>
      <c r="NF40" s="96"/>
      <c r="NG40" s="97">
        <f t="shared" si="1"/>
        <v>0</v>
      </c>
      <c r="NH40" s="98">
        <f t="shared" si="0"/>
        <v>0</v>
      </c>
      <c r="NI40" s="99"/>
      <c r="NJ40" s="100" t="str">
        <f t="shared" si="2"/>
        <v/>
      </c>
      <c r="NK40" s="101" t="str">
        <f t="shared" si="3"/>
        <v/>
      </c>
    </row>
    <row r="41" spans="1:375" s="103" customFormat="1" ht="16.149999999999999">
      <c r="A41" s="91"/>
      <c r="B41" s="93"/>
      <c r="C41" s="93"/>
      <c r="D41" s="94"/>
      <c r="E41" s="95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  <c r="IX41" s="96"/>
      <c r="IY41" s="96"/>
      <c r="IZ41" s="96"/>
      <c r="JA41" s="96"/>
      <c r="JB41" s="96"/>
      <c r="JC41" s="96"/>
      <c r="JD41" s="96"/>
      <c r="JE41" s="96"/>
      <c r="JF41" s="96"/>
      <c r="JG41" s="96"/>
      <c r="JH41" s="96"/>
      <c r="JI41" s="96"/>
      <c r="JJ41" s="96"/>
      <c r="JK41" s="96"/>
      <c r="JL41" s="96"/>
      <c r="JM41" s="96"/>
      <c r="JN41" s="96"/>
      <c r="JO41" s="96"/>
      <c r="JP41" s="96"/>
      <c r="JQ41" s="96"/>
      <c r="JR41" s="96"/>
      <c r="JS41" s="96"/>
      <c r="JT41" s="96"/>
      <c r="JU41" s="96"/>
      <c r="JV41" s="96"/>
      <c r="JW41" s="96"/>
      <c r="JX41" s="96"/>
      <c r="JY41" s="96"/>
      <c r="JZ41" s="96"/>
      <c r="KA41" s="96"/>
      <c r="KB41" s="96"/>
      <c r="KC41" s="96"/>
      <c r="KD41" s="96"/>
      <c r="KE41" s="96"/>
      <c r="KF41" s="96"/>
      <c r="KG41" s="96"/>
      <c r="KH41" s="96"/>
      <c r="KI41" s="96"/>
      <c r="KJ41" s="96"/>
      <c r="KK41" s="96"/>
      <c r="KL41" s="96"/>
      <c r="KM41" s="96"/>
      <c r="KN41" s="96"/>
      <c r="KO41" s="96"/>
      <c r="KP41" s="96"/>
      <c r="KQ41" s="96"/>
      <c r="KR41" s="96"/>
      <c r="KS41" s="96"/>
      <c r="KT41" s="96"/>
      <c r="KU41" s="96"/>
      <c r="KV41" s="96"/>
      <c r="KW41" s="96"/>
      <c r="KX41" s="96"/>
      <c r="KY41" s="96"/>
      <c r="KZ41" s="96"/>
      <c r="LA41" s="96"/>
      <c r="LB41" s="96"/>
      <c r="LC41" s="96"/>
      <c r="LD41" s="96"/>
      <c r="LE41" s="96"/>
      <c r="LF41" s="96"/>
      <c r="LG41" s="96"/>
      <c r="LH41" s="96"/>
      <c r="LI41" s="96"/>
      <c r="LJ41" s="96"/>
      <c r="LK41" s="96"/>
      <c r="LL41" s="96"/>
      <c r="LM41" s="96"/>
      <c r="LN41" s="96"/>
      <c r="LO41" s="96"/>
      <c r="LP41" s="96"/>
      <c r="LQ41" s="96"/>
      <c r="LR41" s="96"/>
      <c r="LS41" s="96"/>
      <c r="LT41" s="96"/>
      <c r="LU41" s="96"/>
      <c r="LV41" s="96"/>
      <c r="LW41" s="96"/>
      <c r="LX41" s="96"/>
      <c r="LY41" s="96"/>
      <c r="LZ41" s="96"/>
      <c r="MA41" s="96"/>
      <c r="MB41" s="96"/>
      <c r="MC41" s="96"/>
      <c r="MD41" s="96"/>
      <c r="ME41" s="96"/>
      <c r="MF41" s="96"/>
      <c r="MG41" s="96"/>
      <c r="MH41" s="96"/>
      <c r="MI41" s="96"/>
      <c r="MJ41" s="96"/>
      <c r="MK41" s="96"/>
      <c r="ML41" s="96"/>
      <c r="MM41" s="96"/>
      <c r="MN41" s="96"/>
      <c r="MO41" s="96"/>
      <c r="MP41" s="96"/>
      <c r="MQ41" s="96"/>
      <c r="MR41" s="96"/>
      <c r="MS41" s="96"/>
      <c r="MT41" s="96"/>
      <c r="MU41" s="96"/>
      <c r="MV41" s="96"/>
      <c r="MW41" s="96"/>
      <c r="MX41" s="96"/>
      <c r="MY41" s="96"/>
      <c r="MZ41" s="96"/>
      <c r="NA41" s="96"/>
      <c r="NB41" s="96"/>
      <c r="NC41" s="96"/>
      <c r="ND41" s="96"/>
      <c r="NE41" s="96"/>
      <c r="NF41" s="96"/>
      <c r="NG41" s="97">
        <f t="shared" si="1"/>
        <v>0</v>
      </c>
      <c r="NH41" s="98">
        <f t="shared" si="0"/>
        <v>0</v>
      </c>
      <c r="NI41" s="99"/>
      <c r="NJ41" s="100" t="str">
        <f t="shared" si="2"/>
        <v/>
      </c>
      <c r="NK41" s="101" t="str">
        <f t="shared" si="3"/>
        <v/>
      </c>
    </row>
    <row r="42" spans="1:375" s="103" customFormat="1" ht="16.149999999999999">
      <c r="A42" s="91"/>
      <c r="B42" s="93"/>
      <c r="C42" s="93"/>
      <c r="D42" s="94"/>
      <c r="E42" s="95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96"/>
      <c r="HG42" s="96"/>
      <c r="HH42" s="96"/>
      <c r="HI42" s="96"/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6"/>
      <c r="HU42" s="96"/>
      <c r="HV42" s="96"/>
      <c r="HW42" s="96"/>
      <c r="HX42" s="96"/>
      <c r="HY42" s="96"/>
      <c r="HZ42" s="96"/>
      <c r="IA42" s="96"/>
      <c r="IB42" s="96"/>
      <c r="IC42" s="96"/>
      <c r="ID42" s="96"/>
      <c r="IE42" s="96"/>
      <c r="IF42" s="96"/>
      <c r="IG42" s="96"/>
      <c r="IH42" s="96"/>
      <c r="II42" s="96"/>
      <c r="IJ42" s="96"/>
      <c r="IK42" s="96"/>
      <c r="IL42" s="96"/>
      <c r="IM42" s="96"/>
      <c r="IN42" s="96"/>
      <c r="IO42" s="96"/>
      <c r="IP42" s="96"/>
      <c r="IQ42" s="96"/>
      <c r="IR42" s="96"/>
      <c r="IS42" s="96"/>
      <c r="IT42" s="96"/>
      <c r="IU42" s="96"/>
      <c r="IV42" s="96"/>
      <c r="IW42" s="96"/>
      <c r="IX42" s="96"/>
      <c r="IY42" s="96"/>
      <c r="IZ42" s="96"/>
      <c r="JA42" s="96"/>
      <c r="JB42" s="96"/>
      <c r="JC42" s="96"/>
      <c r="JD42" s="96"/>
      <c r="JE42" s="96"/>
      <c r="JF42" s="96"/>
      <c r="JG42" s="96"/>
      <c r="JH42" s="96"/>
      <c r="JI42" s="96"/>
      <c r="JJ42" s="96"/>
      <c r="JK42" s="96"/>
      <c r="JL42" s="96"/>
      <c r="JM42" s="96"/>
      <c r="JN42" s="96"/>
      <c r="JO42" s="96"/>
      <c r="JP42" s="96"/>
      <c r="JQ42" s="96"/>
      <c r="JR42" s="96"/>
      <c r="JS42" s="96"/>
      <c r="JT42" s="96"/>
      <c r="JU42" s="96"/>
      <c r="JV42" s="96"/>
      <c r="JW42" s="96"/>
      <c r="JX42" s="96"/>
      <c r="JY42" s="96"/>
      <c r="JZ42" s="96"/>
      <c r="KA42" s="96"/>
      <c r="KB42" s="96"/>
      <c r="KC42" s="96"/>
      <c r="KD42" s="96"/>
      <c r="KE42" s="96"/>
      <c r="KF42" s="96"/>
      <c r="KG42" s="96"/>
      <c r="KH42" s="96"/>
      <c r="KI42" s="96"/>
      <c r="KJ42" s="96"/>
      <c r="KK42" s="96"/>
      <c r="KL42" s="96"/>
      <c r="KM42" s="96"/>
      <c r="KN42" s="96"/>
      <c r="KO42" s="96"/>
      <c r="KP42" s="96"/>
      <c r="KQ42" s="96"/>
      <c r="KR42" s="96"/>
      <c r="KS42" s="96"/>
      <c r="KT42" s="96"/>
      <c r="KU42" s="96"/>
      <c r="KV42" s="96"/>
      <c r="KW42" s="96"/>
      <c r="KX42" s="96"/>
      <c r="KY42" s="96"/>
      <c r="KZ42" s="96"/>
      <c r="LA42" s="96"/>
      <c r="LB42" s="96"/>
      <c r="LC42" s="96"/>
      <c r="LD42" s="96"/>
      <c r="LE42" s="96"/>
      <c r="LF42" s="96"/>
      <c r="LG42" s="96"/>
      <c r="LH42" s="96"/>
      <c r="LI42" s="96"/>
      <c r="LJ42" s="96"/>
      <c r="LK42" s="96"/>
      <c r="LL42" s="96"/>
      <c r="LM42" s="96"/>
      <c r="LN42" s="96"/>
      <c r="LO42" s="96"/>
      <c r="LP42" s="96"/>
      <c r="LQ42" s="96"/>
      <c r="LR42" s="96"/>
      <c r="LS42" s="96"/>
      <c r="LT42" s="96"/>
      <c r="LU42" s="96"/>
      <c r="LV42" s="96"/>
      <c r="LW42" s="96"/>
      <c r="LX42" s="96"/>
      <c r="LY42" s="96"/>
      <c r="LZ42" s="96"/>
      <c r="MA42" s="96"/>
      <c r="MB42" s="96"/>
      <c r="MC42" s="96"/>
      <c r="MD42" s="96"/>
      <c r="ME42" s="96"/>
      <c r="MF42" s="96"/>
      <c r="MG42" s="96"/>
      <c r="MH42" s="96"/>
      <c r="MI42" s="96"/>
      <c r="MJ42" s="96"/>
      <c r="MK42" s="96"/>
      <c r="ML42" s="96"/>
      <c r="MM42" s="96"/>
      <c r="MN42" s="96"/>
      <c r="MO42" s="96"/>
      <c r="MP42" s="96"/>
      <c r="MQ42" s="96"/>
      <c r="MR42" s="96"/>
      <c r="MS42" s="96"/>
      <c r="MT42" s="96"/>
      <c r="MU42" s="96"/>
      <c r="MV42" s="96"/>
      <c r="MW42" s="96"/>
      <c r="MX42" s="96"/>
      <c r="MY42" s="96"/>
      <c r="MZ42" s="96"/>
      <c r="NA42" s="96"/>
      <c r="NB42" s="96"/>
      <c r="NC42" s="96"/>
      <c r="ND42" s="96"/>
      <c r="NE42" s="96"/>
      <c r="NF42" s="96"/>
      <c r="NG42" s="97">
        <f t="shared" si="1"/>
        <v>0</v>
      </c>
      <c r="NH42" s="98">
        <f t="shared" si="0"/>
        <v>0</v>
      </c>
      <c r="NI42" s="99"/>
      <c r="NJ42" s="100" t="str">
        <f t="shared" si="2"/>
        <v/>
      </c>
      <c r="NK42" s="101" t="str">
        <f t="shared" si="3"/>
        <v/>
      </c>
    </row>
    <row r="43" spans="1:375" s="103" customFormat="1" ht="34.5" customHeight="1">
      <c r="A43" s="177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  <c r="BH43" s="178"/>
      <c r="BI43" s="178"/>
      <c r="BJ43" s="178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8"/>
      <c r="CK43" s="178"/>
      <c r="CL43" s="178"/>
      <c r="CM43" s="178"/>
      <c r="CN43" s="178"/>
      <c r="CO43" s="178"/>
      <c r="CP43" s="178"/>
      <c r="CQ43" s="178"/>
      <c r="CR43" s="178"/>
      <c r="CS43" s="178"/>
      <c r="CT43" s="178"/>
      <c r="CU43" s="178"/>
      <c r="CV43" s="178"/>
      <c r="CW43" s="178"/>
      <c r="CX43" s="178"/>
      <c r="CY43" s="178"/>
      <c r="CZ43" s="178"/>
      <c r="DA43" s="178"/>
      <c r="DB43" s="178"/>
      <c r="DC43" s="178"/>
      <c r="DD43" s="178"/>
      <c r="DE43" s="178"/>
      <c r="DF43" s="178"/>
      <c r="DG43" s="178"/>
      <c r="DH43" s="178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8"/>
      <c r="DY43" s="178"/>
      <c r="DZ43" s="178"/>
      <c r="EA43" s="178"/>
      <c r="EB43" s="178"/>
      <c r="EC43" s="178"/>
      <c r="ED43" s="178"/>
      <c r="EE43" s="178"/>
      <c r="EF43" s="178"/>
      <c r="EG43" s="178"/>
      <c r="EH43" s="178"/>
      <c r="EI43" s="178"/>
      <c r="EJ43" s="178"/>
      <c r="EK43" s="178"/>
      <c r="EL43" s="178"/>
      <c r="EM43" s="178"/>
      <c r="EN43" s="178"/>
      <c r="EO43" s="178"/>
      <c r="EP43" s="178"/>
      <c r="EQ43" s="178"/>
      <c r="ER43" s="178"/>
      <c r="ES43" s="178"/>
      <c r="ET43" s="178"/>
      <c r="EU43" s="178"/>
      <c r="EV43" s="178"/>
      <c r="EW43" s="178"/>
      <c r="EX43" s="178"/>
      <c r="EY43" s="178"/>
      <c r="EZ43" s="178"/>
      <c r="FA43" s="178"/>
      <c r="FB43" s="178"/>
      <c r="FC43" s="178"/>
      <c r="FD43" s="178"/>
      <c r="FE43" s="178"/>
      <c r="FF43" s="178"/>
      <c r="FG43" s="178"/>
      <c r="FH43" s="178"/>
      <c r="FI43" s="178"/>
      <c r="FJ43" s="178"/>
      <c r="FK43" s="178"/>
      <c r="FL43" s="178"/>
      <c r="FM43" s="178"/>
      <c r="FN43" s="178"/>
      <c r="FO43" s="178"/>
      <c r="FP43" s="178"/>
      <c r="FQ43" s="178"/>
      <c r="FR43" s="178"/>
      <c r="FS43" s="178"/>
      <c r="FT43" s="178"/>
      <c r="FU43" s="178"/>
      <c r="FV43" s="178"/>
      <c r="FW43" s="178"/>
      <c r="FX43" s="178"/>
      <c r="FY43" s="178"/>
      <c r="FZ43" s="178"/>
      <c r="GA43" s="178"/>
      <c r="GB43" s="178"/>
      <c r="GC43" s="178"/>
      <c r="GD43" s="178"/>
      <c r="GE43" s="178"/>
      <c r="GF43" s="178"/>
      <c r="GG43" s="178"/>
      <c r="GH43" s="178"/>
      <c r="GI43" s="178"/>
      <c r="GJ43" s="178"/>
      <c r="GK43" s="178"/>
      <c r="GL43" s="178"/>
      <c r="GM43" s="178"/>
      <c r="GN43" s="178"/>
      <c r="GO43" s="178"/>
      <c r="GP43" s="178"/>
      <c r="GQ43" s="178"/>
      <c r="GR43" s="178"/>
      <c r="GS43" s="178"/>
      <c r="GT43" s="178"/>
      <c r="GU43" s="178"/>
      <c r="GV43" s="178"/>
      <c r="GW43" s="178"/>
      <c r="GX43" s="178"/>
      <c r="GY43" s="178"/>
      <c r="GZ43" s="178"/>
      <c r="HA43" s="178"/>
      <c r="HB43" s="178"/>
      <c r="HC43" s="178"/>
      <c r="HD43" s="178"/>
      <c r="HE43" s="178"/>
      <c r="HF43" s="178"/>
      <c r="HG43" s="178"/>
      <c r="HH43" s="178"/>
      <c r="HI43" s="178"/>
      <c r="HJ43" s="178"/>
      <c r="HK43" s="178"/>
      <c r="HL43" s="178"/>
      <c r="HM43" s="178"/>
      <c r="HN43" s="178"/>
      <c r="HO43" s="178"/>
      <c r="HP43" s="178"/>
      <c r="HQ43" s="178"/>
      <c r="HR43" s="178"/>
      <c r="HS43" s="178"/>
      <c r="HT43" s="178"/>
      <c r="HU43" s="178"/>
      <c r="HV43" s="178"/>
      <c r="HW43" s="178"/>
      <c r="HX43" s="178"/>
      <c r="HY43" s="178"/>
      <c r="HZ43" s="178"/>
      <c r="IA43" s="178"/>
      <c r="IB43" s="178"/>
      <c r="IC43" s="178"/>
      <c r="ID43" s="178"/>
      <c r="IE43" s="178"/>
      <c r="IF43" s="178"/>
      <c r="IG43" s="178"/>
      <c r="IH43" s="178"/>
      <c r="II43" s="178"/>
      <c r="IJ43" s="178"/>
      <c r="IK43" s="178"/>
      <c r="IL43" s="178"/>
      <c r="IM43" s="178"/>
      <c r="IN43" s="178"/>
      <c r="IO43" s="178"/>
      <c r="IP43" s="178"/>
      <c r="IQ43" s="178"/>
      <c r="IR43" s="178"/>
      <c r="IS43" s="178"/>
      <c r="IT43" s="178"/>
      <c r="IU43" s="178"/>
      <c r="IV43" s="178"/>
      <c r="IW43" s="178"/>
      <c r="IX43" s="178"/>
      <c r="IY43" s="178"/>
      <c r="IZ43" s="178"/>
      <c r="JA43" s="178"/>
      <c r="JB43" s="178"/>
      <c r="JC43" s="178"/>
      <c r="JD43" s="178"/>
      <c r="JE43" s="178"/>
      <c r="JF43" s="178"/>
      <c r="JG43" s="178"/>
      <c r="JH43" s="178"/>
      <c r="JI43" s="178"/>
      <c r="JJ43" s="178"/>
      <c r="JK43" s="178"/>
      <c r="JL43" s="178"/>
      <c r="JM43" s="178"/>
      <c r="JN43" s="178"/>
      <c r="JO43" s="178"/>
      <c r="JP43" s="178"/>
      <c r="JQ43" s="178"/>
      <c r="JR43" s="178"/>
      <c r="JS43" s="178"/>
      <c r="JT43" s="178"/>
      <c r="JU43" s="178"/>
      <c r="JV43" s="178"/>
      <c r="JW43" s="178"/>
      <c r="JX43" s="178"/>
      <c r="JY43" s="178"/>
      <c r="JZ43" s="178"/>
      <c r="KA43" s="178"/>
      <c r="KB43" s="178"/>
      <c r="KC43" s="178"/>
      <c r="KD43" s="178"/>
      <c r="KE43" s="178"/>
      <c r="KF43" s="178"/>
      <c r="KG43" s="178"/>
      <c r="KH43" s="178"/>
      <c r="KI43" s="178"/>
      <c r="KJ43" s="178"/>
      <c r="KK43" s="178"/>
      <c r="KL43" s="178"/>
      <c r="KM43" s="178"/>
      <c r="KN43" s="178"/>
      <c r="KO43" s="178"/>
      <c r="KP43" s="178"/>
      <c r="KQ43" s="178"/>
      <c r="KR43" s="178"/>
      <c r="KS43" s="178"/>
      <c r="KT43" s="178"/>
      <c r="KU43" s="178"/>
      <c r="KV43" s="178"/>
      <c r="KW43" s="178"/>
      <c r="KX43" s="178"/>
      <c r="KY43" s="178"/>
      <c r="KZ43" s="178"/>
      <c r="LA43" s="178"/>
      <c r="LB43" s="178"/>
      <c r="LC43" s="178"/>
      <c r="LD43" s="178"/>
      <c r="LE43" s="178"/>
      <c r="LF43" s="178"/>
      <c r="LG43" s="178"/>
      <c r="LH43" s="178"/>
      <c r="LI43" s="178"/>
      <c r="LJ43" s="178"/>
      <c r="LK43" s="178"/>
      <c r="LL43" s="178"/>
      <c r="LM43" s="178"/>
      <c r="LN43" s="178"/>
      <c r="LO43" s="178"/>
      <c r="LP43" s="178"/>
      <c r="LQ43" s="178"/>
      <c r="LR43" s="178"/>
      <c r="LS43" s="178"/>
      <c r="LT43" s="178"/>
      <c r="LU43" s="178"/>
      <c r="LV43" s="178"/>
      <c r="LW43" s="178"/>
      <c r="LX43" s="178"/>
      <c r="LY43" s="178"/>
      <c r="LZ43" s="178"/>
      <c r="MA43" s="178"/>
      <c r="MB43" s="178"/>
      <c r="MC43" s="178"/>
      <c r="MD43" s="178"/>
      <c r="ME43" s="178"/>
      <c r="MF43" s="178"/>
      <c r="MG43" s="178"/>
      <c r="MH43" s="178"/>
      <c r="MI43" s="178"/>
      <c r="MJ43" s="178"/>
      <c r="MK43" s="178"/>
      <c r="ML43" s="178"/>
      <c r="MM43" s="178"/>
      <c r="MN43" s="178"/>
      <c r="MO43" s="178"/>
      <c r="MP43" s="178"/>
      <c r="MQ43" s="178"/>
      <c r="MR43" s="178"/>
      <c r="MS43" s="178"/>
      <c r="MT43" s="178"/>
      <c r="MU43" s="178"/>
      <c r="MV43" s="178"/>
      <c r="MW43" s="178"/>
      <c r="MX43" s="178"/>
      <c r="MY43" s="178"/>
      <c r="MZ43" s="178"/>
      <c r="NA43" s="178"/>
      <c r="NB43" s="178"/>
      <c r="NC43" s="178"/>
      <c r="ND43" s="178"/>
      <c r="NE43" s="178"/>
      <c r="NF43" s="178"/>
      <c r="NG43" s="178"/>
      <c r="NH43" s="178"/>
      <c r="NI43" s="178"/>
      <c r="NJ43" s="178"/>
      <c r="NK43" s="178"/>
    </row>
    <row r="44" spans="1:375" s="103" customFormat="1" ht="16.149999999999999">
      <c r="A44" s="91"/>
      <c r="B44" s="93"/>
      <c r="C44" s="93"/>
      <c r="D44" s="94"/>
      <c r="E44" s="95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  <c r="GP44" s="96"/>
      <c r="GQ44" s="96"/>
      <c r="GR44" s="96"/>
      <c r="GS44" s="96"/>
      <c r="GT44" s="96"/>
      <c r="GU44" s="96"/>
      <c r="GV44" s="96"/>
      <c r="GW44" s="96"/>
      <c r="GX44" s="96"/>
      <c r="GY44" s="96"/>
      <c r="GZ44" s="96"/>
      <c r="HA44" s="96"/>
      <c r="HB44" s="96"/>
      <c r="HC44" s="96"/>
      <c r="HD44" s="96"/>
      <c r="HE44" s="96"/>
      <c r="HF44" s="96"/>
      <c r="HG44" s="96"/>
      <c r="HH44" s="96"/>
      <c r="HI44" s="96"/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6"/>
      <c r="HU44" s="96"/>
      <c r="HV44" s="96"/>
      <c r="HW44" s="96"/>
      <c r="HX44" s="96"/>
      <c r="HY44" s="96"/>
      <c r="HZ44" s="96"/>
      <c r="IA44" s="96"/>
      <c r="IB44" s="96"/>
      <c r="IC44" s="96"/>
      <c r="ID44" s="96"/>
      <c r="IE44" s="96"/>
      <c r="IF44" s="96"/>
      <c r="IG44" s="96"/>
      <c r="IH44" s="96"/>
      <c r="II44" s="96"/>
      <c r="IJ44" s="96"/>
      <c r="IK44" s="96"/>
      <c r="IL44" s="96"/>
      <c r="IM44" s="96"/>
      <c r="IN44" s="96"/>
      <c r="IO44" s="96"/>
      <c r="IP44" s="96"/>
      <c r="IQ44" s="96"/>
      <c r="IR44" s="96"/>
      <c r="IS44" s="96"/>
      <c r="IT44" s="96"/>
      <c r="IU44" s="96"/>
      <c r="IV44" s="96"/>
      <c r="IW44" s="96"/>
      <c r="IX44" s="96"/>
      <c r="IY44" s="96"/>
      <c r="IZ44" s="96"/>
      <c r="JA44" s="96"/>
      <c r="JB44" s="96"/>
      <c r="JC44" s="96"/>
      <c r="JD44" s="96"/>
      <c r="JE44" s="96"/>
      <c r="JF44" s="96"/>
      <c r="JG44" s="96"/>
      <c r="JH44" s="96"/>
      <c r="JI44" s="96"/>
      <c r="JJ44" s="96"/>
      <c r="JK44" s="96"/>
      <c r="JL44" s="96"/>
      <c r="JM44" s="96"/>
      <c r="JN44" s="96"/>
      <c r="JO44" s="96"/>
      <c r="JP44" s="96"/>
      <c r="JQ44" s="96"/>
      <c r="JR44" s="96"/>
      <c r="JS44" s="96"/>
      <c r="JT44" s="96"/>
      <c r="JU44" s="96"/>
      <c r="JV44" s="96"/>
      <c r="JW44" s="96"/>
      <c r="JX44" s="96"/>
      <c r="JY44" s="96"/>
      <c r="JZ44" s="96"/>
      <c r="KA44" s="96"/>
      <c r="KB44" s="96"/>
      <c r="KC44" s="96"/>
      <c r="KD44" s="96"/>
      <c r="KE44" s="96"/>
      <c r="KF44" s="96"/>
      <c r="KG44" s="96"/>
      <c r="KH44" s="96"/>
      <c r="KI44" s="96"/>
      <c r="KJ44" s="96"/>
      <c r="KK44" s="96"/>
      <c r="KL44" s="96"/>
      <c r="KM44" s="96"/>
      <c r="KN44" s="96"/>
      <c r="KO44" s="96"/>
      <c r="KP44" s="96"/>
      <c r="KQ44" s="96"/>
      <c r="KR44" s="96"/>
      <c r="KS44" s="96"/>
      <c r="KT44" s="96"/>
      <c r="KU44" s="96"/>
      <c r="KV44" s="96"/>
      <c r="KW44" s="96"/>
      <c r="KX44" s="96"/>
      <c r="KY44" s="96"/>
      <c r="KZ44" s="96"/>
      <c r="LA44" s="96"/>
      <c r="LB44" s="96"/>
      <c r="LC44" s="96"/>
      <c r="LD44" s="96"/>
      <c r="LE44" s="96"/>
      <c r="LF44" s="96"/>
      <c r="LG44" s="96"/>
      <c r="LH44" s="96"/>
      <c r="LI44" s="96"/>
      <c r="LJ44" s="96"/>
      <c r="LK44" s="96"/>
      <c r="LL44" s="96"/>
      <c r="LM44" s="96"/>
      <c r="LN44" s="96"/>
      <c r="LO44" s="96"/>
      <c r="LP44" s="96"/>
      <c r="LQ44" s="96"/>
      <c r="LR44" s="96"/>
      <c r="LS44" s="96"/>
      <c r="LT44" s="96"/>
      <c r="LU44" s="96"/>
      <c r="LV44" s="96"/>
      <c r="LW44" s="96"/>
      <c r="LX44" s="96"/>
      <c r="LY44" s="96"/>
      <c r="LZ44" s="96"/>
      <c r="MA44" s="96"/>
      <c r="MB44" s="96"/>
      <c r="MC44" s="96"/>
      <c r="MD44" s="96"/>
      <c r="ME44" s="96"/>
      <c r="MF44" s="96"/>
      <c r="MG44" s="96"/>
      <c r="MH44" s="96"/>
      <c r="MI44" s="96"/>
      <c r="MJ44" s="96"/>
      <c r="MK44" s="96"/>
      <c r="ML44" s="96"/>
      <c r="MM44" s="96"/>
      <c r="MN44" s="96"/>
      <c r="MO44" s="96"/>
      <c r="MP44" s="96"/>
      <c r="MQ44" s="96"/>
      <c r="MR44" s="96"/>
      <c r="MS44" s="96"/>
      <c r="MT44" s="96"/>
      <c r="MU44" s="96"/>
      <c r="MV44" s="96"/>
      <c r="MW44" s="96"/>
      <c r="MX44" s="96"/>
      <c r="MY44" s="96"/>
      <c r="MZ44" s="96"/>
      <c r="NA44" s="96"/>
      <c r="NB44" s="96"/>
      <c r="NC44" s="96"/>
      <c r="ND44" s="96"/>
      <c r="NE44" s="96"/>
      <c r="NF44" s="96"/>
      <c r="NG44" s="97">
        <f t="shared" si="1"/>
        <v>0</v>
      </c>
      <c r="NH44" s="98">
        <f t="shared" si="0"/>
        <v>0</v>
      </c>
      <c r="NI44" s="99"/>
      <c r="NJ44" s="100" t="str">
        <f t="shared" si="2"/>
        <v/>
      </c>
      <c r="NK44" s="101" t="str">
        <f t="shared" si="3"/>
        <v/>
      </c>
    </row>
    <row r="45" spans="1:375" s="103" customFormat="1" ht="16.149999999999999">
      <c r="A45" s="91"/>
      <c r="B45" s="93"/>
      <c r="C45" s="93"/>
      <c r="D45" s="94"/>
      <c r="E45" s="95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  <c r="GP45" s="96"/>
      <c r="GQ45" s="96"/>
      <c r="GR45" s="96"/>
      <c r="GS45" s="96"/>
      <c r="GT45" s="96"/>
      <c r="GU45" s="96"/>
      <c r="GV45" s="96"/>
      <c r="GW45" s="96"/>
      <c r="GX45" s="96"/>
      <c r="GY45" s="96"/>
      <c r="GZ45" s="96"/>
      <c r="HA45" s="96"/>
      <c r="HB45" s="96"/>
      <c r="HC45" s="96"/>
      <c r="HD45" s="96"/>
      <c r="HE45" s="96"/>
      <c r="HF45" s="96"/>
      <c r="HG45" s="96"/>
      <c r="HH45" s="96"/>
      <c r="HI45" s="96"/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6"/>
      <c r="HU45" s="96"/>
      <c r="HV45" s="96"/>
      <c r="HW45" s="96"/>
      <c r="HX45" s="96"/>
      <c r="HY45" s="96"/>
      <c r="HZ45" s="96"/>
      <c r="IA45" s="96"/>
      <c r="IB45" s="96"/>
      <c r="IC45" s="96"/>
      <c r="ID45" s="96"/>
      <c r="IE45" s="96"/>
      <c r="IF45" s="96"/>
      <c r="IG45" s="96"/>
      <c r="IH45" s="96"/>
      <c r="II45" s="96"/>
      <c r="IJ45" s="96"/>
      <c r="IK45" s="96"/>
      <c r="IL45" s="96"/>
      <c r="IM45" s="96"/>
      <c r="IN45" s="96"/>
      <c r="IO45" s="96"/>
      <c r="IP45" s="96"/>
      <c r="IQ45" s="96"/>
      <c r="IR45" s="96"/>
      <c r="IS45" s="96"/>
      <c r="IT45" s="96"/>
      <c r="IU45" s="96"/>
      <c r="IV45" s="96"/>
      <c r="IW45" s="96"/>
      <c r="IX45" s="96"/>
      <c r="IY45" s="96"/>
      <c r="IZ45" s="96"/>
      <c r="JA45" s="96"/>
      <c r="JB45" s="96"/>
      <c r="JC45" s="96"/>
      <c r="JD45" s="96"/>
      <c r="JE45" s="96"/>
      <c r="JF45" s="96"/>
      <c r="JG45" s="96"/>
      <c r="JH45" s="96"/>
      <c r="JI45" s="96"/>
      <c r="JJ45" s="96"/>
      <c r="JK45" s="96"/>
      <c r="JL45" s="96"/>
      <c r="JM45" s="96"/>
      <c r="JN45" s="96"/>
      <c r="JO45" s="96"/>
      <c r="JP45" s="96"/>
      <c r="JQ45" s="96"/>
      <c r="JR45" s="96"/>
      <c r="JS45" s="96"/>
      <c r="JT45" s="96"/>
      <c r="JU45" s="96"/>
      <c r="JV45" s="96"/>
      <c r="JW45" s="96"/>
      <c r="JX45" s="96"/>
      <c r="JY45" s="96"/>
      <c r="JZ45" s="96"/>
      <c r="KA45" s="96"/>
      <c r="KB45" s="96"/>
      <c r="KC45" s="96"/>
      <c r="KD45" s="96"/>
      <c r="KE45" s="96"/>
      <c r="KF45" s="96"/>
      <c r="KG45" s="96"/>
      <c r="KH45" s="96"/>
      <c r="KI45" s="96"/>
      <c r="KJ45" s="96"/>
      <c r="KK45" s="96"/>
      <c r="KL45" s="96"/>
      <c r="KM45" s="96"/>
      <c r="KN45" s="96"/>
      <c r="KO45" s="96"/>
      <c r="KP45" s="96"/>
      <c r="KQ45" s="96"/>
      <c r="KR45" s="96"/>
      <c r="KS45" s="96"/>
      <c r="KT45" s="96"/>
      <c r="KU45" s="96"/>
      <c r="KV45" s="96"/>
      <c r="KW45" s="96"/>
      <c r="KX45" s="96"/>
      <c r="KY45" s="96"/>
      <c r="KZ45" s="96"/>
      <c r="LA45" s="96"/>
      <c r="LB45" s="96"/>
      <c r="LC45" s="96"/>
      <c r="LD45" s="96"/>
      <c r="LE45" s="96"/>
      <c r="LF45" s="96"/>
      <c r="LG45" s="96"/>
      <c r="LH45" s="96"/>
      <c r="LI45" s="96"/>
      <c r="LJ45" s="96"/>
      <c r="LK45" s="96"/>
      <c r="LL45" s="96"/>
      <c r="LM45" s="96"/>
      <c r="LN45" s="96"/>
      <c r="LO45" s="96"/>
      <c r="LP45" s="96"/>
      <c r="LQ45" s="96"/>
      <c r="LR45" s="96"/>
      <c r="LS45" s="96"/>
      <c r="LT45" s="96"/>
      <c r="LU45" s="96"/>
      <c r="LV45" s="96"/>
      <c r="LW45" s="96"/>
      <c r="LX45" s="96"/>
      <c r="LY45" s="96"/>
      <c r="LZ45" s="96"/>
      <c r="MA45" s="96"/>
      <c r="MB45" s="96"/>
      <c r="MC45" s="96"/>
      <c r="MD45" s="96"/>
      <c r="ME45" s="96"/>
      <c r="MF45" s="96"/>
      <c r="MG45" s="96"/>
      <c r="MH45" s="96"/>
      <c r="MI45" s="96"/>
      <c r="MJ45" s="96"/>
      <c r="MK45" s="96"/>
      <c r="ML45" s="96"/>
      <c r="MM45" s="96"/>
      <c r="MN45" s="96"/>
      <c r="MO45" s="96"/>
      <c r="MP45" s="96"/>
      <c r="MQ45" s="96"/>
      <c r="MR45" s="96"/>
      <c r="MS45" s="96"/>
      <c r="MT45" s="96"/>
      <c r="MU45" s="96"/>
      <c r="MV45" s="96"/>
      <c r="MW45" s="96"/>
      <c r="MX45" s="96"/>
      <c r="MY45" s="96"/>
      <c r="MZ45" s="96"/>
      <c r="NA45" s="96"/>
      <c r="NB45" s="96"/>
      <c r="NC45" s="96"/>
      <c r="ND45" s="96"/>
      <c r="NE45" s="96"/>
      <c r="NF45" s="96"/>
      <c r="NG45" s="97">
        <f t="shared" si="1"/>
        <v>0</v>
      </c>
      <c r="NH45" s="98">
        <f t="shared" si="0"/>
        <v>0</v>
      </c>
      <c r="NI45" s="99"/>
      <c r="NJ45" s="100" t="str">
        <f t="shared" si="2"/>
        <v/>
      </c>
      <c r="NK45" s="101" t="str">
        <f t="shared" si="3"/>
        <v/>
      </c>
    </row>
    <row r="46" spans="1:375" s="103" customFormat="1" ht="16.149999999999999">
      <c r="A46" s="91"/>
      <c r="B46" s="93"/>
      <c r="C46" s="93"/>
      <c r="D46" s="94"/>
      <c r="E46" s="95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  <c r="GP46" s="96"/>
      <c r="GQ46" s="96"/>
      <c r="GR46" s="96"/>
      <c r="GS46" s="96"/>
      <c r="GT46" s="96"/>
      <c r="GU46" s="96"/>
      <c r="GV46" s="96"/>
      <c r="GW46" s="96"/>
      <c r="GX46" s="96"/>
      <c r="GY46" s="96"/>
      <c r="GZ46" s="96"/>
      <c r="HA46" s="96"/>
      <c r="HB46" s="96"/>
      <c r="HC46" s="96"/>
      <c r="HD46" s="96"/>
      <c r="HE46" s="96"/>
      <c r="HF46" s="96"/>
      <c r="HG46" s="96"/>
      <c r="HH46" s="96"/>
      <c r="HI46" s="96"/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6"/>
      <c r="HU46" s="96"/>
      <c r="HV46" s="96"/>
      <c r="HW46" s="96"/>
      <c r="HX46" s="96"/>
      <c r="HY46" s="96"/>
      <c r="HZ46" s="96"/>
      <c r="IA46" s="96"/>
      <c r="IB46" s="96"/>
      <c r="IC46" s="96"/>
      <c r="ID46" s="96"/>
      <c r="IE46" s="96"/>
      <c r="IF46" s="96"/>
      <c r="IG46" s="96"/>
      <c r="IH46" s="96"/>
      <c r="II46" s="96"/>
      <c r="IJ46" s="96"/>
      <c r="IK46" s="96"/>
      <c r="IL46" s="96"/>
      <c r="IM46" s="96"/>
      <c r="IN46" s="96"/>
      <c r="IO46" s="96"/>
      <c r="IP46" s="96"/>
      <c r="IQ46" s="96"/>
      <c r="IR46" s="96"/>
      <c r="IS46" s="96"/>
      <c r="IT46" s="96"/>
      <c r="IU46" s="96"/>
      <c r="IV46" s="96"/>
      <c r="IW46" s="96"/>
      <c r="IX46" s="96"/>
      <c r="IY46" s="96"/>
      <c r="IZ46" s="96"/>
      <c r="JA46" s="96"/>
      <c r="JB46" s="96"/>
      <c r="JC46" s="96"/>
      <c r="JD46" s="96"/>
      <c r="JE46" s="96"/>
      <c r="JF46" s="96"/>
      <c r="JG46" s="96"/>
      <c r="JH46" s="96"/>
      <c r="JI46" s="96"/>
      <c r="JJ46" s="96"/>
      <c r="JK46" s="96"/>
      <c r="JL46" s="96"/>
      <c r="JM46" s="96"/>
      <c r="JN46" s="96"/>
      <c r="JO46" s="96"/>
      <c r="JP46" s="96"/>
      <c r="JQ46" s="96"/>
      <c r="JR46" s="96"/>
      <c r="JS46" s="96"/>
      <c r="JT46" s="96"/>
      <c r="JU46" s="96"/>
      <c r="JV46" s="96"/>
      <c r="JW46" s="96"/>
      <c r="JX46" s="96"/>
      <c r="JY46" s="96"/>
      <c r="JZ46" s="96"/>
      <c r="KA46" s="96"/>
      <c r="KB46" s="96"/>
      <c r="KC46" s="96"/>
      <c r="KD46" s="96"/>
      <c r="KE46" s="96"/>
      <c r="KF46" s="96"/>
      <c r="KG46" s="96"/>
      <c r="KH46" s="96"/>
      <c r="KI46" s="96"/>
      <c r="KJ46" s="96"/>
      <c r="KK46" s="96"/>
      <c r="KL46" s="96"/>
      <c r="KM46" s="96"/>
      <c r="KN46" s="96"/>
      <c r="KO46" s="96"/>
      <c r="KP46" s="96"/>
      <c r="KQ46" s="96"/>
      <c r="KR46" s="96"/>
      <c r="KS46" s="96"/>
      <c r="KT46" s="96"/>
      <c r="KU46" s="96"/>
      <c r="KV46" s="96"/>
      <c r="KW46" s="96"/>
      <c r="KX46" s="96"/>
      <c r="KY46" s="96"/>
      <c r="KZ46" s="96"/>
      <c r="LA46" s="96"/>
      <c r="LB46" s="96"/>
      <c r="LC46" s="96"/>
      <c r="LD46" s="96"/>
      <c r="LE46" s="96"/>
      <c r="LF46" s="96"/>
      <c r="LG46" s="96"/>
      <c r="LH46" s="96"/>
      <c r="LI46" s="96"/>
      <c r="LJ46" s="96"/>
      <c r="LK46" s="96"/>
      <c r="LL46" s="96"/>
      <c r="LM46" s="96"/>
      <c r="LN46" s="96"/>
      <c r="LO46" s="96"/>
      <c r="LP46" s="96"/>
      <c r="LQ46" s="96"/>
      <c r="LR46" s="96"/>
      <c r="LS46" s="96"/>
      <c r="LT46" s="96"/>
      <c r="LU46" s="96"/>
      <c r="LV46" s="96"/>
      <c r="LW46" s="96"/>
      <c r="LX46" s="96"/>
      <c r="LY46" s="96"/>
      <c r="LZ46" s="96"/>
      <c r="MA46" s="96"/>
      <c r="MB46" s="96"/>
      <c r="MC46" s="96"/>
      <c r="MD46" s="96"/>
      <c r="ME46" s="96"/>
      <c r="MF46" s="96"/>
      <c r="MG46" s="96"/>
      <c r="MH46" s="96"/>
      <c r="MI46" s="96"/>
      <c r="MJ46" s="96"/>
      <c r="MK46" s="96"/>
      <c r="ML46" s="96"/>
      <c r="MM46" s="96"/>
      <c r="MN46" s="96"/>
      <c r="MO46" s="96"/>
      <c r="MP46" s="96"/>
      <c r="MQ46" s="96"/>
      <c r="MR46" s="96"/>
      <c r="MS46" s="96"/>
      <c r="MT46" s="96"/>
      <c r="MU46" s="96"/>
      <c r="MV46" s="96"/>
      <c r="MW46" s="96"/>
      <c r="MX46" s="96"/>
      <c r="MY46" s="96"/>
      <c r="MZ46" s="96"/>
      <c r="NA46" s="96"/>
      <c r="NB46" s="96"/>
      <c r="NC46" s="96"/>
      <c r="ND46" s="96"/>
      <c r="NE46" s="96"/>
      <c r="NF46" s="96"/>
      <c r="NG46" s="97">
        <f t="shared" si="1"/>
        <v>0</v>
      </c>
      <c r="NH46" s="98">
        <f t="shared" si="0"/>
        <v>0</v>
      </c>
      <c r="NI46" s="99"/>
      <c r="NJ46" s="100" t="str">
        <f t="shared" si="2"/>
        <v/>
      </c>
      <c r="NK46" s="101" t="str">
        <f t="shared" si="3"/>
        <v/>
      </c>
    </row>
    <row r="47" spans="1:375" s="103" customFormat="1" ht="16.149999999999999">
      <c r="A47" s="91"/>
      <c r="B47" s="93"/>
      <c r="C47" s="93"/>
      <c r="D47" s="94"/>
      <c r="E47" s="95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  <c r="GP47" s="96"/>
      <c r="GQ47" s="96"/>
      <c r="GR47" s="96"/>
      <c r="GS47" s="96"/>
      <c r="GT47" s="96"/>
      <c r="GU47" s="96"/>
      <c r="GV47" s="96"/>
      <c r="GW47" s="96"/>
      <c r="GX47" s="96"/>
      <c r="GY47" s="96"/>
      <c r="GZ47" s="96"/>
      <c r="HA47" s="96"/>
      <c r="HB47" s="96"/>
      <c r="HC47" s="96"/>
      <c r="HD47" s="96"/>
      <c r="HE47" s="96"/>
      <c r="HF47" s="96"/>
      <c r="HG47" s="96"/>
      <c r="HH47" s="96"/>
      <c r="HI47" s="96"/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6"/>
      <c r="HU47" s="96"/>
      <c r="HV47" s="96"/>
      <c r="HW47" s="96"/>
      <c r="HX47" s="96"/>
      <c r="HY47" s="96"/>
      <c r="HZ47" s="96"/>
      <c r="IA47" s="96"/>
      <c r="IB47" s="96"/>
      <c r="IC47" s="96"/>
      <c r="ID47" s="96"/>
      <c r="IE47" s="96"/>
      <c r="IF47" s="96"/>
      <c r="IG47" s="96"/>
      <c r="IH47" s="96"/>
      <c r="II47" s="96"/>
      <c r="IJ47" s="96"/>
      <c r="IK47" s="96"/>
      <c r="IL47" s="96"/>
      <c r="IM47" s="96"/>
      <c r="IN47" s="96"/>
      <c r="IO47" s="96"/>
      <c r="IP47" s="96"/>
      <c r="IQ47" s="96"/>
      <c r="IR47" s="96"/>
      <c r="IS47" s="96"/>
      <c r="IT47" s="96"/>
      <c r="IU47" s="96"/>
      <c r="IV47" s="96"/>
      <c r="IW47" s="96"/>
      <c r="IX47" s="96"/>
      <c r="IY47" s="96"/>
      <c r="IZ47" s="96"/>
      <c r="JA47" s="96"/>
      <c r="JB47" s="96"/>
      <c r="JC47" s="96"/>
      <c r="JD47" s="96"/>
      <c r="JE47" s="96"/>
      <c r="JF47" s="96"/>
      <c r="JG47" s="96"/>
      <c r="JH47" s="96"/>
      <c r="JI47" s="96"/>
      <c r="JJ47" s="96"/>
      <c r="JK47" s="96"/>
      <c r="JL47" s="96"/>
      <c r="JM47" s="96"/>
      <c r="JN47" s="96"/>
      <c r="JO47" s="96"/>
      <c r="JP47" s="96"/>
      <c r="JQ47" s="96"/>
      <c r="JR47" s="96"/>
      <c r="JS47" s="96"/>
      <c r="JT47" s="96"/>
      <c r="JU47" s="96"/>
      <c r="JV47" s="96"/>
      <c r="JW47" s="96"/>
      <c r="JX47" s="96"/>
      <c r="JY47" s="96"/>
      <c r="JZ47" s="96"/>
      <c r="KA47" s="96"/>
      <c r="KB47" s="96"/>
      <c r="KC47" s="96"/>
      <c r="KD47" s="96"/>
      <c r="KE47" s="96"/>
      <c r="KF47" s="96"/>
      <c r="KG47" s="96"/>
      <c r="KH47" s="96"/>
      <c r="KI47" s="96"/>
      <c r="KJ47" s="96"/>
      <c r="KK47" s="96"/>
      <c r="KL47" s="96"/>
      <c r="KM47" s="96"/>
      <c r="KN47" s="96"/>
      <c r="KO47" s="96"/>
      <c r="KP47" s="96"/>
      <c r="KQ47" s="96"/>
      <c r="KR47" s="96"/>
      <c r="KS47" s="96"/>
      <c r="KT47" s="96"/>
      <c r="KU47" s="96"/>
      <c r="KV47" s="96"/>
      <c r="KW47" s="96"/>
      <c r="KX47" s="96"/>
      <c r="KY47" s="96"/>
      <c r="KZ47" s="96"/>
      <c r="LA47" s="96"/>
      <c r="LB47" s="96"/>
      <c r="LC47" s="96"/>
      <c r="LD47" s="96"/>
      <c r="LE47" s="96"/>
      <c r="LF47" s="96"/>
      <c r="LG47" s="96"/>
      <c r="LH47" s="96"/>
      <c r="LI47" s="96"/>
      <c r="LJ47" s="96"/>
      <c r="LK47" s="96"/>
      <c r="LL47" s="96"/>
      <c r="LM47" s="96"/>
      <c r="LN47" s="96"/>
      <c r="LO47" s="96"/>
      <c r="LP47" s="96"/>
      <c r="LQ47" s="96"/>
      <c r="LR47" s="96"/>
      <c r="LS47" s="96"/>
      <c r="LT47" s="96"/>
      <c r="LU47" s="96"/>
      <c r="LV47" s="96"/>
      <c r="LW47" s="96"/>
      <c r="LX47" s="96"/>
      <c r="LY47" s="96"/>
      <c r="LZ47" s="96"/>
      <c r="MA47" s="96"/>
      <c r="MB47" s="96"/>
      <c r="MC47" s="96"/>
      <c r="MD47" s="96"/>
      <c r="ME47" s="96"/>
      <c r="MF47" s="96"/>
      <c r="MG47" s="96"/>
      <c r="MH47" s="96"/>
      <c r="MI47" s="96"/>
      <c r="MJ47" s="96"/>
      <c r="MK47" s="96"/>
      <c r="ML47" s="96"/>
      <c r="MM47" s="96"/>
      <c r="MN47" s="96"/>
      <c r="MO47" s="96"/>
      <c r="MP47" s="96"/>
      <c r="MQ47" s="96"/>
      <c r="MR47" s="96"/>
      <c r="MS47" s="96"/>
      <c r="MT47" s="96"/>
      <c r="MU47" s="96"/>
      <c r="MV47" s="96"/>
      <c r="MW47" s="96"/>
      <c r="MX47" s="96"/>
      <c r="MY47" s="96"/>
      <c r="MZ47" s="96"/>
      <c r="NA47" s="96"/>
      <c r="NB47" s="96"/>
      <c r="NC47" s="96"/>
      <c r="ND47" s="96"/>
      <c r="NE47" s="96"/>
      <c r="NF47" s="96"/>
      <c r="NG47" s="97">
        <f t="shared" si="1"/>
        <v>0</v>
      </c>
      <c r="NH47" s="98">
        <f t="shared" si="0"/>
        <v>0</v>
      </c>
      <c r="NI47" s="99"/>
      <c r="NJ47" s="100" t="str">
        <f t="shared" si="2"/>
        <v/>
      </c>
      <c r="NK47" s="101" t="str">
        <f t="shared" si="3"/>
        <v/>
      </c>
    </row>
    <row r="48" spans="1:375" s="103" customFormat="1" ht="16.149999999999999">
      <c r="A48" s="91"/>
      <c r="B48" s="93"/>
      <c r="C48" s="93"/>
      <c r="D48" s="94"/>
      <c r="E48" s="95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  <c r="GP48" s="96"/>
      <c r="GQ48" s="96"/>
      <c r="GR48" s="96"/>
      <c r="GS48" s="96"/>
      <c r="GT48" s="96"/>
      <c r="GU48" s="96"/>
      <c r="GV48" s="96"/>
      <c r="GW48" s="96"/>
      <c r="GX48" s="96"/>
      <c r="GY48" s="96"/>
      <c r="GZ48" s="96"/>
      <c r="HA48" s="96"/>
      <c r="HB48" s="96"/>
      <c r="HC48" s="96"/>
      <c r="HD48" s="96"/>
      <c r="HE48" s="96"/>
      <c r="HF48" s="96"/>
      <c r="HG48" s="96"/>
      <c r="HH48" s="96"/>
      <c r="HI48" s="96"/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6"/>
      <c r="HU48" s="96"/>
      <c r="HV48" s="96"/>
      <c r="HW48" s="96"/>
      <c r="HX48" s="96"/>
      <c r="HY48" s="96"/>
      <c r="HZ48" s="96"/>
      <c r="IA48" s="96"/>
      <c r="IB48" s="96"/>
      <c r="IC48" s="96"/>
      <c r="ID48" s="96"/>
      <c r="IE48" s="96"/>
      <c r="IF48" s="96"/>
      <c r="IG48" s="96"/>
      <c r="IH48" s="96"/>
      <c r="II48" s="96"/>
      <c r="IJ48" s="96"/>
      <c r="IK48" s="96"/>
      <c r="IL48" s="96"/>
      <c r="IM48" s="96"/>
      <c r="IN48" s="96"/>
      <c r="IO48" s="96"/>
      <c r="IP48" s="96"/>
      <c r="IQ48" s="96"/>
      <c r="IR48" s="96"/>
      <c r="IS48" s="96"/>
      <c r="IT48" s="96"/>
      <c r="IU48" s="96"/>
      <c r="IV48" s="96"/>
      <c r="IW48" s="96"/>
      <c r="IX48" s="96"/>
      <c r="IY48" s="96"/>
      <c r="IZ48" s="96"/>
      <c r="JA48" s="96"/>
      <c r="JB48" s="96"/>
      <c r="JC48" s="96"/>
      <c r="JD48" s="96"/>
      <c r="JE48" s="96"/>
      <c r="JF48" s="96"/>
      <c r="JG48" s="96"/>
      <c r="JH48" s="96"/>
      <c r="JI48" s="96"/>
      <c r="JJ48" s="96"/>
      <c r="JK48" s="96"/>
      <c r="JL48" s="96"/>
      <c r="JM48" s="96"/>
      <c r="JN48" s="96"/>
      <c r="JO48" s="96"/>
      <c r="JP48" s="96"/>
      <c r="JQ48" s="96"/>
      <c r="JR48" s="96"/>
      <c r="JS48" s="96"/>
      <c r="JT48" s="96"/>
      <c r="JU48" s="96"/>
      <c r="JV48" s="96"/>
      <c r="JW48" s="96"/>
      <c r="JX48" s="96"/>
      <c r="JY48" s="96"/>
      <c r="JZ48" s="96"/>
      <c r="KA48" s="96"/>
      <c r="KB48" s="96"/>
      <c r="KC48" s="96"/>
      <c r="KD48" s="96"/>
      <c r="KE48" s="96"/>
      <c r="KF48" s="96"/>
      <c r="KG48" s="96"/>
      <c r="KH48" s="96"/>
      <c r="KI48" s="96"/>
      <c r="KJ48" s="96"/>
      <c r="KK48" s="96"/>
      <c r="KL48" s="96"/>
      <c r="KM48" s="96"/>
      <c r="KN48" s="96"/>
      <c r="KO48" s="96"/>
      <c r="KP48" s="96"/>
      <c r="KQ48" s="96"/>
      <c r="KR48" s="96"/>
      <c r="KS48" s="96"/>
      <c r="KT48" s="96"/>
      <c r="KU48" s="96"/>
      <c r="KV48" s="96"/>
      <c r="KW48" s="96"/>
      <c r="KX48" s="96"/>
      <c r="KY48" s="96"/>
      <c r="KZ48" s="96"/>
      <c r="LA48" s="96"/>
      <c r="LB48" s="96"/>
      <c r="LC48" s="96"/>
      <c r="LD48" s="96"/>
      <c r="LE48" s="96"/>
      <c r="LF48" s="96"/>
      <c r="LG48" s="96"/>
      <c r="LH48" s="96"/>
      <c r="LI48" s="96"/>
      <c r="LJ48" s="96"/>
      <c r="LK48" s="96"/>
      <c r="LL48" s="96"/>
      <c r="LM48" s="96"/>
      <c r="LN48" s="96"/>
      <c r="LO48" s="96"/>
      <c r="LP48" s="96"/>
      <c r="LQ48" s="96"/>
      <c r="LR48" s="96"/>
      <c r="LS48" s="96"/>
      <c r="LT48" s="96"/>
      <c r="LU48" s="96"/>
      <c r="LV48" s="96"/>
      <c r="LW48" s="96"/>
      <c r="LX48" s="96"/>
      <c r="LY48" s="96"/>
      <c r="LZ48" s="96"/>
      <c r="MA48" s="96"/>
      <c r="MB48" s="96"/>
      <c r="MC48" s="96"/>
      <c r="MD48" s="96"/>
      <c r="ME48" s="96"/>
      <c r="MF48" s="96"/>
      <c r="MG48" s="96"/>
      <c r="MH48" s="96"/>
      <c r="MI48" s="96"/>
      <c r="MJ48" s="96"/>
      <c r="MK48" s="96"/>
      <c r="ML48" s="96"/>
      <c r="MM48" s="96"/>
      <c r="MN48" s="96"/>
      <c r="MO48" s="96"/>
      <c r="MP48" s="96"/>
      <c r="MQ48" s="96"/>
      <c r="MR48" s="96"/>
      <c r="MS48" s="96"/>
      <c r="MT48" s="96"/>
      <c r="MU48" s="96"/>
      <c r="MV48" s="96"/>
      <c r="MW48" s="96"/>
      <c r="MX48" s="96"/>
      <c r="MY48" s="96"/>
      <c r="MZ48" s="96"/>
      <c r="NA48" s="96"/>
      <c r="NB48" s="96"/>
      <c r="NC48" s="96"/>
      <c r="ND48" s="96"/>
      <c r="NE48" s="96"/>
      <c r="NF48" s="96"/>
      <c r="NG48" s="97">
        <f t="shared" si="1"/>
        <v>0</v>
      </c>
      <c r="NH48" s="98">
        <f t="shared" si="0"/>
        <v>0</v>
      </c>
      <c r="NI48" s="99"/>
      <c r="NJ48" s="100" t="str">
        <f t="shared" si="2"/>
        <v/>
      </c>
      <c r="NK48" s="101" t="str">
        <f t="shared" si="3"/>
        <v/>
      </c>
    </row>
    <row r="49" spans="1:375" s="103" customFormat="1" ht="16.149999999999999">
      <c r="A49" s="91"/>
      <c r="B49" s="93"/>
      <c r="C49" s="93"/>
      <c r="D49" s="94"/>
      <c r="E49" s="95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6"/>
      <c r="HU49" s="96"/>
      <c r="HV49" s="96"/>
      <c r="HW49" s="96"/>
      <c r="HX49" s="96"/>
      <c r="HY49" s="96"/>
      <c r="HZ49" s="96"/>
      <c r="IA49" s="96"/>
      <c r="IB49" s="96"/>
      <c r="IC49" s="96"/>
      <c r="ID49" s="96"/>
      <c r="IE49" s="96"/>
      <c r="IF49" s="96"/>
      <c r="IG49" s="96"/>
      <c r="IH49" s="96"/>
      <c r="II49" s="96"/>
      <c r="IJ49" s="96"/>
      <c r="IK49" s="96"/>
      <c r="IL49" s="96"/>
      <c r="IM49" s="96"/>
      <c r="IN49" s="96"/>
      <c r="IO49" s="96"/>
      <c r="IP49" s="96"/>
      <c r="IQ49" s="96"/>
      <c r="IR49" s="96"/>
      <c r="IS49" s="96"/>
      <c r="IT49" s="96"/>
      <c r="IU49" s="96"/>
      <c r="IV49" s="96"/>
      <c r="IW49" s="96"/>
      <c r="IX49" s="96"/>
      <c r="IY49" s="96"/>
      <c r="IZ49" s="96"/>
      <c r="JA49" s="96"/>
      <c r="JB49" s="96"/>
      <c r="JC49" s="96"/>
      <c r="JD49" s="96"/>
      <c r="JE49" s="96"/>
      <c r="JF49" s="96"/>
      <c r="JG49" s="96"/>
      <c r="JH49" s="96"/>
      <c r="JI49" s="96"/>
      <c r="JJ49" s="96"/>
      <c r="JK49" s="96"/>
      <c r="JL49" s="96"/>
      <c r="JM49" s="96"/>
      <c r="JN49" s="96"/>
      <c r="JO49" s="96"/>
      <c r="JP49" s="96"/>
      <c r="JQ49" s="96"/>
      <c r="JR49" s="96"/>
      <c r="JS49" s="96"/>
      <c r="JT49" s="96"/>
      <c r="JU49" s="96"/>
      <c r="JV49" s="96"/>
      <c r="JW49" s="96"/>
      <c r="JX49" s="96"/>
      <c r="JY49" s="96"/>
      <c r="JZ49" s="96"/>
      <c r="KA49" s="96"/>
      <c r="KB49" s="96"/>
      <c r="KC49" s="96"/>
      <c r="KD49" s="96"/>
      <c r="KE49" s="96"/>
      <c r="KF49" s="96"/>
      <c r="KG49" s="96"/>
      <c r="KH49" s="96"/>
      <c r="KI49" s="96"/>
      <c r="KJ49" s="96"/>
      <c r="KK49" s="96"/>
      <c r="KL49" s="96"/>
      <c r="KM49" s="96"/>
      <c r="KN49" s="96"/>
      <c r="KO49" s="96"/>
      <c r="KP49" s="96"/>
      <c r="KQ49" s="96"/>
      <c r="KR49" s="96"/>
      <c r="KS49" s="96"/>
      <c r="KT49" s="96"/>
      <c r="KU49" s="96"/>
      <c r="KV49" s="96"/>
      <c r="KW49" s="96"/>
      <c r="KX49" s="96"/>
      <c r="KY49" s="96"/>
      <c r="KZ49" s="96"/>
      <c r="LA49" s="96"/>
      <c r="LB49" s="96"/>
      <c r="LC49" s="96"/>
      <c r="LD49" s="96"/>
      <c r="LE49" s="96"/>
      <c r="LF49" s="96"/>
      <c r="LG49" s="96"/>
      <c r="LH49" s="96"/>
      <c r="LI49" s="96"/>
      <c r="LJ49" s="96"/>
      <c r="LK49" s="96"/>
      <c r="LL49" s="96"/>
      <c r="LM49" s="96"/>
      <c r="LN49" s="96"/>
      <c r="LO49" s="96"/>
      <c r="LP49" s="96"/>
      <c r="LQ49" s="96"/>
      <c r="LR49" s="96"/>
      <c r="LS49" s="96"/>
      <c r="LT49" s="96"/>
      <c r="LU49" s="96"/>
      <c r="LV49" s="96"/>
      <c r="LW49" s="96"/>
      <c r="LX49" s="96"/>
      <c r="LY49" s="96"/>
      <c r="LZ49" s="96"/>
      <c r="MA49" s="96"/>
      <c r="MB49" s="96"/>
      <c r="MC49" s="96"/>
      <c r="MD49" s="96"/>
      <c r="ME49" s="96"/>
      <c r="MF49" s="96"/>
      <c r="MG49" s="96"/>
      <c r="MH49" s="96"/>
      <c r="MI49" s="96"/>
      <c r="MJ49" s="96"/>
      <c r="MK49" s="96"/>
      <c r="ML49" s="96"/>
      <c r="MM49" s="96"/>
      <c r="MN49" s="96"/>
      <c r="MO49" s="96"/>
      <c r="MP49" s="96"/>
      <c r="MQ49" s="96"/>
      <c r="MR49" s="96"/>
      <c r="MS49" s="96"/>
      <c r="MT49" s="96"/>
      <c r="MU49" s="96"/>
      <c r="MV49" s="96"/>
      <c r="MW49" s="96"/>
      <c r="MX49" s="96"/>
      <c r="MY49" s="96"/>
      <c r="MZ49" s="96"/>
      <c r="NA49" s="96"/>
      <c r="NB49" s="96"/>
      <c r="NC49" s="96"/>
      <c r="ND49" s="96"/>
      <c r="NE49" s="96"/>
      <c r="NF49" s="96"/>
      <c r="NG49" s="97">
        <f t="shared" si="1"/>
        <v>0</v>
      </c>
      <c r="NH49" s="98">
        <f t="shared" si="0"/>
        <v>0</v>
      </c>
      <c r="NI49" s="99"/>
      <c r="NJ49" s="100" t="str">
        <f t="shared" si="2"/>
        <v/>
      </c>
      <c r="NK49" s="101" t="str">
        <f t="shared" si="3"/>
        <v/>
      </c>
    </row>
    <row r="50" spans="1:375" s="103" customFormat="1" ht="16.149999999999999">
      <c r="A50" s="91"/>
      <c r="B50" s="93"/>
      <c r="C50" s="93"/>
      <c r="D50" s="94"/>
      <c r="E50" s="95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  <c r="IX50" s="96"/>
      <c r="IY50" s="96"/>
      <c r="IZ50" s="96"/>
      <c r="JA50" s="96"/>
      <c r="JB50" s="96"/>
      <c r="JC50" s="96"/>
      <c r="JD50" s="96"/>
      <c r="JE50" s="96"/>
      <c r="JF50" s="96"/>
      <c r="JG50" s="96"/>
      <c r="JH50" s="96"/>
      <c r="JI50" s="96"/>
      <c r="JJ50" s="96"/>
      <c r="JK50" s="96"/>
      <c r="JL50" s="96"/>
      <c r="JM50" s="96"/>
      <c r="JN50" s="96"/>
      <c r="JO50" s="96"/>
      <c r="JP50" s="96"/>
      <c r="JQ50" s="96"/>
      <c r="JR50" s="96"/>
      <c r="JS50" s="96"/>
      <c r="JT50" s="96"/>
      <c r="JU50" s="96"/>
      <c r="JV50" s="96"/>
      <c r="JW50" s="96"/>
      <c r="JX50" s="96"/>
      <c r="JY50" s="96"/>
      <c r="JZ50" s="96"/>
      <c r="KA50" s="96"/>
      <c r="KB50" s="96"/>
      <c r="KC50" s="96"/>
      <c r="KD50" s="96"/>
      <c r="KE50" s="96"/>
      <c r="KF50" s="96"/>
      <c r="KG50" s="96"/>
      <c r="KH50" s="96"/>
      <c r="KI50" s="96"/>
      <c r="KJ50" s="96"/>
      <c r="KK50" s="96"/>
      <c r="KL50" s="96"/>
      <c r="KM50" s="96"/>
      <c r="KN50" s="96"/>
      <c r="KO50" s="96"/>
      <c r="KP50" s="96"/>
      <c r="KQ50" s="96"/>
      <c r="KR50" s="96"/>
      <c r="KS50" s="96"/>
      <c r="KT50" s="96"/>
      <c r="KU50" s="96"/>
      <c r="KV50" s="96"/>
      <c r="KW50" s="96"/>
      <c r="KX50" s="96"/>
      <c r="KY50" s="96"/>
      <c r="KZ50" s="96"/>
      <c r="LA50" s="96"/>
      <c r="LB50" s="96"/>
      <c r="LC50" s="96"/>
      <c r="LD50" s="96"/>
      <c r="LE50" s="96"/>
      <c r="LF50" s="96"/>
      <c r="LG50" s="96"/>
      <c r="LH50" s="96"/>
      <c r="LI50" s="96"/>
      <c r="LJ50" s="96"/>
      <c r="LK50" s="96"/>
      <c r="LL50" s="96"/>
      <c r="LM50" s="96"/>
      <c r="LN50" s="96"/>
      <c r="LO50" s="96"/>
      <c r="LP50" s="96"/>
      <c r="LQ50" s="96"/>
      <c r="LR50" s="96"/>
      <c r="LS50" s="96"/>
      <c r="LT50" s="96"/>
      <c r="LU50" s="96"/>
      <c r="LV50" s="96"/>
      <c r="LW50" s="96"/>
      <c r="LX50" s="96"/>
      <c r="LY50" s="96"/>
      <c r="LZ50" s="96"/>
      <c r="MA50" s="96"/>
      <c r="MB50" s="96"/>
      <c r="MC50" s="96"/>
      <c r="MD50" s="96"/>
      <c r="ME50" s="96"/>
      <c r="MF50" s="96"/>
      <c r="MG50" s="96"/>
      <c r="MH50" s="96"/>
      <c r="MI50" s="96"/>
      <c r="MJ50" s="96"/>
      <c r="MK50" s="96"/>
      <c r="ML50" s="96"/>
      <c r="MM50" s="96"/>
      <c r="MN50" s="96"/>
      <c r="MO50" s="96"/>
      <c r="MP50" s="96"/>
      <c r="MQ50" s="96"/>
      <c r="MR50" s="96"/>
      <c r="MS50" s="96"/>
      <c r="MT50" s="96"/>
      <c r="MU50" s="96"/>
      <c r="MV50" s="96"/>
      <c r="MW50" s="96"/>
      <c r="MX50" s="96"/>
      <c r="MY50" s="96"/>
      <c r="MZ50" s="96"/>
      <c r="NA50" s="96"/>
      <c r="NB50" s="96"/>
      <c r="NC50" s="96"/>
      <c r="ND50" s="96"/>
      <c r="NE50" s="96"/>
      <c r="NF50" s="96"/>
      <c r="NG50" s="97">
        <f t="shared" si="1"/>
        <v>0</v>
      </c>
      <c r="NH50" s="98">
        <f t="shared" si="0"/>
        <v>0</v>
      </c>
      <c r="NI50" s="99"/>
      <c r="NJ50" s="100" t="str">
        <f t="shared" si="2"/>
        <v/>
      </c>
      <c r="NK50" s="101" t="str">
        <f t="shared" si="3"/>
        <v/>
      </c>
    </row>
    <row r="51" spans="1:375" s="103" customFormat="1" ht="16.149999999999999">
      <c r="A51" s="91"/>
      <c r="B51" s="93"/>
      <c r="C51" s="93"/>
      <c r="D51" s="94"/>
      <c r="E51" s="95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  <c r="IX51" s="96"/>
      <c r="IY51" s="96"/>
      <c r="IZ51" s="96"/>
      <c r="JA51" s="96"/>
      <c r="JB51" s="96"/>
      <c r="JC51" s="96"/>
      <c r="JD51" s="96"/>
      <c r="JE51" s="96"/>
      <c r="JF51" s="96"/>
      <c r="JG51" s="96"/>
      <c r="JH51" s="96"/>
      <c r="JI51" s="96"/>
      <c r="JJ51" s="96"/>
      <c r="JK51" s="96"/>
      <c r="JL51" s="96"/>
      <c r="JM51" s="96"/>
      <c r="JN51" s="96"/>
      <c r="JO51" s="96"/>
      <c r="JP51" s="96"/>
      <c r="JQ51" s="96"/>
      <c r="JR51" s="96"/>
      <c r="JS51" s="96"/>
      <c r="JT51" s="96"/>
      <c r="JU51" s="96"/>
      <c r="JV51" s="96"/>
      <c r="JW51" s="96"/>
      <c r="JX51" s="96"/>
      <c r="JY51" s="96"/>
      <c r="JZ51" s="96"/>
      <c r="KA51" s="96"/>
      <c r="KB51" s="96"/>
      <c r="KC51" s="96"/>
      <c r="KD51" s="96"/>
      <c r="KE51" s="96"/>
      <c r="KF51" s="96"/>
      <c r="KG51" s="96"/>
      <c r="KH51" s="96"/>
      <c r="KI51" s="96"/>
      <c r="KJ51" s="96"/>
      <c r="KK51" s="96"/>
      <c r="KL51" s="96"/>
      <c r="KM51" s="96"/>
      <c r="KN51" s="96"/>
      <c r="KO51" s="96"/>
      <c r="KP51" s="96"/>
      <c r="KQ51" s="96"/>
      <c r="KR51" s="96"/>
      <c r="KS51" s="96"/>
      <c r="KT51" s="96"/>
      <c r="KU51" s="96"/>
      <c r="KV51" s="96"/>
      <c r="KW51" s="96"/>
      <c r="KX51" s="96"/>
      <c r="KY51" s="96"/>
      <c r="KZ51" s="96"/>
      <c r="LA51" s="96"/>
      <c r="LB51" s="96"/>
      <c r="LC51" s="96"/>
      <c r="LD51" s="96"/>
      <c r="LE51" s="96"/>
      <c r="LF51" s="96"/>
      <c r="LG51" s="96"/>
      <c r="LH51" s="96"/>
      <c r="LI51" s="96"/>
      <c r="LJ51" s="96"/>
      <c r="LK51" s="96"/>
      <c r="LL51" s="96"/>
      <c r="LM51" s="96"/>
      <c r="LN51" s="96"/>
      <c r="LO51" s="96"/>
      <c r="LP51" s="96"/>
      <c r="LQ51" s="96"/>
      <c r="LR51" s="96"/>
      <c r="LS51" s="96"/>
      <c r="LT51" s="96"/>
      <c r="LU51" s="96"/>
      <c r="LV51" s="96"/>
      <c r="LW51" s="96"/>
      <c r="LX51" s="96"/>
      <c r="LY51" s="96"/>
      <c r="LZ51" s="96"/>
      <c r="MA51" s="96"/>
      <c r="MB51" s="96"/>
      <c r="MC51" s="96"/>
      <c r="MD51" s="96"/>
      <c r="ME51" s="96"/>
      <c r="MF51" s="96"/>
      <c r="MG51" s="96"/>
      <c r="MH51" s="96"/>
      <c r="MI51" s="96"/>
      <c r="MJ51" s="96"/>
      <c r="MK51" s="96"/>
      <c r="ML51" s="96"/>
      <c r="MM51" s="96"/>
      <c r="MN51" s="96"/>
      <c r="MO51" s="96"/>
      <c r="MP51" s="96"/>
      <c r="MQ51" s="96"/>
      <c r="MR51" s="96"/>
      <c r="MS51" s="96"/>
      <c r="MT51" s="96"/>
      <c r="MU51" s="96"/>
      <c r="MV51" s="96"/>
      <c r="MW51" s="96"/>
      <c r="MX51" s="96"/>
      <c r="MY51" s="96"/>
      <c r="MZ51" s="96"/>
      <c r="NA51" s="96"/>
      <c r="NB51" s="96"/>
      <c r="NC51" s="96"/>
      <c r="ND51" s="96"/>
      <c r="NE51" s="96"/>
      <c r="NF51" s="96"/>
      <c r="NG51" s="97">
        <f t="shared" si="1"/>
        <v>0</v>
      </c>
      <c r="NH51" s="98">
        <f t="shared" si="0"/>
        <v>0</v>
      </c>
      <c r="NI51" s="99"/>
      <c r="NJ51" s="100" t="str">
        <f t="shared" si="2"/>
        <v/>
      </c>
      <c r="NK51" s="101" t="str">
        <f t="shared" si="3"/>
        <v/>
      </c>
    </row>
    <row r="52" spans="1:375" s="103" customFormat="1" ht="16.149999999999999">
      <c r="A52" s="91"/>
      <c r="B52" s="93"/>
      <c r="C52" s="93"/>
      <c r="D52" s="94"/>
      <c r="E52" s="95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  <c r="IX52" s="96"/>
      <c r="IY52" s="96"/>
      <c r="IZ52" s="96"/>
      <c r="JA52" s="96"/>
      <c r="JB52" s="96"/>
      <c r="JC52" s="96"/>
      <c r="JD52" s="96"/>
      <c r="JE52" s="96"/>
      <c r="JF52" s="96"/>
      <c r="JG52" s="96"/>
      <c r="JH52" s="96"/>
      <c r="JI52" s="96"/>
      <c r="JJ52" s="96"/>
      <c r="JK52" s="96"/>
      <c r="JL52" s="96"/>
      <c r="JM52" s="96"/>
      <c r="JN52" s="96"/>
      <c r="JO52" s="96"/>
      <c r="JP52" s="96"/>
      <c r="JQ52" s="96"/>
      <c r="JR52" s="96"/>
      <c r="JS52" s="96"/>
      <c r="JT52" s="96"/>
      <c r="JU52" s="96"/>
      <c r="JV52" s="96"/>
      <c r="JW52" s="96"/>
      <c r="JX52" s="96"/>
      <c r="JY52" s="96"/>
      <c r="JZ52" s="96"/>
      <c r="KA52" s="96"/>
      <c r="KB52" s="96"/>
      <c r="KC52" s="96"/>
      <c r="KD52" s="96"/>
      <c r="KE52" s="96"/>
      <c r="KF52" s="96"/>
      <c r="KG52" s="96"/>
      <c r="KH52" s="96"/>
      <c r="KI52" s="96"/>
      <c r="KJ52" s="96"/>
      <c r="KK52" s="96"/>
      <c r="KL52" s="96"/>
      <c r="KM52" s="96"/>
      <c r="KN52" s="96"/>
      <c r="KO52" s="96"/>
      <c r="KP52" s="96"/>
      <c r="KQ52" s="96"/>
      <c r="KR52" s="96"/>
      <c r="KS52" s="96"/>
      <c r="KT52" s="96"/>
      <c r="KU52" s="96"/>
      <c r="KV52" s="96"/>
      <c r="KW52" s="96"/>
      <c r="KX52" s="96"/>
      <c r="KY52" s="96"/>
      <c r="KZ52" s="96"/>
      <c r="LA52" s="96"/>
      <c r="LB52" s="96"/>
      <c r="LC52" s="96"/>
      <c r="LD52" s="96"/>
      <c r="LE52" s="96"/>
      <c r="LF52" s="96"/>
      <c r="LG52" s="96"/>
      <c r="LH52" s="96"/>
      <c r="LI52" s="96"/>
      <c r="LJ52" s="96"/>
      <c r="LK52" s="96"/>
      <c r="LL52" s="96"/>
      <c r="LM52" s="96"/>
      <c r="LN52" s="96"/>
      <c r="LO52" s="96"/>
      <c r="LP52" s="96"/>
      <c r="LQ52" s="96"/>
      <c r="LR52" s="96"/>
      <c r="LS52" s="96"/>
      <c r="LT52" s="96"/>
      <c r="LU52" s="96"/>
      <c r="LV52" s="96"/>
      <c r="LW52" s="96"/>
      <c r="LX52" s="96"/>
      <c r="LY52" s="96"/>
      <c r="LZ52" s="96"/>
      <c r="MA52" s="96"/>
      <c r="MB52" s="96"/>
      <c r="MC52" s="96"/>
      <c r="MD52" s="96"/>
      <c r="ME52" s="96"/>
      <c r="MF52" s="96"/>
      <c r="MG52" s="96"/>
      <c r="MH52" s="96"/>
      <c r="MI52" s="96"/>
      <c r="MJ52" s="96"/>
      <c r="MK52" s="96"/>
      <c r="ML52" s="96"/>
      <c r="MM52" s="96"/>
      <c r="MN52" s="96"/>
      <c r="MO52" s="96"/>
      <c r="MP52" s="96"/>
      <c r="MQ52" s="96"/>
      <c r="MR52" s="96"/>
      <c r="MS52" s="96"/>
      <c r="MT52" s="96"/>
      <c r="MU52" s="96"/>
      <c r="MV52" s="96"/>
      <c r="MW52" s="96"/>
      <c r="MX52" s="96"/>
      <c r="MY52" s="96"/>
      <c r="MZ52" s="96"/>
      <c r="NA52" s="96"/>
      <c r="NB52" s="96"/>
      <c r="NC52" s="96"/>
      <c r="ND52" s="96"/>
      <c r="NE52" s="96"/>
      <c r="NF52" s="96"/>
      <c r="NG52" s="97">
        <f t="shared" si="1"/>
        <v>0</v>
      </c>
      <c r="NH52" s="98">
        <f t="shared" si="0"/>
        <v>0</v>
      </c>
      <c r="NI52" s="99"/>
      <c r="NJ52" s="100" t="str">
        <f t="shared" si="2"/>
        <v/>
      </c>
      <c r="NK52" s="101" t="str">
        <f t="shared" si="3"/>
        <v/>
      </c>
    </row>
    <row r="53" spans="1:375" s="103" customFormat="1" ht="16.149999999999999">
      <c r="A53" s="91"/>
      <c r="B53" s="93"/>
      <c r="C53" s="93"/>
      <c r="D53" s="94"/>
      <c r="E53" s="95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  <c r="IX53" s="96"/>
      <c r="IY53" s="96"/>
      <c r="IZ53" s="96"/>
      <c r="JA53" s="96"/>
      <c r="JB53" s="96"/>
      <c r="JC53" s="96"/>
      <c r="JD53" s="96"/>
      <c r="JE53" s="96"/>
      <c r="JF53" s="96"/>
      <c r="JG53" s="96"/>
      <c r="JH53" s="96"/>
      <c r="JI53" s="96"/>
      <c r="JJ53" s="96"/>
      <c r="JK53" s="96"/>
      <c r="JL53" s="96"/>
      <c r="JM53" s="96"/>
      <c r="JN53" s="96"/>
      <c r="JO53" s="96"/>
      <c r="JP53" s="96"/>
      <c r="JQ53" s="96"/>
      <c r="JR53" s="96"/>
      <c r="JS53" s="96"/>
      <c r="JT53" s="96"/>
      <c r="JU53" s="96"/>
      <c r="JV53" s="96"/>
      <c r="JW53" s="96"/>
      <c r="JX53" s="96"/>
      <c r="JY53" s="96"/>
      <c r="JZ53" s="96"/>
      <c r="KA53" s="96"/>
      <c r="KB53" s="96"/>
      <c r="KC53" s="96"/>
      <c r="KD53" s="96"/>
      <c r="KE53" s="96"/>
      <c r="KF53" s="96"/>
      <c r="KG53" s="96"/>
      <c r="KH53" s="96"/>
      <c r="KI53" s="96"/>
      <c r="KJ53" s="96"/>
      <c r="KK53" s="96"/>
      <c r="KL53" s="96"/>
      <c r="KM53" s="96"/>
      <c r="KN53" s="96"/>
      <c r="KO53" s="96"/>
      <c r="KP53" s="96"/>
      <c r="KQ53" s="96"/>
      <c r="KR53" s="96"/>
      <c r="KS53" s="96"/>
      <c r="KT53" s="96"/>
      <c r="KU53" s="96"/>
      <c r="KV53" s="96"/>
      <c r="KW53" s="96"/>
      <c r="KX53" s="96"/>
      <c r="KY53" s="96"/>
      <c r="KZ53" s="96"/>
      <c r="LA53" s="96"/>
      <c r="LB53" s="96"/>
      <c r="LC53" s="96"/>
      <c r="LD53" s="96"/>
      <c r="LE53" s="96"/>
      <c r="LF53" s="96"/>
      <c r="LG53" s="96"/>
      <c r="LH53" s="96"/>
      <c r="LI53" s="96"/>
      <c r="LJ53" s="96"/>
      <c r="LK53" s="96"/>
      <c r="LL53" s="96"/>
      <c r="LM53" s="96"/>
      <c r="LN53" s="96"/>
      <c r="LO53" s="96"/>
      <c r="LP53" s="96"/>
      <c r="LQ53" s="96"/>
      <c r="LR53" s="96"/>
      <c r="LS53" s="96"/>
      <c r="LT53" s="96"/>
      <c r="LU53" s="96"/>
      <c r="LV53" s="96"/>
      <c r="LW53" s="96"/>
      <c r="LX53" s="96"/>
      <c r="LY53" s="96"/>
      <c r="LZ53" s="96"/>
      <c r="MA53" s="96"/>
      <c r="MB53" s="96"/>
      <c r="MC53" s="96"/>
      <c r="MD53" s="96"/>
      <c r="ME53" s="96"/>
      <c r="MF53" s="96"/>
      <c r="MG53" s="96"/>
      <c r="MH53" s="96"/>
      <c r="MI53" s="96"/>
      <c r="MJ53" s="96"/>
      <c r="MK53" s="96"/>
      <c r="ML53" s="96"/>
      <c r="MM53" s="96"/>
      <c r="MN53" s="96"/>
      <c r="MO53" s="96"/>
      <c r="MP53" s="96"/>
      <c r="MQ53" s="96"/>
      <c r="MR53" s="96"/>
      <c r="MS53" s="96"/>
      <c r="MT53" s="96"/>
      <c r="MU53" s="96"/>
      <c r="MV53" s="96"/>
      <c r="MW53" s="96"/>
      <c r="MX53" s="96"/>
      <c r="MY53" s="96"/>
      <c r="MZ53" s="96"/>
      <c r="NA53" s="96"/>
      <c r="NB53" s="96"/>
      <c r="NC53" s="96"/>
      <c r="ND53" s="96"/>
      <c r="NE53" s="96"/>
      <c r="NF53" s="96"/>
      <c r="NG53" s="97">
        <f t="shared" si="1"/>
        <v>0</v>
      </c>
      <c r="NH53" s="98">
        <f t="shared" si="0"/>
        <v>0</v>
      </c>
      <c r="NI53" s="99"/>
      <c r="NJ53" s="100" t="str">
        <f t="shared" si="2"/>
        <v/>
      </c>
      <c r="NK53" s="101" t="str">
        <f t="shared" si="3"/>
        <v/>
      </c>
    </row>
    <row r="54" spans="1:375" s="103" customFormat="1" ht="16.149999999999999">
      <c r="A54" s="91"/>
      <c r="B54" s="93"/>
      <c r="C54" s="93"/>
      <c r="D54" s="94"/>
      <c r="E54" s="95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  <c r="IX54" s="96"/>
      <c r="IY54" s="96"/>
      <c r="IZ54" s="96"/>
      <c r="JA54" s="96"/>
      <c r="JB54" s="96"/>
      <c r="JC54" s="96"/>
      <c r="JD54" s="96"/>
      <c r="JE54" s="96"/>
      <c r="JF54" s="96"/>
      <c r="JG54" s="96"/>
      <c r="JH54" s="96"/>
      <c r="JI54" s="96"/>
      <c r="JJ54" s="96"/>
      <c r="JK54" s="96"/>
      <c r="JL54" s="96"/>
      <c r="JM54" s="96"/>
      <c r="JN54" s="96"/>
      <c r="JO54" s="96"/>
      <c r="JP54" s="96"/>
      <c r="JQ54" s="96"/>
      <c r="JR54" s="96"/>
      <c r="JS54" s="96"/>
      <c r="JT54" s="96"/>
      <c r="JU54" s="96"/>
      <c r="JV54" s="96"/>
      <c r="JW54" s="96"/>
      <c r="JX54" s="96"/>
      <c r="JY54" s="96"/>
      <c r="JZ54" s="96"/>
      <c r="KA54" s="96"/>
      <c r="KB54" s="96"/>
      <c r="KC54" s="96"/>
      <c r="KD54" s="96"/>
      <c r="KE54" s="96"/>
      <c r="KF54" s="96"/>
      <c r="KG54" s="96"/>
      <c r="KH54" s="96"/>
      <c r="KI54" s="96"/>
      <c r="KJ54" s="96"/>
      <c r="KK54" s="96"/>
      <c r="KL54" s="96"/>
      <c r="KM54" s="96"/>
      <c r="KN54" s="96"/>
      <c r="KO54" s="96"/>
      <c r="KP54" s="96"/>
      <c r="KQ54" s="96"/>
      <c r="KR54" s="96"/>
      <c r="KS54" s="96"/>
      <c r="KT54" s="96"/>
      <c r="KU54" s="96"/>
      <c r="KV54" s="96"/>
      <c r="KW54" s="96"/>
      <c r="KX54" s="96"/>
      <c r="KY54" s="96"/>
      <c r="KZ54" s="96"/>
      <c r="LA54" s="96"/>
      <c r="LB54" s="96"/>
      <c r="LC54" s="96"/>
      <c r="LD54" s="96"/>
      <c r="LE54" s="96"/>
      <c r="LF54" s="96"/>
      <c r="LG54" s="96"/>
      <c r="LH54" s="96"/>
      <c r="LI54" s="96"/>
      <c r="LJ54" s="96"/>
      <c r="LK54" s="96"/>
      <c r="LL54" s="96"/>
      <c r="LM54" s="96"/>
      <c r="LN54" s="96"/>
      <c r="LO54" s="96"/>
      <c r="LP54" s="96"/>
      <c r="LQ54" s="96"/>
      <c r="LR54" s="96"/>
      <c r="LS54" s="96"/>
      <c r="LT54" s="96"/>
      <c r="LU54" s="96"/>
      <c r="LV54" s="96"/>
      <c r="LW54" s="96"/>
      <c r="LX54" s="96"/>
      <c r="LY54" s="96"/>
      <c r="LZ54" s="96"/>
      <c r="MA54" s="96"/>
      <c r="MB54" s="96"/>
      <c r="MC54" s="96"/>
      <c r="MD54" s="96"/>
      <c r="ME54" s="96"/>
      <c r="MF54" s="96"/>
      <c r="MG54" s="96"/>
      <c r="MH54" s="96"/>
      <c r="MI54" s="96"/>
      <c r="MJ54" s="96"/>
      <c r="MK54" s="96"/>
      <c r="ML54" s="96"/>
      <c r="MM54" s="96"/>
      <c r="MN54" s="96"/>
      <c r="MO54" s="96"/>
      <c r="MP54" s="96"/>
      <c r="MQ54" s="96"/>
      <c r="MR54" s="96"/>
      <c r="MS54" s="96"/>
      <c r="MT54" s="96"/>
      <c r="MU54" s="96"/>
      <c r="MV54" s="96"/>
      <c r="MW54" s="96"/>
      <c r="MX54" s="96"/>
      <c r="MY54" s="96"/>
      <c r="MZ54" s="96"/>
      <c r="NA54" s="96"/>
      <c r="NB54" s="96"/>
      <c r="NC54" s="96"/>
      <c r="ND54" s="96"/>
      <c r="NE54" s="96"/>
      <c r="NF54" s="96"/>
      <c r="NG54" s="97">
        <f t="shared" si="1"/>
        <v>0</v>
      </c>
      <c r="NH54" s="98">
        <f t="shared" si="0"/>
        <v>0</v>
      </c>
      <c r="NI54" s="99"/>
      <c r="NJ54" s="100" t="str">
        <f t="shared" si="2"/>
        <v/>
      </c>
      <c r="NK54" s="101" t="str">
        <f t="shared" si="3"/>
        <v/>
      </c>
    </row>
    <row r="55" spans="1:375" s="103" customFormat="1" ht="16.149999999999999">
      <c r="A55" s="91"/>
      <c r="B55" s="93"/>
      <c r="C55" s="93"/>
      <c r="D55" s="94"/>
      <c r="E55" s="95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  <c r="IX55" s="96"/>
      <c r="IY55" s="96"/>
      <c r="IZ55" s="96"/>
      <c r="JA55" s="96"/>
      <c r="JB55" s="96"/>
      <c r="JC55" s="96"/>
      <c r="JD55" s="96"/>
      <c r="JE55" s="96"/>
      <c r="JF55" s="96"/>
      <c r="JG55" s="96"/>
      <c r="JH55" s="96"/>
      <c r="JI55" s="96"/>
      <c r="JJ55" s="96"/>
      <c r="JK55" s="96"/>
      <c r="JL55" s="96"/>
      <c r="JM55" s="96"/>
      <c r="JN55" s="96"/>
      <c r="JO55" s="96"/>
      <c r="JP55" s="96"/>
      <c r="JQ55" s="96"/>
      <c r="JR55" s="96"/>
      <c r="JS55" s="96"/>
      <c r="JT55" s="96"/>
      <c r="JU55" s="96"/>
      <c r="JV55" s="96"/>
      <c r="JW55" s="96"/>
      <c r="JX55" s="96"/>
      <c r="JY55" s="96"/>
      <c r="JZ55" s="96"/>
      <c r="KA55" s="96"/>
      <c r="KB55" s="96"/>
      <c r="KC55" s="96"/>
      <c r="KD55" s="96"/>
      <c r="KE55" s="96"/>
      <c r="KF55" s="96"/>
      <c r="KG55" s="96"/>
      <c r="KH55" s="96"/>
      <c r="KI55" s="96"/>
      <c r="KJ55" s="96"/>
      <c r="KK55" s="96"/>
      <c r="KL55" s="96"/>
      <c r="KM55" s="96"/>
      <c r="KN55" s="96"/>
      <c r="KO55" s="96"/>
      <c r="KP55" s="96"/>
      <c r="KQ55" s="96"/>
      <c r="KR55" s="96"/>
      <c r="KS55" s="96"/>
      <c r="KT55" s="96"/>
      <c r="KU55" s="96"/>
      <c r="KV55" s="96"/>
      <c r="KW55" s="96"/>
      <c r="KX55" s="96"/>
      <c r="KY55" s="96"/>
      <c r="KZ55" s="96"/>
      <c r="LA55" s="96"/>
      <c r="LB55" s="96"/>
      <c r="LC55" s="96"/>
      <c r="LD55" s="96"/>
      <c r="LE55" s="96"/>
      <c r="LF55" s="96"/>
      <c r="LG55" s="96"/>
      <c r="LH55" s="96"/>
      <c r="LI55" s="96"/>
      <c r="LJ55" s="96"/>
      <c r="LK55" s="96"/>
      <c r="LL55" s="96"/>
      <c r="LM55" s="96"/>
      <c r="LN55" s="96"/>
      <c r="LO55" s="96"/>
      <c r="LP55" s="96"/>
      <c r="LQ55" s="96"/>
      <c r="LR55" s="96"/>
      <c r="LS55" s="96"/>
      <c r="LT55" s="96"/>
      <c r="LU55" s="96"/>
      <c r="LV55" s="96"/>
      <c r="LW55" s="96"/>
      <c r="LX55" s="96"/>
      <c r="LY55" s="96"/>
      <c r="LZ55" s="96"/>
      <c r="MA55" s="96"/>
      <c r="MB55" s="96"/>
      <c r="MC55" s="96"/>
      <c r="MD55" s="96"/>
      <c r="ME55" s="96"/>
      <c r="MF55" s="96"/>
      <c r="MG55" s="96"/>
      <c r="MH55" s="96"/>
      <c r="MI55" s="96"/>
      <c r="MJ55" s="96"/>
      <c r="MK55" s="96"/>
      <c r="ML55" s="96"/>
      <c r="MM55" s="96"/>
      <c r="MN55" s="96"/>
      <c r="MO55" s="96"/>
      <c r="MP55" s="96"/>
      <c r="MQ55" s="96"/>
      <c r="MR55" s="96"/>
      <c r="MS55" s="96"/>
      <c r="MT55" s="96"/>
      <c r="MU55" s="96"/>
      <c r="MV55" s="96"/>
      <c r="MW55" s="96"/>
      <c r="MX55" s="96"/>
      <c r="MY55" s="96"/>
      <c r="MZ55" s="96"/>
      <c r="NA55" s="96"/>
      <c r="NB55" s="96"/>
      <c r="NC55" s="96"/>
      <c r="ND55" s="96"/>
      <c r="NE55" s="96"/>
      <c r="NF55" s="96"/>
      <c r="NG55" s="97">
        <f t="shared" si="1"/>
        <v>0</v>
      </c>
      <c r="NH55" s="98">
        <f t="shared" si="0"/>
        <v>0</v>
      </c>
      <c r="NI55" s="99"/>
      <c r="NJ55" s="100" t="str">
        <f t="shared" si="2"/>
        <v/>
      </c>
      <c r="NK55" s="101" t="str">
        <f t="shared" si="3"/>
        <v/>
      </c>
    </row>
    <row r="56" spans="1:375" s="103" customFormat="1" ht="16.149999999999999">
      <c r="A56" s="91"/>
      <c r="B56" s="93"/>
      <c r="C56" s="93"/>
      <c r="D56" s="94"/>
      <c r="E56" s="95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  <c r="HS56" s="96"/>
      <c r="HT56" s="96"/>
      <c r="HU56" s="96"/>
      <c r="HV56" s="96"/>
      <c r="HW56" s="96"/>
      <c r="HX56" s="96"/>
      <c r="HY56" s="96"/>
      <c r="HZ56" s="96"/>
      <c r="IA56" s="96"/>
      <c r="IB56" s="96"/>
      <c r="IC56" s="96"/>
      <c r="ID56" s="96"/>
      <c r="IE56" s="96"/>
      <c r="IF56" s="96"/>
      <c r="IG56" s="96"/>
      <c r="IH56" s="96"/>
      <c r="II56" s="96"/>
      <c r="IJ56" s="96"/>
      <c r="IK56" s="96"/>
      <c r="IL56" s="96"/>
      <c r="IM56" s="96"/>
      <c r="IN56" s="96"/>
      <c r="IO56" s="96"/>
      <c r="IP56" s="96"/>
      <c r="IQ56" s="96"/>
      <c r="IR56" s="96"/>
      <c r="IS56" s="96"/>
      <c r="IT56" s="96"/>
      <c r="IU56" s="96"/>
      <c r="IV56" s="96"/>
      <c r="IW56" s="96"/>
      <c r="IX56" s="96"/>
      <c r="IY56" s="96"/>
      <c r="IZ56" s="96"/>
      <c r="JA56" s="96"/>
      <c r="JB56" s="96"/>
      <c r="JC56" s="96"/>
      <c r="JD56" s="96"/>
      <c r="JE56" s="96"/>
      <c r="JF56" s="96"/>
      <c r="JG56" s="96"/>
      <c r="JH56" s="96"/>
      <c r="JI56" s="96"/>
      <c r="JJ56" s="96"/>
      <c r="JK56" s="96"/>
      <c r="JL56" s="96"/>
      <c r="JM56" s="96"/>
      <c r="JN56" s="96"/>
      <c r="JO56" s="96"/>
      <c r="JP56" s="96"/>
      <c r="JQ56" s="96"/>
      <c r="JR56" s="96"/>
      <c r="JS56" s="96"/>
      <c r="JT56" s="96"/>
      <c r="JU56" s="96"/>
      <c r="JV56" s="96"/>
      <c r="JW56" s="96"/>
      <c r="JX56" s="96"/>
      <c r="JY56" s="96"/>
      <c r="JZ56" s="96"/>
      <c r="KA56" s="96"/>
      <c r="KB56" s="96"/>
      <c r="KC56" s="96"/>
      <c r="KD56" s="96"/>
      <c r="KE56" s="96"/>
      <c r="KF56" s="96"/>
      <c r="KG56" s="96"/>
      <c r="KH56" s="96"/>
      <c r="KI56" s="96"/>
      <c r="KJ56" s="96"/>
      <c r="KK56" s="96"/>
      <c r="KL56" s="96"/>
      <c r="KM56" s="96"/>
      <c r="KN56" s="96"/>
      <c r="KO56" s="96"/>
      <c r="KP56" s="96"/>
      <c r="KQ56" s="96"/>
      <c r="KR56" s="96"/>
      <c r="KS56" s="96"/>
      <c r="KT56" s="96"/>
      <c r="KU56" s="96"/>
      <c r="KV56" s="96"/>
      <c r="KW56" s="96"/>
      <c r="KX56" s="96"/>
      <c r="KY56" s="96"/>
      <c r="KZ56" s="96"/>
      <c r="LA56" s="96"/>
      <c r="LB56" s="96"/>
      <c r="LC56" s="96"/>
      <c r="LD56" s="96"/>
      <c r="LE56" s="96"/>
      <c r="LF56" s="96"/>
      <c r="LG56" s="96"/>
      <c r="LH56" s="96"/>
      <c r="LI56" s="96"/>
      <c r="LJ56" s="96"/>
      <c r="LK56" s="96"/>
      <c r="LL56" s="96"/>
      <c r="LM56" s="96"/>
      <c r="LN56" s="96"/>
      <c r="LO56" s="96"/>
      <c r="LP56" s="96"/>
      <c r="LQ56" s="96"/>
      <c r="LR56" s="96"/>
      <c r="LS56" s="96"/>
      <c r="LT56" s="96"/>
      <c r="LU56" s="96"/>
      <c r="LV56" s="96"/>
      <c r="LW56" s="96"/>
      <c r="LX56" s="96"/>
      <c r="LY56" s="96"/>
      <c r="LZ56" s="96"/>
      <c r="MA56" s="96"/>
      <c r="MB56" s="96"/>
      <c r="MC56" s="96"/>
      <c r="MD56" s="96"/>
      <c r="ME56" s="96"/>
      <c r="MF56" s="96"/>
      <c r="MG56" s="96"/>
      <c r="MH56" s="96"/>
      <c r="MI56" s="96"/>
      <c r="MJ56" s="96"/>
      <c r="MK56" s="96"/>
      <c r="ML56" s="96"/>
      <c r="MM56" s="96"/>
      <c r="MN56" s="96"/>
      <c r="MO56" s="96"/>
      <c r="MP56" s="96"/>
      <c r="MQ56" s="96"/>
      <c r="MR56" s="96"/>
      <c r="MS56" s="96"/>
      <c r="MT56" s="96"/>
      <c r="MU56" s="96"/>
      <c r="MV56" s="96"/>
      <c r="MW56" s="96"/>
      <c r="MX56" s="96"/>
      <c r="MY56" s="96"/>
      <c r="MZ56" s="96"/>
      <c r="NA56" s="96"/>
      <c r="NB56" s="96"/>
      <c r="NC56" s="96"/>
      <c r="ND56" s="96"/>
      <c r="NE56" s="96"/>
      <c r="NF56" s="96"/>
      <c r="NG56" s="97">
        <f t="shared" si="1"/>
        <v>0</v>
      </c>
      <c r="NH56" s="98">
        <f t="shared" si="0"/>
        <v>0</v>
      </c>
      <c r="NI56" s="99"/>
      <c r="NJ56" s="100" t="str">
        <f t="shared" si="2"/>
        <v/>
      </c>
      <c r="NK56" s="101" t="str">
        <f t="shared" si="3"/>
        <v/>
      </c>
    </row>
    <row r="57" spans="1:375" s="103" customFormat="1" ht="16.149999999999999">
      <c r="A57" s="91"/>
      <c r="B57" s="93"/>
      <c r="C57" s="93"/>
      <c r="D57" s="94"/>
      <c r="E57" s="95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  <c r="GP57" s="96"/>
      <c r="GQ57" s="96"/>
      <c r="GR57" s="96"/>
      <c r="GS57" s="96"/>
      <c r="GT57" s="96"/>
      <c r="GU57" s="96"/>
      <c r="GV57" s="96"/>
      <c r="GW57" s="96"/>
      <c r="GX57" s="96"/>
      <c r="GY57" s="96"/>
      <c r="GZ57" s="96"/>
      <c r="HA57" s="96"/>
      <c r="HB57" s="96"/>
      <c r="HC57" s="96"/>
      <c r="HD57" s="96"/>
      <c r="HE57" s="96"/>
      <c r="HF57" s="96"/>
      <c r="HG57" s="96"/>
      <c r="HH57" s="96"/>
      <c r="HI57" s="96"/>
      <c r="HJ57" s="96"/>
      <c r="HK57" s="96"/>
      <c r="HL57" s="96"/>
      <c r="HM57" s="96"/>
      <c r="HN57" s="96"/>
      <c r="HO57" s="96"/>
      <c r="HP57" s="96"/>
      <c r="HQ57" s="96"/>
      <c r="HR57" s="96"/>
      <c r="HS57" s="96"/>
      <c r="HT57" s="96"/>
      <c r="HU57" s="96"/>
      <c r="HV57" s="96"/>
      <c r="HW57" s="96"/>
      <c r="HX57" s="96"/>
      <c r="HY57" s="96"/>
      <c r="HZ57" s="96"/>
      <c r="IA57" s="96"/>
      <c r="IB57" s="96"/>
      <c r="IC57" s="96"/>
      <c r="ID57" s="96"/>
      <c r="IE57" s="96"/>
      <c r="IF57" s="96"/>
      <c r="IG57" s="96"/>
      <c r="IH57" s="96"/>
      <c r="II57" s="96"/>
      <c r="IJ57" s="96"/>
      <c r="IK57" s="96"/>
      <c r="IL57" s="96"/>
      <c r="IM57" s="96"/>
      <c r="IN57" s="96"/>
      <c r="IO57" s="96"/>
      <c r="IP57" s="96"/>
      <c r="IQ57" s="96"/>
      <c r="IR57" s="96"/>
      <c r="IS57" s="96"/>
      <c r="IT57" s="96"/>
      <c r="IU57" s="96"/>
      <c r="IV57" s="96"/>
      <c r="IW57" s="96"/>
      <c r="IX57" s="96"/>
      <c r="IY57" s="96"/>
      <c r="IZ57" s="96"/>
      <c r="JA57" s="96"/>
      <c r="JB57" s="96"/>
      <c r="JC57" s="96"/>
      <c r="JD57" s="96"/>
      <c r="JE57" s="96"/>
      <c r="JF57" s="96"/>
      <c r="JG57" s="96"/>
      <c r="JH57" s="96"/>
      <c r="JI57" s="96"/>
      <c r="JJ57" s="96"/>
      <c r="JK57" s="96"/>
      <c r="JL57" s="96"/>
      <c r="JM57" s="96"/>
      <c r="JN57" s="96"/>
      <c r="JO57" s="96"/>
      <c r="JP57" s="96"/>
      <c r="JQ57" s="96"/>
      <c r="JR57" s="96"/>
      <c r="JS57" s="96"/>
      <c r="JT57" s="96"/>
      <c r="JU57" s="96"/>
      <c r="JV57" s="96"/>
      <c r="JW57" s="96"/>
      <c r="JX57" s="96"/>
      <c r="JY57" s="96"/>
      <c r="JZ57" s="96"/>
      <c r="KA57" s="96"/>
      <c r="KB57" s="96"/>
      <c r="KC57" s="96"/>
      <c r="KD57" s="96"/>
      <c r="KE57" s="96"/>
      <c r="KF57" s="96"/>
      <c r="KG57" s="96"/>
      <c r="KH57" s="96"/>
      <c r="KI57" s="96"/>
      <c r="KJ57" s="96"/>
      <c r="KK57" s="96"/>
      <c r="KL57" s="96"/>
      <c r="KM57" s="96"/>
      <c r="KN57" s="96"/>
      <c r="KO57" s="96"/>
      <c r="KP57" s="96"/>
      <c r="KQ57" s="96"/>
      <c r="KR57" s="96"/>
      <c r="KS57" s="96"/>
      <c r="KT57" s="96"/>
      <c r="KU57" s="96"/>
      <c r="KV57" s="96"/>
      <c r="KW57" s="96"/>
      <c r="KX57" s="96"/>
      <c r="KY57" s="96"/>
      <c r="KZ57" s="96"/>
      <c r="LA57" s="96"/>
      <c r="LB57" s="96"/>
      <c r="LC57" s="96"/>
      <c r="LD57" s="96"/>
      <c r="LE57" s="96"/>
      <c r="LF57" s="96"/>
      <c r="LG57" s="96"/>
      <c r="LH57" s="96"/>
      <c r="LI57" s="96"/>
      <c r="LJ57" s="96"/>
      <c r="LK57" s="96"/>
      <c r="LL57" s="96"/>
      <c r="LM57" s="96"/>
      <c r="LN57" s="96"/>
      <c r="LO57" s="96"/>
      <c r="LP57" s="96"/>
      <c r="LQ57" s="96"/>
      <c r="LR57" s="96"/>
      <c r="LS57" s="96"/>
      <c r="LT57" s="96"/>
      <c r="LU57" s="96"/>
      <c r="LV57" s="96"/>
      <c r="LW57" s="96"/>
      <c r="LX57" s="96"/>
      <c r="LY57" s="96"/>
      <c r="LZ57" s="96"/>
      <c r="MA57" s="96"/>
      <c r="MB57" s="96"/>
      <c r="MC57" s="96"/>
      <c r="MD57" s="96"/>
      <c r="ME57" s="96"/>
      <c r="MF57" s="96"/>
      <c r="MG57" s="96"/>
      <c r="MH57" s="96"/>
      <c r="MI57" s="96"/>
      <c r="MJ57" s="96"/>
      <c r="MK57" s="96"/>
      <c r="ML57" s="96"/>
      <c r="MM57" s="96"/>
      <c r="MN57" s="96"/>
      <c r="MO57" s="96"/>
      <c r="MP57" s="96"/>
      <c r="MQ57" s="96"/>
      <c r="MR57" s="96"/>
      <c r="MS57" s="96"/>
      <c r="MT57" s="96"/>
      <c r="MU57" s="96"/>
      <c r="MV57" s="96"/>
      <c r="MW57" s="96"/>
      <c r="MX57" s="96"/>
      <c r="MY57" s="96"/>
      <c r="MZ57" s="96"/>
      <c r="NA57" s="96"/>
      <c r="NB57" s="96"/>
      <c r="NC57" s="96"/>
      <c r="ND57" s="96"/>
      <c r="NE57" s="96"/>
      <c r="NF57" s="96"/>
      <c r="NG57" s="97">
        <f t="shared" si="1"/>
        <v>0</v>
      </c>
      <c r="NH57" s="98">
        <f t="shared" si="0"/>
        <v>0</v>
      </c>
      <c r="NI57" s="99"/>
      <c r="NJ57" s="100" t="str">
        <f t="shared" si="2"/>
        <v/>
      </c>
      <c r="NK57" s="101" t="str">
        <f t="shared" si="3"/>
        <v/>
      </c>
    </row>
    <row r="58" spans="1:375" s="103" customFormat="1" ht="16.149999999999999">
      <c r="A58" s="91"/>
      <c r="B58" s="93"/>
      <c r="C58" s="93"/>
      <c r="D58" s="94"/>
      <c r="E58" s="95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  <c r="GP58" s="96"/>
      <c r="GQ58" s="96"/>
      <c r="GR58" s="96"/>
      <c r="GS58" s="96"/>
      <c r="GT58" s="96"/>
      <c r="GU58" s="96"/>
      <c r="GV58" s="96"/>
      <c r="GW58" s="96"/>
      <c r="GX58" s="96"/>
      <c r="GY58" s="96"/>
      <c r="GZ58" s="96"/>
      <c r="HA58" s="96"/>
      <c r="HB58" s="96"/>
      <c r="HC58" s="96"/>
      <c r="HD58" s="96"/>
      <c r="HE58" s="96"/>
      <c r="HF58" s="96"/>
      <c r="HG58" s="96"/>
      <c r="HH58" s="96"/>
      <c r="HI58" s="96"/>
      <c r="HJ58" s="96"/>
      <c r="HK58" s="96"/>
      <c r="HL58" s="96"/>
      <c r="HM58" s="96"/>
      <c r="HN58" s="96"/>
      <c r="HO58" s="96"/>
      <c r="HP58" s="96"/>
      <c r="HQ58" s="96"/>
      <c r="HR58" s="96"/>
      <c r="HS58" s="96"/>
      <c r="HT58" s="96"/>
      <c r="HU58" s="96"/>
      <c r="HV58" s="96"/>
      <c r="HW58" s="96"/>
      <c r="HX58" s="96"/>
      <c r="HY58" s="96"/>
      <c r="HZ58" s="96"/>
      <c r="IA58" s="96"/>
      <c r="IB58" s="96"/>
      <c r="IC58" s="96"/>
      <c r="ID58" s="96"/>
      <c r="IE58" s="96"/>
      <c r="IF58" s="96"/>
      <c r="IG58" s="96"/>
      <c r="IH58" s="96"/>
      <c r="II58" s="96"/>
      <c r="IJ58" s="96"/>
      <c r="IK58" s="96"/>
      <c r="IL58" s="96"/>
      <c r="IM58" s="96"/>
      <c r="IN58" s="96"/>
      <c r="IO58" s="96"/>
      <c r="IP58" s="96"/>
      <c r="IQ58" s="96"/>
      <c r="IR58" s="96"/>
      <c r="IS58" s="96"/>
      <c r="IT58" s="96"/>
      <c r="IU58" s="96"/>
      <c r="IV58" s="96"/>
      <c r="IW58" s="96"/>
      <c r="IX58" s="96"/>
      <c r="IY58" s="96"/>
      <c r="IZ58" s="96"/>
      <c r="JA58" s="96"/>
      <c r="JB58" s="96"/>
      <c r="JC58" s="96"/>
      <c r="JD58" s="96"/>
      <c r="JE58" s="96"/>
      <c r="JF58" s="96"/>
      <c r="JG58" s="96"/>
      <c r="JH58" s="96"/>
      <c r="JI58" s="96"/>
      <c r="JJ58" s="96"/>
      <c r="JK58" s="96"/>
      <c r="JL58" s="96"/>
      <c r="JM58" s="96"/>
      <c r="JN58" s="96"/>
      <c r="JO58" s="96"/>
      <c r="JP58" s="96"/>
      <c r="JQ58" s="96"/>
      <c r="JR58" s="96"/>
      <c r="JS58" s="96"/>
      <c r="JT58" s="96"/>
      <c r="JU58" s="96"/>
      <c r="JV58" s="96"/>
      <c r="JW58" s="96"/>
      <c r="JX58" s="96"/>
      <c r="JY58" s="96"/>
      <c r="JZ58" s="96"/>
      <c r="KA58" s="96"/>
      <c r="KB58" s="96"/>
      <c r="KC58" s="96"/>
      <c r="KD58" s="96"/>
      <c r="KE58" s="96"/>
      <c r="KF58" s="96"/>
      <c r="KG58" s="96"/>
      <c r="KH58" s="96"/>
      <c r="KI58" s="96"/>
      <c r="KJ58" s="96"/>
      <c r="KK58" s="96"/>
      <c r="KL58" s="96"/>
      <c r="KM58" s="96"/>
      <c r="KN58" s="96"/>
      <c r="KO58" s="96"/>
      <c r="KP58" s="96"/>
      <c r="KQ58" s="96"/>
      <c r="KR58" s="96"/>
      <c r="KS58" s="96"/>
      <c r="KT58" s="96"/>
      <c r="KU58" s="96"/>
      <c r="KV58" s="96"/>
      <c r="KW58" s="96"/>
      <c r="KX58" s="96"/>
      <c r="KY58" s="96"/>
      <c r="KZ58" s="96"/>
      <c r="LA58" s="96"/>
      <c r="LB58" s="96"/>
      <c r="LC58" s="96"/>
      <c r="LD58" s="96"/>
      <c r="LE58" s="96"/>
      <c r="LF58" s="96"/>
      <c r="LG58" s="96"/>
      <c r="LH58" s="96"/>
      <c r="LI58" s="96"/>
      <c r="LJ58" s="96"/>
      <c r="LK58" s="96"/>
      <c r="LL58" s="96"/>
      <c r="LM58" s="96"/>
      <c r="LN58" s="96"/>
      <c r="LO58" s="96"/>
      <c r="LP58" s="96"/>
      <c r="LQ58" s="96"/>
      <c r="LR58" s="96"/>
      <c r="LS58" s="96"/>
      <c r="LT58" s="96"/>
      <c r="LU58" s="96"/>
      <c r="LV58" s="96"/>
      <c r="LW58" s="96"/>
      <c r="LX58" s="96"/>
      <c r="LY58" s="96"/>
      <c r="LZ58" s="96"/>
      <c r="MA58" s="96"/>
      <c r="MB58" s="96"/>
      <c r="MC58" s="96"/>
      <c r="MD58" s="96"/>
      <c r="ME58" s="96"/>
      <c r="MF58" s="96"/>
      <c r="MG58" s="96"/>
      <c r="MH58" s="96"/>
      <c r="MI58" s="96"/>
      <c r="MJ58" s="96"/>
      <c r="MK58" s="96"/>
      <c r="ML58" s="96"/>
      <c r="MM58" s="96"/>
      <c r="MN58" s="96"/>
      <c r="MO58" s="96"/>
      <c r="MP58" s="96"/>
      <c r="MQ58" s="96"/>
      <c r="MR58" s="96"/>
      <c r="MS58" s="96"/>
      <c r="MT58" s="96"/>
      <c r="MU58" s="96"/>
      <c r="MV58" s="96"/>
      <c r="MW58" s="96"/>
      <c r="MX58" s="96"/>
      <c r="MY58" s="96"/>
      <c r="MZ58" s="96"/>
      <c r="NA58" s="96"/>
      <c r="NB58" s="96"/>
      <c r="NC58" s="96"/>
      <c r="ND58" s="96"/>
      <c r="NE58" s="96"/>
      <c r="NF58" s="96"/>
      <c r="NG58" s="97">
        <f t="shared" si="1"/>
        <v>0</v>
      </c>
      <c r="NH58" s="98">
        <f t="shared" si="0"/>
        <v>0</v>
      </c>
      <c r="NI58" s="99"/>
      <c r="NJ58" s="100" t="str">
        <f t="shared" si="2"/>
        <v/>
      </c>
      <c r="NK58" s="101" t="str">
        <f t="shared" si="3"/>
        <v/>
      </c>
    </row>
    <row r="59" spans="1:375" s="103" customFormat="1" ht="16.149999999999999">
      <c r="A59" s="91"/>
      <c r="B59" s="93"/>
      <c r="C59" s="93"/>
      <c r="D59" s="94"/>
      <c r="E59" s="95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  <c r="IX59" s="96"/>
      <c r="IY59" s="96"/>
      <c r="IZ59" s="96"/>
      <c r="JA59" s="96"/>
      <c r="JB59" s="96"/>
      <c r="JC59" s="96"/>
      <c r="JD59" s="96"/>
      <c r="JE59" s="96"/>
      <c r="JF59" s="96"/>
      <c r="JG59" s="96"/>
      <c r="JH59" s="96"/>
      <c r="JI59" s="96"/>
      <c r="JJ59" s="96"/>
      <c r="JK59" s="96"/>
      <c r="JL59" s="96"/>
      <c r="JM59" s="96"/>
      <c r="JN59" s="96"/>
      <c r="JO59" s="96"/>
      <c r="JP59" s="96"/>
      <c r="JQ59" s="96"/>
      <c r="JR59" s="96"/>
      <c r="JS59" s="96"/>
      <c r="JT59" s="96"/>
      <c r="JU59" s="96"/>
      <c r="JV59" s="96"/>
      <c r="JW59" s="96"/>
      <c r="JX59" s="96"/>
      <c r="JY59" s="96"/>
      <c r="JZ59" s="96"/>
      <c r="KA59" s="96"/>
      <c r="KB59" s="96"/>
      <c r="KC59" s="96"/>
      <c r="KD59" s="96"/>
      <c r="KE59" s="96"/>
      <c r="KF59" s="96"/>
      <c r="KG59" s="96"/>
      <c r="KH59" s="96"/>
      <c r="KI59" s="96"/>
      <c r="KJ59" s="96"/>
      <c r="KK59" s="96"/>
      <c r="KL59" s="96"/>
      <c r="KM59" s="96"/>
      <c r="KN59" s="96"/>
      <c r="KO59" s="96"/>
      <c r="KP59" s="96"/>
      <c r="KQ59" s="96"/>
      <c r="KR59" s="96"/>
      <c r="KS59" s="96"/>
      <c r="KT59" s="96"/>
      <c r="KU59" s="96"/>
      <c r="KV59" s="96"/>
      <c r="KW59" s="96"/>
      <c r="KX59" s="96"/>
      <c r="KY59" s="96"/>
      <c r="KZ59" s="96"/>
      <c r="LA59" s="96"/>
      <c r="LB59" s="96"/>
      <c r="LC59" s="96"/>
      <c r="LD59" s="96"/>
      <c r="LE59" s="96"/>
      <c r="LF59" s="96"/>
      <c r="LG59" s="96"/>
      <c r="LH59" s="96"/>
      <c r="LI59" s="96"/>
      <c r="LJ59" s="96"/>
      <c r="LK59" s="96"/>
      <c r="LL59" s="96"/>
      <c r="LM59" s="96"/>
      <c r="LN59" s="96"/>
      <c r="LO59" s="96"/>
      <c r="LP59" s="96"/>
      <c r="LQ59" s="96"/>
      <c r="LR59" s="96"/>
      <c r="LS59" s="96"/>
      <c r="LT59" s="96"/>
      <c r="LU59" s="96"/>
      <c r="LV59" s="96"/>
      <c r="LW59" s="96"/>
      <c r="LX59" s="96"/>
      <c r="LY59" s="96"/>
      <c r="LZ59" s="96"/>
      <c r="MA59" s="96"/>
      <c r="MB59" s="96"/>
      <c r="MC59" s="96"/>
      <c r="MD59" s="96"/>
      <c r="ME59" s="96"/>
      <c r="MF59" s="96"/>
      <c r="MG59" s="96"/>
      <c r="MH59" s="96"/>
      <c r="MI59" s="96"/>
      <c r="MJ59" s="96"/>
      <c r="MK59" s="96"/>
      <c r="ML59" s="96"/>
      <c r="MM59" s="96"/>
      <c r="MN59" s="96"/>
      <c r="MO59" s="96"/>
      <c r="MP59" s="96"/>
      <c r="MQ59" s="96"/>
      <c r="MR59" s="96"/>
      <c r="MS59" s="96"/>
      <c r="MT59" s="96"/>
      <c r="MU59" s="96"/>
      <c r="MV59" s="96"/>
      <c r="MW59" s="96"/>
      <c r="MX59" s="96"/>
      <c r="MY59" s="96"/>
      <c r="MZ59" s="96"/>
      <c r="NA59" s="96"/>
      <c r="NB59" s="96"/>
      <c r="NC59" s="96"/>
      <c r="ND59" s="96"/>
      <c r="NE59" s="96"/>
      <c r="NF59" s="96"/>
      <c r="NG59" s="97">
        <f t="shared" si="1"/>
        <v>0</v>
      </c>
      <c r="NH59" s="98">
        <f t="shared" si="0"/>
        <v>0</v>
      </c>
      <c r="NI59" s="99"/>
      <c r="NJ59" s="100" t="str">
        <f t="shared" si="2"/>
        <v/>
      </c>
      <c r="NK59" s="101" t="str">
        <f t="shared" si="3"/>
        <v/>
      </c>
    </row>
    <row r="60" spans="1:375" s="103" customFormat="1" ht="16.149999999999999">
      <c r="A60" s="91"/>
      <c r="B60" s="93"/>
      <c r="C60" s="93"/>
      <c r="D60" s="94"/>
      <c r="E60" s="95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  <c r="IX60" s="96"/>
      <c r="IY60" s="96"/>
      <c r="IZ60" s="96"/>
      <c r="JA60" s="96"/>
      <c r="JB60" s="96"/>
      <c r="JC60" s="96"/>
      <c r="JD60" s="96"/>
      <c r="JE60" s="96"/>
      <c r="JF60" s="96"/>
      <c r="JG60" s="96"/>
      <c r="JH60" s="96"/>
      <c r="JI60" s="96"/>
      <c r="JJ60" s="96"/>
      <c r="JK60" s="96"/>
      <c r="JL60" s="96"/>
      <c r="JM60" s="96"/>
      <c r="JN60" s="96"/>
      <c r="JO60" s="96"/>
      <c r="JP60" s="96"/>
      <c r="JQ60" s="96"/>
      <c r="JR60" s="96"/>
      <c r="JS60" s="96"/>
      <c r="JT60" s="96"/>
      <c r="JU60" s="96"/>
      <c r="JV60" s="96"/>
      <c r="JW60" s="96"/>
      <c r="JX60" s="96"/>
      <c r="JY60" s="96"/>
      <c r="JZ60" s="96"/>
      <c r="KA60" s="96"/>
      <c r="KB60" s="96"/>
      <c r="KC60" s="96"/>
      <c r="KD60" s="96"/>
      <c r="KE60" s="96"/>
      <c r="KF60" s="96"/>
      <c r="KG60" s="96"/>
      <c r="KH60" s="96"/>
      <c r="KI60" s="96"/>
      <c r="KJ60" s="96"/>
      <c r="KK60" s="96"/>
      <c r="KL60" s="96"/>
      <c r="KM60" s="96"/>
      <c r="KN60" s="96"/>
      <c r="KO60" s="96"/>
      <c r="KP60" s="96"/>
      <c r="KQ60" s="96"/>
      <c r="KR60" s="96"/>
      <c r="KS60" s="96"/>
      <c r="KT60" s="96"/>
      <c r="KU60" s="96"/>
      <c r="KV60" s="96"/>
      <c r="KW60" s="96"/>
      <c r="KX60" s="96"/>
      <c r="KY60" s="96"/>
      <c r="KZ60" s="96"/>
      <c r="LA60" s="96"/>
      <c r="LB60" s="96"/>
      <c r="LC60" s="96"/>
      <c r="LD60" s="96"/>
      <c r="LE60" s="96"/>
      <c r="LF60" s="96"/>
      <c r="LG60" s="96"/>
      <c r="LH60" s="96"/>
      <c r="LI60" s="96"/>
      <c r="LJ60" s="96"/>
      <c r="LK60" s="96"/>
      <c r="LL60" s="96"/>
      <c r="LM60" s="96"/>
      <c r="LN60" s="96"/>
      <c r="LO60" s="96"/>
      <c r="LP60" s="96"/>
      <c r="LQ60" s="96"/>
      <c r="LR60" s="96"/>
      <c r="LS60" s="96"/>
      <c r="LT60" s="96"/>
      <c r="LU60" s="96"/>
      <c r="LV60" s="96"/>
      <c r="LW60" s="96"/>
      <c r="LX60" s="96"/>
      <c r="LY60" s="96"/>
      <c r="LZ60" s="96"/>
      <c r="MA60" s="96"/>
      <c r="MB60" s="96"/>
      <c r="MC60" s="96"/>
      <c r="MD60" s="96"/>
      <c r="ME60" s="96"/>
      <c r="MF60" s="96"/>
      <c r="MG60" s="96"/>
      <c r="MH60" s="96"/>
      <c r="MI60" s="96"/>
      <c r="MJ60" s="96"/>
      <c r="MK60" s="96"/>
      <c r="ML60" s="96"/>
      <c r="MM60" s="96"/>
      <c r="MN60" s="96"/>
      <c r="MO60" s="96"/>
      <c r="MP60" s="96"/>
      <c r="MQ60" s="96"/>
      <c r="MR60" s="96"/>
      <c r="MS60" s="96"/>
      <c r="MT60" s="96"/>
      <c r="MU60" s="96"/>
      <c r="MV60" s="96"/>
      <c r="MW60" s="96"/>
      <c r="MX60" s="96"/>
      <c r="MY60" s="96"/>
      <c r="MZ60" s="96"/>
      <c r="NA60" s="96"/>
      <c r="NB60" s="96"/>
      <c r="NC60" s="96"/>
      <c r="ND60" s="96"/>
      <c r="NE60" s="96"/>
      <c r="NF60" s="96"/>
      <c r="NG60" s="97">
        <f t="shared" si="1"/>
        <v>0</v>
      </c>
      <c r="NH60" s="98">
        <f t="shared" si="0"/>
        <v>0</v>
      </c>
      <c r="NI60" s="99"/>
      <c r="NJ60" s="100" t="str">
        <f t="shared" si="2"/>
        <v/>
      </c>
      <c r="NK60" s="101" t="str">
        <f t="shared" si="3"/>
        <v/>
      </c>
    </row>
    <row r="61" spans="1:375" s="103" customFormat="1" ht="16.149999999999999">
      <c r="A61" s="91"/>
      <c r="B61" s="93"/>
      <c r="C61" s="93"/>
      <c r="D61" s="94"/>
      <c r="E61" s="95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6"/>
      <c r="MX61" s="96"/>
      <c r="MY61" s="96"/>
      <c r="MZ61" s="96"/>
      <c r="NA61" s="96"/>
      <c r="NB61" s="96"/>
      <c r="NC61" s="96"/>
      <c r="ND61" s="96"/>
      <c r="NE61" s="96"/>
      <c r="NF61" s="96"/>
      <c r="NG61" s="97">
        <f t="shared" si="1"/>
        <v>0</v>
      </c>
      <c r="NH61" s="98">
        <f t="shared" si="0"/>
        <v>0</v>
      </c>
      <c r="NI61" s="99"/>
      <c r="NJ61" s="100" t="str">
        <f t="shared" si="2"/>
        <v/>
      </c>
      <c r="NK61" s="101" t="str">
        <f t="shared" si="3"/>
        <v/>
      </c>
    </row>
    <row r="62" spans="1:375" s="103" customFormat="1" ht="16.149999999999999">
      <c r="A62" s="91"/>
      <c r="B62" s="93"/>
      <c r="C62" s="93"/>
      <c r="D62" s="94"/>
      <c r="E62" s="95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  <c r="IX62" s="96"/>
      <c r="IY62" s="96"/>
      <c r="IZ62" s="96"/>
      <c r="JA62" s="96"/>
      <c r="JB62" s="96"/>
      <c r="JC62" s="96"/>
      <c r="JD62" s="96"/>
      <c r="JE62" s="96"/>
      <c r="JF62" s="96"/>
      <c r="JG62" s="96"/>
      <c r="JH62" s="96"/>
      <c r="JI62" s="96"/>
      <c r="JJ62" s="96"/>
      <c r="JK62" s="96"/>
      <c r="JL62" s="96"/>
      <c r="JM62" s="96"/>
      <c r="JN62" s="96"/>
      <c r="JO62" s="96"/>
      <c r="JP62" s="96"/>
      <c r="JQ62" s="96"/>
      <c r="JR62" s="96"/>
      <c r="JS62" s="96"/>
      <c r="JT62" s="96"/>
      <c r="JU62" s="96"/>
      <c r="JV62" s="96"/>
      <c r="JW62" s="96"/>
      <c r="JX62" s="96"/>
      <c r="JY62" s="96"/>
      <c r="JZ62" s="96"/>
      <c r="KA62" s="96"/>
      <c r="KB62" s="96"/>
      <c r="KC62" s="96"/>
      <c r="KD62" s="96"/>
      <c r="KE62" s="96"/>
      <c r="KF62" s="96"/>
      <c r="KG62" s="96"/>
      <c r="KH62" s="96"/>
      <c r="KI62" s="96"/>
      <c r="KJ62" s="96"/>
      <c r="KK62" s="96"/>
      <c r="KL62" s="96"/>
      <c r="KM62" s="96"/>
      <c r="KN62" s="96"/>
      <c r="KO62" s="96"/>
      <c r="KP62" s="96"/>
      <c r="KQ62" s="96"/>
      <c r="KR62" s="96"/>
      <c r="KS62" s="96"/>
      <c r="KT62" s="96"/>
      <c r="KU62" s="96"/>
      <c r="KV62" s="96"/>
      <c r="KW62" s="96"/>
      <c r="KX62" s="96"/>
      <c r="KY62" s="96"/>
      <c r="KZ62" s="96"/>
      <c r="LA62" s="96"/>
      <c r="LB62" s="96"/>
      <c r="LC62" s="96"/>
      <c r="LD62" s="96"/>
      <c r="LE62" s="96"/>
      <c r="LF62" s="96"/>
      <c r="LG62" s="96"/>
      <c r="LH62" s="96"/>
      <c r="LI62" s="96"/>
      <c r="LJ62" s="96"/>
      <c r="LK62" s="96"/>
      <c r="LL62" s="96"/>
      <c r="LM62" s="96"/>
      <c r="LN62" s="96"/>
      <c r="LO62" s="96"/>
      <c r="LP62" s="96"/>
      <c r="LQ62" s="96"/>
      <c r="LR62" s="96"/>
      <c r="LS62" s="96"/>
      <c r="LT62" s="96"/>
      <c r="LU62" s="96"/>
      <c r="LV62" s="96"/>
      <c r="LW62" s="96"/>
      <c r="LX62" s="96"/>
      <c r="LY62" s="96"/>
      <c r="LZ62" s="96"/>
      <c r="MA62" s="96"/>
      <c r="MB62" s="96"/>
      <c r="MC62" s="96"/>
      <c r="MD62" s="96"/>
      <c r="ME62" s="96"/>
      <c r="MF62" s="96"/>
      <c r="MG62" s="96"/>
      <c r="MH62" s="96"/>
      <c r="MI62" s="96"/>
      <c r="MJ62" s="96"/>
      <c r="MK62" s="96"/>
      <c r="ML62" s="96"/>
      <c r="MM62" s="96"/>
      <c r="MN62" s="96"/>
      <c r="MO62" s="96"/>
      <c r="MP62" s="96"/>
      <c r="MQ62" s="96"/>
      <c r="MR62" s="96"/>
      <c r="MS62" s="96"/>
      <c r="MT62" s="96"/>
      <c r="MU62" s="96"/>
      <c r="MV62" s="96"/>
      <c r="MW62" s="96"/>
      <c r="MX62" s="96"/>
      <c r="MY62" s="96"/>
      <c r="MZ62" s="96"/>
      <c r="NA62" s="96"/>
      <c r="NB62" s="96"/>
      <c r="NC62" s="96"/>
      <c r="ND62" s="96"/>
      <c r="NE62" s="96"/>
      <c r="NF62" s="96"/>
      <c r="NG62" s="97">
        <f t="shared" si="1"/>
        <v>0</v>
      </c>
      <c r="NH62" s="98">
        <f t="shared" si="0"/>
        <v>0</v>
      </c>
      <c r="NI62" s="99"/>
      <c r="NJ62" s="100" t="str">
        <f t="shared" si="2"/>
        <v/>
      </c>
      <c r="NK62" s="101" t="str">
        <f t="shared" si="3"/>
        <v/>
      </c>
    </row>
    <row r="63" spans="1:375" s="103" customFormat="1" ht="16.149999999999999">
      <c r="A63" s="91"/>
      <c r="B63" s="93"/>
      <c r="C63" s="93"/>
      <c r="D63" s="94"/>
      <c r="E63" s="95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  <c r="IX63" s="96"/>
      <c r="IY63" s="96"/>
      <c r="IZ63" s="96"/>
      <c r="JA63" s="96"/>
      <c r="JB63" s="96"/>
      <c r="JC63" s="96"/>
      <c r="JD63" s="96"/>
      <c r="JE63" s="96"/>
      <c r="JF63" s="96"/>
      <c r="JG63" s="96"/>
      <c r="JH63" s="96"/>
      <c r="JI63" s="96"/>
      <c r="JJ63" s="96"/>
      <c r="JK63" s="96"/>
      <c r="JL63" s="96"/>
      <c r="JM63" s="96"/>
      <c r="JN63" s="96"/>
      <c r="JO63" s="96"/>
      <c r="JP63" s="96"/>
      <c r="JQ63" s="96"/>
      <c r="JR63" s="96"/>
      <c r="JS63" s="96"/>
      <c r="JT63" s="96"/>
      <c r="JU63" s="96"/>
      <c r="JV63" s="96"/>
      <c r="JW63" s="96"/>
      <c r="JX63" s="96"/>
      <c r="JY63" s="96"/>
      <c r="JZ63" s="96"/>
      <c r="KA63" s="96"/>
      <c r="KB63" s="96"/>
      <c r="KC63" s="96"/>
      <c r="KD63" s="96"/>
      <c r="KE63" s="96"/>
      <c r="KF63" s="96"/>
      <c r="KG63" s="96"/>
      <c r="KH63" s="96"/>
      <c r="KI63" s="96"/>
      <c r="KJ63" s="96"/>
      <c r="KK63" s="96"/>
      <c r="KL63" s="96"/>
      <c r="KM63" s="96"/>
      <c r="KN63" s="96"/>
      <c r="KO63" s="96"/>
      <c r="KP63" s="96"/>
      <c r="KQ63" s="96"/>
      <c r="KR63" s="96"/>
      <c r="KS63" s="96"/>
      <c r="KT63" s="96"/>
      <c r="KU63" s="96"/>
      <c r="KV63" s="96"/>
      <c r="KW63" s="96"/>
      <c r="KX63" s="96"/>
      <c r="KY63" s="96"/>
      <c r="KZ63" s="96"/>
      <c r="LA63" s="96"/>
      <c r="LB63" s="96"/>
      <c r="LC63" s="96"/>
      <c r="LD63" s="96"/>
      <c r="LE63" s="96"/>
      <c r="LF63" s="96"/>
      <c r="LG63" s="96"/>
      <c r="LH63" s="96"/>
      <c r="LI63" s="96"/>
      <c r="LJ63" s="96"/>
      <c r="LK63" s="96"/>
      <c r="LL63" s="96"/>
      <c r="LM63" s="96"/>
      <c r="LN63" s="96"/>
      <c r="LO63" s="96"/>
      <c r="LP63" s="96"/>
      <c r="LQ63" s="96"/>
      <c r="LR63" s="96"/>
      <c r="LS63" s="96"/>
      <c r="LT63" s="96"/>
      <c r="LU63" s="96"/>
      <c r="LV63" s="96"/>
      <c r="LW63" s="96"/>
      <c r="LX63" s="96"/>
      <c r="LY63" s="96"/>
      <c r="LZ63" s="96"/>
      <c r="MA63" s="96"/>
      <c r="MB63" s="96"/>
      <c r="MC63" s="96"/>
      <c r="MD63" s="96"/>
      <c r="ME63" s="96"/>
      <c r="MF63" s="96"/>
      <c r="MG63" s="96"/>
      <c r="MH63" s="96"/>
      <c r="MI63" s="96"/>
      <c r="MJ63" s="96"/>
      <c r="MK63" s="96"/>
      <c r="ML63" s="96"/>
      <c r="MM63" s="96"/>
      <c r="MN63" s="96"/>
      <c r="MO63" s="96"/>
      <c r="MP63" s="96"/>
      <c r="MQ63" s="96"/>
      <c r="MR63" s="96"/>
      <c r="MS63" s="96"/>
      <c r="MT63" s="96"/>
      <c r="MU63" s="96"/>
      <c r="MV63" s="96"/>
      <c r="MW63" s="96"/>
      <c r="MX63" s="96"/>
      <c r="MY63" s="96"/>
      <c r="MZ63" s="96"/>
      <c r="NA63" s="96"/>
      <c r="NB63" s="96"/>
      <c r="NC63" s="96"/>
      <c r="ND63" s="96"/>
      <c r="NE63" s="96"/>
      <c r="NF63" s="96"/>
      <c r="NG63" s="97">
        <f t="shared" si="1"/>
        <v>0</v>
      </c>
      <c r="NH63" s="98">
        <f t="shared" si="0"/>
        <v>0</v>
      </c>
      <c r="NI63" s="99"/>
      <c r="NJ63" s="100" t="str">
        <f t="shared" si="2"/>
        <v/>
      </c>
      <c r="NK63" s="101" t="str">
        <f t="shared" si="3"/>
        <v/>
      </c>
    </row>
    <row r="64" spans="1:375" s="103" customFormat="1" ht="16.149999999999999">
      <c r="A64" s="91"/>
      <c r="B64" s="93"/>
      <c r="C64" s="93"/>
      <c r="D64" s="94"/>
      <c r="E64" s="95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  <c r="IX64" s="96"/>
      <c r="IY64" s="96"/>
      <c r="IZ64" s="96"/>
      <c r="JA64" s="96"/>
      <c r="JB64" s="96"/>
      <c r="JC64" s="96"/>
      <c r="JD64" s="96"/>
      <c r="JE64" s="96"/>
      <c r="JF64" s="96"/>
      <c r="JG64" s="96"/>
      <c r="JH64" s="96"/>
      <c r="JI64" s="96"/>
      <c r="JJ64" s="96"/>
      <c r="JK64" s="96"/>
      <c r="JL64" s="96"/>
      <c r="JM64" s="96"/>
      <c r="JN64" s="96"/>
      <c r="JO64" s="96"/>
      <c r="JP64" s="96"/>
      <c r="JQ64" s="96"/>
      <c r="JR64" s="96"/>
      <c r="JS64" s="96"/>
      <c r="JT64" s="96"/>
      <c r="JU64" s="96"/>
      <c r="JV64" s="96"/>
      <c r="JW64" s="96"/>
      <c r="JX64" s="96"/>
      <c r="JY64" s="96"/>
      <c r="JZ64" s="96"/>
      <c r="KA64" s="96"/>
      <c r="KB64" s="96"/>
      <c r="KC64" s="96"/>
      <c r="KD64" s="96"/>
      <c r="KE64" s="96"/>
      <c r="KF64" s="96"/>
      <c r="KG64" s="96"/>
      <c r="KH64" s="96"/>
      <c r="KI64" s="96"/>
      <c r="KJ64" s="96"/>
      <c r="KK64" s="96"/>
      <c r="KL64" s="96"/>
      <c r="KM64" s="96"/>
      <c r="KN64" s="96"/>
      <c r="KO64" s="96"/>
      <c r="KP64" s="96"/>
      <c r="KQ64" s="96"/>
      <c r="KR64" s="96"/>
      <c r="KS64" s="96"/>
      <c r="KT64" s="96"/>
      <c r="KU64" s="96"/>
      <c r="KV64" s="96"/>
      <c r="KW64" s="96"/>
      <c r="KX64" s="96"/>
      <c r="KY64" s="96"/>
      <c r="KZ64" s="96"/>
      <c r="LA64" s="96"/>
      <c r="LB64" s="96"/>
      <c r="LC64" s="96"/>
      <c r="LD64" s="96"/>
      <c r="LE64" s="96"/>
      <c r="LF64" s="96"/>
      <c r="LG64" s="96"/>
      <c r="LH64" s="96"/>
      <c r="LI64" s="96"/>
      <c r="LJ64" s="96"/>
      <c r="LK64" s="96"/>
      <c r="LL64" s="96"/>
      <c r="LM64" s="96"/>
      <c r="LN64" s="96"/>
      <c r="LO64" s="96"/>
      <c r="LP64" s="96"/>
      <c r="LQ64" s="96"/>
      <c r="LR64" s="96"/>
      <c r="LS64" s="96"/>
      <c r="LT64" s="96"/>
      <c r="LU64" s="96"/>
      <c r="LV64" s="96"/>
      <c r="LW64" s="96"/>
      <c r="LX64" s="96"/>
      <c r="LY64" s="96"/>
      <c r="LZ64" s="96"/>
      <c r="MA64" s="96"/>
      <c r="MB64" s="96"/>
      <c r="MC64" s="96"/>
      <c r="MD64" s="96"/>
      <c r="ME64" s="96"/>
      <c r="MF64" s="96"/>
      <c r="MG64" s="96"/>
      <c r="MH64" s="96"/>
      <c r="MI64" s="96"/>
      <c r="MJ64" s="96"/>
      <c r="MK64" s="96"/>
      <c r="ML64" s="96"/>
      <c r="MM64" s="96"/>
      <c r="MN64" s="96"/>
      <c r="MO64" s="96"/>
      <c r="MP64" s="96"/>
      <c r="MQ64" s="96"/>
      <c r="MR64" s="96"/>
      <c r="MS64" s="96"/>
      <c r="MT64" s="96"/>
      <c r="MU64" s="96"/>
      <c r="MV64" s="96"/>
      <c r="MW64" s="96"/>
      <c r="MX64" s="96"/>
      <c r="MY64" s="96"/>
      <c r="MZ64" s="96"/>
      <c r="NA64" s="96"/>
      <c r="NB64" s="96"/>
      <c r="NC64" s="96"/>
      <c r="ND64" s="96"/>
      <c r="NE64" s="96"/>
      <c r="NF64" s="96"/>
      <c r="NG64" s="97">
        <f t="shared" si="1"/>
        <v>0</v>
      </c>
      <c r="NH64" s="98">
        <f t="shared" si="0"/>
        <v>0</v>
      </c>
      <c r="NI64" s="99"/>
      <c r="NJ64" s="100" t="str">
        <f t="shared" si="2"/>
        <v/>
      </c>
      <c r="NK64" s="101" t="str">
        <f t="shared" si="3"/>
        <v/>
      </c>
    </row>
    <row r="65" spans="1:375" s="103" customFormat="1" ht="16.149999999999999">
      <c r="A65" s="91"/>
      <c r="B65" s="93"/>
      <c r="C65" s="93"/>
      <c r="D65" s="94"/>
      <c r="E65" s="95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  <c r="IX65" s="96"/>
      <c r="IY65" s="96"/>
      <c r="IZ65" s="96"/>
      <c r="JA65" s="96"/>
      <c r="JB65" s="96"/>
      <c r="JC65" s="96"/>
      <c r="JD65" s="96"/>
      <c r="JE65" s="96"/>
      <c r="JF65" s="96"/>
      <c r="JG65" s="96"/>
      <c r="JH65" s="96"/>
      <c r="JI65" s="96"/>
      <c r="JJ65" s="96"/>
      <c r="JK65" s="96"/>
      <c r="JL65" s="96"/>
      <c r="JM65" s="96"/>
      <c r="JN65" s="96"/>
      <c r="JO65" s="96"/>
      <c r="JP65" s="96"/>
      <c r="JQ65" s="96"/>
      <c r="JR65" s="96"/>
      <c r="JS65" s="96"/>
      <c r="JT65" s="96"/>
      <c r="JU65" s="96"/>
      <c r="JV65" s="96"/>
      <c r="JW65" s="96"/>
      <c r="JX65" s="96"/>
      <c r="JY65" s="96"/>
      <c r="JZ65" s="96"/>
      <c r="KA65" s="96"/>
      <c r="KB65" s="96"/>
      <c r="KC65" s="96"/>
      <c r="KD65" s="96"/>
      <c r="KE65" s="96"/>
      <c r="KF65" s="96"/>
      <c r="KG65" s="96"/>
      <c r="KH65" s="96"/>
      <c r="KI65" s="96"/>
      <c r="KJ65" s="96"/>
      <c r="KK65" s="96"/>
      <c r="KL65" s="96"/>
      <c r="KM65" s="96"/>
      <c r="KN65" s="96"/>
      <c r="KO65" s="96"/>
      <c r="KP65" s="96"/>
      <c r="KQ65" s="96"/>
      <c r="KR65" s="96"/>
      <c r="KS65" s="96"/>
      <c r="KT65" s="96"/>
      <c r="KU65" s="96"/>
      <c r="KV65" s="96"/>
      <c r="KW65" s="96"/>
      <c r="KX65" s="96"/>
      <c r="KY65" s="96"/>
      <c r="KZ65" s="96"/>
      <c r="LA65" s="96"/>
      <c r="LB65" s="96"/>
      <c r="LC65" s="96"/>
      <c r="LD65" s="96"/>
      <c r="LE65" s="96"/>
      <c r="LF65" s="96"/>
      <c r="LG65" s="96"/>
      <c r="LH65" s="96"/>
      <c r="LI65" s="96"/>
      <c r="LJ65" s="96"/>
      <c r="LK65" s="96"/>
      <c r="LL65" s="96"/>
      <c r="LM65" s="96"/>
      <c r="LN65" s="96"/>
      <c r="LO65" s="96"/>
      <c r="LP65" s="96"/>
      <c r="LQ65" s="96"/>
      <c r="LR65" s="96"/>
      <c r="LS65" s="96"/>
      <c r="LT65" s="96"/>
      <c r="LU65" s="96"/>
      <c r="LV65" s="96"/>
      <c r="LW65" s="96"/>
      <c r="LX65" s="96"/>
      <c r="LY65" s="96"/>
      <c r="LZ65" s="96"/>
      <c r="MA65" s="96"/>
      <c r="MB65" s="96"/>
      <c r="MC65" s="96"/>
      <c r="MD65" s="96"/>
      <c r="ME65" s="96"/>
      <c r="MF65" s="96"/>
      <c r="MG65" s="96"/>
      <c r="MH65" s="96"/>
      <c r="MI65" s="96"/>
      <c r="MJ65" s="96"/>
      <c r="MK65" s="96"/>
      <c r="ML65" s="96"/>
      <c r="MM65" s="96"/>
      <c r="MN65" s="96"/>
      <c r="MO65" s="96"/>
      <c r="MP65" s="96"/>
      <c r="MQ65" s="96"/>
      <c r="MR65" s="96"/>
      <c r="MS65" s="96"/>
      <c r="MT65" s="96"/>
      <c r="MU65" s="96"/>
      <c r="MV65" s="96"/>
      <c r="MW65" s="96"/>
      <c r="MX65" s="96"/>
      <c r="MY65" s="96"/>
      <c r="MZ65" s="96"/>
      <c r="NA65" s="96"/>
      <c r="NB65" s="96"/>
      <c r="NC65" s="96"/>
      <c r="ND65" s="96"/>
      <c r="NE65" s="96"/>
      <c r="NF65" s="96"/>
      <c r="NG65" s="97">
        <f t="shared" si="1"/>
        <v>0</v>
      </c>
      <c r="NH65" s="98">
        <f t="shared" si="0"/>
        <v>0</v>
      </c>
      <c r="NI65" s="99"/>
      <c r="NJ65" s="100" t="str">
        <f t="shared" si="2"/>
        <v/>
      </c>
      <c r="NK65" s="101" t="str">
        <f t="shared" si="3"/>
        <v/>
      </c>
    </row>
    <row r="66" spans="1:375" s="103" customFormat="1" ht="16.149999999999999">
      <c r="A66" s="91"/>
      <c r="B66" s="93"/>
      <c r="C66" s="93"/>
      <c r="D66" s="94"/>
      <c r="E66" s="95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  <c r="IX66" s="96"/>
      <c r="IY66" s="96"/>
      <c r="IZ66" s="96"/>
      <c r="JA66" s="96"/>
      <c r="JB66" s="96"/>
      <c r="JC66" s="96"/>
      <c r="JD66" s="96"/>
      <c r="JE66" s="96"/>
      <c r="JF66" s="96"/>
      <c r="JG66" s="96"/>
      <c r="JH66" s="96"/>
      <c r="JI66" s="96"/>
      <c r="JJ66" s="96"/>
      <c r="JK66" s="96"/>
      <c r="JL66" s="96"/>
      <c r="JM66" s="96"/>
      <c r="JN66" s="96"/>
      <c r="JO66" s="96"/>
      <c r="JP66" s="96"/>
      <c r="JQ66" s="96"/>
      <c r="JR66" s="96"/>
      <c r="JS66" s="96"/>
      <c r="JT66" s="96"/>
      <c r="JU66" s="96"/>
      <c r="JV66" s="96"/>
      <c r="JW66" s="96"/>
      <c r="JX66" s="96"/>
      <c r="JY66" s="96"/>
      <c r="JZ66" s="96"/>
      <c r="KA66" s="96"/>
      <c r="KB66" s="96"/>
      <c r="KC66" s="96"/>
      <c r="KD66" s="96"/>
      <c r="KE66" s="96"/>
      <c r="KF66" s="96"/>
      <c r="KG66" s="96"/>
      <c r="KH66" s="96"/>
      <c r="KI66" s="96"/>
      <c r="KJ66" s="96"/>
      <c r="KK66" s="96"/>
      <c r="KL66" s="96"/>
      <c r="KM66" s="96"/>
      <c r="KN66" s="96"/>
      <c r="KO66" s="96"/>
      <c r="KP66" s="96"/>
      <c r="KQ66" s="96"/>
      <c r="KR66" s="96"/>
      <c r="KS66" s="96"/>
      <c r="KT66" s="96"/>
      <c r="KU66" s="96"/>
      <c r="KV66" s="96"/>
      <c r="KW66" s="96"/>
      <c r="KX66" s="96"/>
      <c r="KY66" s="96"/>
      <c r="KZ66" s="96"/>
      <c r="LA66" s="96"/>
      <c r="LB66" s="96"/>
      <c r="LC66" s="96"/>
      <c r="LD66" s="96"/>
      <c r="LE66" s="96"/>
      <c r="LF66" s="96"/>
      <c r="LG66" s="96"/>
      <c r="LH66" s="96"/>
      <c r="LI66" s="96"/>
      <c r="LJ66" s="96"/>
      <c r="LK66" s="96"/>
      <c r="LL66" s="96"/>
      <c r="LM66" s="96"/>
      <c r="LN66" s="96"/>
      <c r="LO66" s="96"/>
      <c r="LP66" s="96"/>
      <c r="LQ66" s="96"/>
      <c r="LR66" s="96"/>
      <c r="LS66" s="96"/>
      <c r="LT66" s="96"/>
      <c r="LU66" s="96"/>
      <c r="LV66" s="96"/>
      <c r="LW66" s="96"/>
      <c r="LX66" s="96"/>
      <c r="LY66" s="96"/>
      <c r="LZ66" s="96"/>
      <c r="MA66" s="96"/>
      <c r="MB66" s="96"/>
      <c r="MC66" s="96"/>
      <c r="MD66" s="96"/>
      <c r="ME66" s="96"/>
      <c r="MF66" s="96"/>
      <c r="MG66" s="96"/>
      <c r="MH66" s="96"/>
      <c r="MI66" s="96"/>
      <c r="MJ66" s="96"/>
      <c r="MK66" s="96"/>
      <c r="ML66" s="96"/>
      <c r="MM66" s="96"/>
      <c r="MN66" s="96"/>
      <c r="MO66" s="96"/>
      <c r="MP66" s="96"/>
      <c r="MQ66" s="96"/>
      <c r="MR66" s="96"/>
      <c r="MS66" s="96"/>
      <c r="MT66" s="96"/>
      <c r="MU66" s="96"/>
      <c r="MV66" s="96"/>
      <c r="MW66" s="96"/>
      <c r="MX66" s="96"/>
      <c r="MY66" s="96"/>
      <c r="MZ66" s="96"/>
      <c r="NA66" s="96"/>
      <c r="NB66" s="96"/>
      <c r="NC66" s="96"/>
      <c r="ND66" s="96"/>
      <c r="NE66" s="96"/>
      <c r="NF66" s="96"/>
      <c r="NG66" s="97">
        <f t="shared" si="1"/>
        <v>0</v>
      </c>
      <c r="NH66" s="98">
        <f t="shared" si="0"/>
        <v>0</v>
      </c>
      <c r="NI66" s="99"/>
      <c r="NJ66" s="100" t="str">
        <f t="shared" si="2"/>
        <v/>
      </c>
      <c r="NK66" s="101" t="str">
        <f t="shared" si="3"/>
        <v/>
      </c>
    </row>
    <row r="67" spans="1:375" s="103" customFormat="1" ht="16.5" customHeight="1">
      <c r="A67" s="91"/>
      <c r="B67" s="93"/>
      <c r="C67" s="93"/>
      <c r="D67" s="94"/>
      <c r="E67" s="95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  <c r="IX67" s="96"/>
      <c r="IY67" s="96"/>
      <c r="IZ67" s="96"/>
      <c r="JA67" s="96"/>
      <c r="JB67" s="96"/>
      <c r="JC67" s="96"/>
      <c r="JD67" s="96"/>
      <c r="JE67" s="96"/>
      <c r="JF67" s="96"/>
      <c r="JG67" s="96"/>
      <c r="JH67" s="96"/>
      <c r="JI67" s="96"/>
      <c r="JJ67" s="96"/>
      <c r="JK67" s="96"/>
      <c r="JL67" s="96"/>
      <c r="JM67" s="96"/>
      <c r="JN67" s="96"/>
      <c r="JO67" s="96"/>
      <c r="JP67" s="96"/>
      <c r="JQ67" s="96"/>
      <c r="JR67" s="96"/>
      <c r="JS67" s="96"/>
      <c r="JT67" s="96"/>
      <c r="JU67" s="96"/>
      <c r="JV67" s="96"/>
      <c r="JW67" s="96"/>
      <c r="JX67" s="96"/>
      <c r="JY67" s="96"/>
      <c r="JZ67" s="96"/>
      <c r="KA67" s="96"/>
      <c r="KB67" s="96"/>
      <c r="KC67" s="96"/>
      <c r="KD67" s="96"/>
      <c r="KE67" s="96"/>
      <c r="KF67" s="96"/>
      <c r="KG67" s="96"/>
      <c r="KH67" s="96"/>
      <c r="KI67" s="96"/>
      <c r="KJ67" s="96"/>
      <c r="KK67" s="96"/>
      <c r="KL67" s="96"/>
      <c r="KM67" s="96"/>
      <c r="KN67" s="96"/>
      <c r="KO67" s="96"/>
      <c r="KP67" s="96"/>
      <c r="KQ67" s="96"/>
      <c r="KR67" s="96"/>
      <c r="KS67" s="96"/>
      <c r="KT67" s="96"/>
      <c r="KU67" s="96"/>
      <c r="KV67" s="96"/>
      <c r="KW67" s="96"/>
      <c r="KX67" s="96"/>
      <c r="KY67" s="96"/>
      <c r="KZ67" s="96"/>
      <c r="LA67" s="96"/>
      <c r="LB67" s="96"/>
      <c r="LC67" s="96"/>
      <c r="LD67" s="96"/>
      <c r="LE67" s="96"/>
      <c r="LF67" s="96"/>
      <c r="LG67" s="96"/>
      <c r="LH67" s="96"/>
      <c r="LI67" s="96"/>
      <c r="LJ67" s="96"/>
      <c r="LK67" s="96"/>
      <c r="LL67" s="96"/>
      <c r="LM67" s="96"/>
      <c r="LN67" s="96"/>
      <c r="LO67" s="96"/>
      <c r="LP67" s="96"/>
      <c r="LQ67" s="96"/>
      <c r="LR67" s="96"/>
      <c r="LS67" s="96"/>
      <c r="LT67" s="96"/>
      <c r="LU67" s="96"/>
      <c r="LV67" s="96"/>
      <c r="LW67" s="96"/>
      <c r="LX67" s="96"/>
      <c r="LY67" s="96"/>
      <c r="LZ67" s="96"/>
      <c r="MA67" s="96"/>
      <c r="MB67" s="96"/>
      <c r="MC67" s="96"/>
      <c r="MD67" s="96"/>
      <c r="ME67" s="96"/>
      <c r="MF67" s="96"/>
      <c r="MG67" s="96"/>
      <c r="MH67" s="96"/>
      <c r="MI67" s="96"/>
      <c r="MJ67" s="96"/>
      <c r="MK67" s="96"/>
      <c r="ML67" s="96"/>
      <c r="MM67" s="96"/>
      <c r="MN67" s="96"/>
      <c r="MO67" s="96"/>
      <c r="MP67" s="96"/>
      <c r="MQ67" s="96"/>
      <c r="MR67" s="96"/>
      <c r="MS67" s="96"/>
      <c r="MT67" s="96"/>
      <c r="MU67" s="96"/>
      <c r="MV67" s="96"/>
      <c r="MW67" s="96"/>
      <c r="MX67" s="96"/>
      <c r="MY67" s="96"/>
      <c r="MZ67" s="96"/>
      <c r="NA67" s="96"/>
      <c r="NB67" s="96"/>
      <c r="NC67" s="96"/>
      <c r="ND67" s="96"/>
      <c r="NE67" s="96"/>
      <c r="NF67" s="96"/>
      <c r="NG67" s="97">
        <f t="shared" si="1"/>
        <v>0</v>
      </c>
      <c r="NH67" s="98">
        <f t="shared" si="0"/>
        <v>0</v>
      </c>
      <c r="NI67" s="99"/>
      <c r="NJ67" s="100" t="str">
        <f t="shared" si="2"/>
        <v/>
      </c>
      <c r="NK67" s="101" t="str">
        <f t="shared" si="3"/>
        <v/>
      </c>
    </row>
    <row r="68" spans="1:375" s="103" customFormat="1" ht="16.5" customHeight="1">
      <c r="A68" s="91"/>
      <c r="B68" s="93"/>
      <c r="C68" s="93"/>
      <c r="D68" s="94"/>
      <c r="E68" s="95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  <c r="IX68" s="96"/>
      <c r="IY68" s="96"/>
      <c r="IZ68" s="96"/>
      <c r="JA68" s="96"/>
      <c r="JB68" s="96"/>
      <c r="JC68" s="96"/>
      <c r="JD68" s="96"/>
      <c r="JE68" s="96"/>
      <c r="JF68" s="96"/>
      <c r="JG68" s="96"/>
      <c r="JH68" s="96"/>
      <c r="JI68" s="96"/>
      <c r="JJ68" s="96"/>
      <c r="JK68" s="96"/>
      <c r="JL68" s="96"/>
      <c r="JM68" s="96"/>
      <c r="JN68" s="96"/>
      <c r="JO68" s="96"/>
      <c r="JP68" s="96"/>
      <c r="JQ68" s="96"/>
      <c r="JR68" s="96"/>
      <c r="JS68" s="96"/>
      <c r="JT68" s="96"/>
      <c r="JU68" s="96"/>
      <c r="JV68" s="96"/>
      <c r="JW68" s="96"/>
      <c r="JX68" s="96"/>
      <c r="JY68" s="96"/>
      <c r="JZ68" s="96"/>
      <c r="KA68" s="96"/>
      <c r="KB68" s="96"/>
      <c r="KC68" s="96"/>
      <c r="KD68" s="96"/>
      <c r="KE68" s="96"/>
      <c r="KF68" s="96"/>
      <c r="KG68" s="96"/>
      <c r="KH68" s="96"/>
      <c r="KI68" s="96"/>
      <c r="KJ68" s="96"/>
      <c r="KK68" s="96"/>
      <c r="KL68" s="96"/>
      <c r="KM68" s="96"/>
      <c r="KN68" s="96"/>
      <c r="KO68" s="96"/>
      <c r="KP68" s="96"/>
      <c r="KQ68" s="96"/>
      <c r="KR68" s="96"/>
      <c r="KS68" s="96"/>
      <c r="KT68" s="96"/>
      <c r="KU68" s="96"/>
      <c r="KV68" s="96"/>
      <c r="KW68" s="96"/>
      <c r="KX68" s="96"/>
      <c r="KY68" s="96"/>
      <c r="KZ68" s="96"/>
      <c r="LA68" s="96"/>
      <c r="LB68" s="96"/>
      <c r="LC68" s="96"/>
      <c r="LD68" s="96"/>
      <c r="LE68" s="96"/>
      <c r="LF68" s="96"/>
      <c r="LG68" s="96"/>
      <c r="LH68" s="96"/>
      <c r="LI68" s="96"/>
      <c r="LJ68" s="96"/>
      <c r="LK68" s="96"/>
      <c r="LL68" s="96"/>
      <c r="LM68" s="96"/>
      <c r="LN68" s="96"/>
      <c r="LO68" s="96"/>
      <c r="LP68" s="96"/>
      <c r="LQ68" s="96"/>
      <c r="LR68" s="96"/>
      <c r="LS68" s="96"/>
      <c r="LT68" s="96"/>
      <c r="LU68" s="96"/>
      <c r="LV68" s="96"/>
      <c r="LW68" s="96"/>
      <c r="LX68" s="96"/>
      <c r="LY68" s="96"/>
      <c r="LZ68" s="96"/>
      <c r="MA68" s="96"/>
      <c r="MB68" s="96"/>
      <c r="MC68" s="96"/>
      <c r="MD68" s="96"/>
      <c r="ME68" s="96"/>
      <c r="MF68" s="96"/>
      <c r="MG68" s="96"/>
      <c r="MH68" s="96"/>
      <c r="MI68" s="96"/>
      <c r="MJ68" s="96"/>
      <c r="MK68" s="96"/>
      <c r="ML68" s="96"/>
      <c r="MM68" s="96"/>
      <c r="MN68" s="96"/>
      <c r="MO68" s="96"/>
      <c r="MP68" s="96"/>
      <c r="MQ68" s="96"/>
      <c r="MR68" s="96"/>
      <c r="MS68" s="96"/>
      <c r="MT68" s="96"/>
      <c r="MU68" s="96"/>
      <c r="MV68" s="96"/>
      <c r="MW68" s="96"/>
      <c r="MX68" s="96"/>
      <c r="MY68" s="96"/>
      <c r="MZ68" s="96"/>
      <c r="NA68" s="96"/>
      <c r="NB68" s="96"/>
      <c r="NC68" s="96"/>
      <c r="ND68" s="96"/>
      <c r="NE68" s="96"/>
      <c r="NF68" s="96"/>
      <c r="NG68" s="97">
        <f t="shared" si="1"/>
        <v>0</v>
      </c>
      <c r="NH68" s="98">
        <f t="shared" si="0"/>
        <v>0</v>
      </c>
      <c r="NI68" s="99"/>
      <c r="NJ68" s="100" t="str">
        <f t="shared" si="2"/>
        <v/>
      </c>
      <c r="NK68" s="101" t="str">
        <f t="shared" si="3"/>
        <v/>
      </c>
    </row>
    <row r="69" spans="1:375" s="103" customFormat="1" ht="16.5" customHeight="1">
      <c r="A69" s="91"/>
      <c r="B69" s="93"/>
      <c r="C69" s="93"/>
      <c r="D69" s="94"/>
      <c r="E69" s="95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  <c r="IX69" s="96"/>
      <c r="IY69" s="96"/>
      <c r="IZ69" s="96"/>
      <c r="JA69" s="96"/>
      <c r="JB69" s="96"/>
      <c r="JC69" s="96"/>
      <c r="JD69" s="96"/>
      <c r="JE69" s="96"/>
      <c r="JF69" s="96"/>
      <c r="JG69" s="96"/>
      <c r="JH69" s="96"/>
      <c r="JI69" s="96"/>
      <c r="JJ69" s="96"/>
      <c r="JK69" s="96"/>
      <c r="JL69" s="96"/>
      <c r="JM69" s="96"/>
      <c r="JN69" s="96"/>
      <c r="JO69" s="96"/>
      <c r="JP69" s="96"/>
      <c r="JQ69" s="96"/>
      <c r="JR69" s="96"/>
      <c r="JS69" s="96"/>
      <c r="JT69" s="96"/>
      <c r="JU69" s="96"/>
      <c r="JV69" s="96"/>
      <c r="JW69" s="96"/>
      <c r="JX69" s="96"/>
      <c r="JY69" s="96"/>
      <c r="JZ69" s="96"/>
      <c r="KA69" s="96"/>
      <c r="KB69" s="96"/>
      <c r="KC69" s="96"/>
      <c r="KD69" s="96"/>
      <c r="KE69" s="96"/>
      <c r="KF69" s="96"/>
      <c r="KG69" s="96"/>
      <c r="KH69" s="96"/>
      <c r="KI69" s="96"/>
      <c r="KJ69" s="96"/>
      <c r="KK69" s="96"/>
      <c r="KL69" s="96"/>
      <c r="KM69" s="96"/>
      <c r="KN69" s="96"/>
      <c r="KO69" s="96"/>
      <c r="KP69" s="96"/>
      <c r="KQ69" s="96"/>
      <c r="KR69" s="96"/>
      <c r="KS69" s="96"/>
      <c r="KT69" s="96"/>
      <c r="KU69" s="96"/>
      <c r="KV69" s="96"/>
      <c r="KW69" s="96"/>
      <c r="KX69" s="96"/>
      <c r="KY69" s="96"/>
      <c r="KZ69" s="96"/>
      <c r="LA69" s="96"/>
      <c r="LB69" s="96"/>
      <c r="LC69" s="96"/>
      <c r="LD69" s="96"/>
      <c r="LE69" s="96"/>
      <c r="LF69" s="96"/>
      <c r="LG69" s="96"/>
      <c r="LH69" s="96"/>
      <c r="LI69" s="96"/>
      <c r="LJ69" s="96"/>
      <c r="LK69" s="96"/>
      <c r="LL69" s="96"/>
      <c r="LM69" s="96"/>
      <c r="LN69" s="96"/>
      <c r="LO69" s="96"/>
      <c r="LP69" s="96"/>
      <c r="LQ69" s="96"/>
      <c r="LR69" s="96"/>
      <c r="LS69" s="96"/>
      <c r="LT69" s="96"/>
      <c r="LU69" s="96"/>
      <c r="LV69" s="96"/>
      <c r="LW69" s="96"/>
      <c r="LX69" s="96"/>
      <c r="LY69" s="96"/>
      <c r="LZ69" s="96"/>
      <c r="MA69" s="96"/>
      <c r="MB69" s="96"/>
      <c r="MC69" s="96"/>
      <c r="MD69" s="96"/>
      <c r="ME69" s="96"/>
      <c r="MF69" s="96"/>
      <c r="MG69" s="96"/>
      <c r="MH69" s="96"/>
      <c r="MI69" s="96"/>
      <c r="MJ69" s="96"/>
      <c r="MK69" s="96"/>
      <c r="ML69" s="96"/>
      <c r="MM69" s="96"/>
      <c r="MN69" s="96"/>
      <c r="MO69" s="96"/>
      <c r="MP69" s="96"/>
      <c r="MQ69" s="96"/>
      <c r="MR69" s="96"/>
      <c r="MS69" s="96"/>
      <c r="MT69" s="96"/>
      <c r="MU69" s="96"/>
      <c r="MV69" s="96"/>
      <c r="MW69" s="96"/>
      <c r="MX69" s="96"/>
      <c r="MY69" s="96"/>
      <c r="MZ69" s="96"/>
      <c r="NA69" s="96"/>
      <c r="NB69" s="96"/>
      <c r="NC69" s="96"/>
      <c r="ND69" s="96"/>
      <c r="NE69" s="96"/>
      <c r="NF69" s="96"/>
      <c r="NG69" s="97">
        <f t="shared" si="1"/>
        <v>0</v>
      </c>
      <c r="NH69" s="98">
        <f t="shared" si="0"/>
        <v>0</v>
      </c>
      <c r="NI69" s="99"/>
      <c r="NJ69" s="100" t="str">
        <f t="shared" si="2"/>
        <v/>
      </c>
      <c r="NK69" s="101" t="str">
        <f t="shared" si="3"/>
        <v/>
      </c>
    </row>
    <row r="70" spans="1:375" s="103" customFormat="1" ht="16.5" customHeight="1">
      <c r="A70" s="91"/>
      <c r="B70" s="93"/>
      <c r="C70" s="93"/>
      <c r="D70" s="94"/>
      <c r="E70" s="95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  <c r="IX70" s="96"/>
      <c r="IY70" s="96"/>
      <c r="IZ70" s="96"/>
      <c r="JA70" s="96"/>
      <c r="JB70" s="96"/>
      <c r="JC70" s="96"/>
      <c r="JD70" s="96"/>
      <c r="JE70" s="96"/>
      <c r="JF70" s="96"/>
      <c r="JG70" s="96"/>
      <c r="JH70" s="96"/>
      <c r="JI70" s="96"/>
      <c r="JJ70" s="96"/>
      <c r="JK70" s="96"/>
      <c r="JL70" s="96"/>
      <c r="JM70" s="96"/>
      <c r="JN70" s="96"/>
      <c r="JO70" s="96"/>
      <c r="JP70" s="96"/>
      <c r="JQ70" s="96"/>
      <c r="JR70" s="96"/>
      <c r="JS70" s="96"/>
      <c r="JT70" s="96"/>
      <c r="JU70" s="96"/>
      <c r="JV70" s="96"/>
      <c r="JW70" s="96"/>
      <c r="JX70" s="96"/>
      <c r="JY70" s="96"/>
      <c r="JZ70" s="96"/>
      <c r="KA70" s="96"/>
      <c r="KB70" s="96"/>
      <c r="KC70" s="96"/>
      <c r="KD70" s="96"/>
      <c r="KE70" s="96"/>
      <c r="KF70" s="96"/>
      <c r="KG70" s="96"/>
      <c r="KH70" s="96"/>
      <c r="KI70" s="96"/>
      <c r="KJ70" s="96"/>
      <c r="KK70" s="96"/>
      <c r="KL70" s="96"/>
      <c r="KM70" s="96"/>
      <c r="KN70" s="96"/>
      <c r="KO70" s="96"/>
      <c r="KP70" s="96"/>
      <c r="KQ70" s="96"/>
      <c r="KR70" s="96"/>
      <c r="KS70" s="96"/>
      <c r="KT70" s="96"/>
      <c r="KU70" s="96"/>
      <c r="KV70" s="96"/>
      <c r="KW70" s="96"/>
      <c r="KX70" s="96"/>
      <c r="KY70" s="96"/>
      <c r="KZ70" s="96"/>
      <c r="LA70" s="96"/>
      <c r="LB70" s="96"/>
      <c r="LC70" s="96"/>
      <c r="LD70" s="96"/>
      <c r="LE70" s="96"/>
      <c r="LF70" s="96"/>
      <c r="LG70" s="96"/>
      <c r="LH70" s="96"/>
      <c r="LI70" s="96"/>
      <c r="LJ70" s="96"/>
      <c r="LK70" s="96"/>
      <c r="LL70" s="96"/>
      <c r="LM70" s="96"/>
      <c r="LN70" s="96"/>
      <c r="LO70" s="96"/>
      <c r="LP70" s="96"/>
      <c r="LQ70" s="96"/>
      <c r="LR70" s="96"/>
      <c r="LS70" s="96"/>
      <c r="LT70" s="96"/>
      <c r="LU70" s="96"/>
      <c r="LV70" s="96"/>
      <c r="LW70" s="96"/>
      <c r="LX70" s="96"/>
      <c r="LY70" s="96"/>
      <c r="LZ70" s="96"/>
      <c r="MA70" s="96"/>
      <c r="MB70" s="96"/>
      <c r="MC70" s="96"/>
      <c r="MD70" s="96"/>
      <c r="ME70" s="96"/>
      <c r="MF70" s="96"/>
      <c r="MG70" s="96"/>
      <c r="MH70" s="96"/>
      <c r="MI70" s="96"/>
      <c r="MJ70" s="96"/>
      <c r="MK70" s="96"/>
      <c r="ML70" s="96"/>
      <c r="MM70" s="96"/>
      <c r="MN70" s="96"/>
      <c r="MO70" s="96"/>
      <c r="MP70" s="96"/>
      <c r="MQ70" s="96"/>
      <c r="MR70" s="96"/>
      <c r="MS70" s="96"/>
      <c r="MT70" s="96"/>
      <c r="MU70" s="96"/>
      <c r="MV70" s="96"/>
      <c r="MW70" s="96"/>
      <c r="MX70" s="96"/>
      <c r="MY70" s="96"/>
      <c r="MZ70" s="96"/>
      <c r="NA70" s="96"/>
      <c r="NB70" s="96"/>
      <c r="NC70" s="96"/>
      <c r="ND70" s="96"/>
      <c r="NE70" s="96"/>
      <c r="NF70" s="96"/>
      <c r="NG70" s="97">
        <f t="shared" si="1"/>
        <v>0</v>
      </c>
      <c r="NH70" s="98">
        <f t="shared" si="0"/>
        <v>0</v>
      </c>
      <c r="NI70" s="99"/>
      <c r="NJ70" s="100" t="str">
        <f t="shared" si="2"/>
        <v/>
      </c>
      <c r="NK70" s="101" t="str">
        <f t="shared" si="3"/>
        <v/>
      </c>
    </row>
    <row r="71" spans="1:375" s="103" customFormat="1" ht="16.5" customHeight="1">
      <c r="A71" s="91" t="s">
        <v>75</v>
      </c>
      <c r="B71" s="93" t="s">
        <v>76</v>
      </c>
      <c r="C71" s="93"/>
      <c r="D71" s="94"/>
      <c r="E71" s="95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  <c r="IX71" s="96"/>
      <c r="IY71" s="96"/>
      <c r="IZ71" s="96"/>
      <c r="JA71" s="96"/>
      <c r="JB71" s="96"/>
      <c r="JC71" s="96"/>
      <c r="JD71" s="96"/>
      <c r="JE71" s="96"/>
      <c r="JF71" s="96"/>
      <c r="JG71" s="96"/>
      <c r="JH71" s="96"/>
      <c r="JI71" s="96"/>
      <c r="JJ71" s="96"/>
      <c r="JK71" s="96"/>
      <c r="JL71" s="96"/>
      <c r="JM71" s="96"/>
      <c r="JN71" s="96"/>
      <c r="JO71" s="96"/>
      <c r="JP71" s="96"/>
      <c r="JQ71" s="96"/>
      <c r="JR71" s="96"/>
      <c r="JS71" s="96"/>
      <c r="JT71" s="96"/>
      <c r="JU71" s="96"/>
      <c r="JV71" s="96"/>
      <c r="JW71" s="96"/>
      <c r="JX71" s="96"/>
      <c r="JY71" s="96"/>
      <c r="JZ71" s="96"/>
      <c r="KA71" s="96"/>
      <c r="KB71" s="96"/>
      <c r="KC71" s="96"/>
      <c r="KD71" s="96"/>
      <c r="KE71" s="96"/>
      <c r="KF71" s="96"/>
      <c r="KG71" s="96"/>
      <c r="KH71" s="96"/>
      <c r="KI71" s="96"/>
      <c r="KJ71" s="96"/>
      <c r="KK71" s="96"/>
      <c r="KL71" s="96"/>
      <c r="KM71" s="96"/>
      <c r="KN71" s="96"/>
      <c r="KO71" s="96"/>
      <c r="KP71" s="96"/>
      <c r="KQ71" s="96"/>
      <c r="KR71" s="96"/>
      <c r="KS71" s="96"/>
      <c r="KT71" s="96"/>
      <c r="KU71" s="96"/>
      <c r="KV71" s="96"/>
      <c r="KW71" s="96"/>
      <c r="KX71" s="96"/>
      <c r="KY71" s="96"/>
      <c r="KZ71" s="96"/>
      <c r="LA71" s="96"/>
      <c r="LB71" s="96"/>
      <c r="LC71" s="96"/>
      <c r="LD71" s="96"/>
      <c r="LE71" s="96"/>
      <c r="LF71" s="96"/>
      <c r="LG71" s="96"/>
      <c r="LH71" s="96"/>
      <c r="LI71" s="96"/>
      <c r="LJ71" s="96"/>
      <c r="LK71" s="96"/>
      <c r="LL71" s="96"/>
      <c r="LM71" s="96"/>
      <c r="LN71" s="96"/>
      <c r="LO71" s="96"/>
      <c r="LP71" s="96"/>
      <c r="LQ71" s="96"/>
      <c r="LR71" s="96"/>
      <c r="LS71" s="96"/>
      <c r="LT71" s="96"/>
      <c r="LU71" s="96"/>
      <c r="LV71" s="96"/>
      <c r="LW71" s="96"/>
      <c r="LX71" s="96"/>
      <c r="LY71" s="96"/>
      <c r="LZ71" s="96"/>
      <c r="MA71" s="96"/>
      <c r="MB71" s="96"/>
      <c r="MC71" s="96"/>
      <c r="MD71" s="96"/>
      <c r="ME71" s="96"/>
      <c r="MF71" s="96"/>
      <c r="MG71" s="96"/>
      <c r="MH71" s="96"/>
      <c r="MI71" s="96"/>
      <c r="MJ71" s="96"/>
      <c r="MK71" s="96"/>
      <c r="ML71" s="96"/>
      <c r="MM71" s="96"/>
      <c r="MN71" s="96"/>
      <c r="MO71" s="96"/>
      <c r="MP71" s="96"/>
      <c r="MQ71" s="96"/>
      <c r="MR71" s="96"/>
      <c r="MS71" s="96"/>
      <c r="MT71" s="96"/>
      <c r="MU71" s="96"/>
      <c r="MV71" s="96"/>
      <c r="MW71" s="96"/>
      <c r="MX71" s="96"/>
      <c r="MY71" s="96"/>
      <c r="MZ71" s="96"/>
      <c r="NA71" s="96"/>
      <c r="NB71" s="96"/>
      <c r="NC71" s="96"/>
      <c r="ND71" s="96"/>
      <c r="NE71" s="96"/>
      <c r="NF71" s="96"/>
      <c r="NG71" s="97">
        <f t="shared" si="1"/>
        <v>0</v>
      </c>
      <c r="NH71" s="98">
        <f t="shared" si="0"/>
        <v>0</v>
      </c>
      <c r="NI71" s="99"/>
      <c r="NJ71" s="100" t="str">
        <f t="shared" si="2"/>
        <v/>
      </c>
      <c r="NK71" s="101" t="str">
        <f t="shared" si="3"/>
        <v/>
      </c>
    </row>
    <row r="72" spans="1:375" s="103" customFormat="1" ht="16.5" customHeight="1">
      <c r="A72" s="91" t="s">
        <v>77</v>
      </c>
      <c r="B72" s="93" t="s">
        <v>76</v>
      </c>
      <c r="C72" s="93"/>
      <c r="D72" s="94"/>
      <c r="E72" s="95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  <c r="IX72" s="96"/>
      <c r="IY72" s="96"/>
      <c r="IZ72" s="96"/>
      <c r="JA72" s="96"/>
      <c r="JB72" s="96"/>
      <c r="JC72" s="96"/>
      <c r="JD72" s="96"/>
      <c r="JE72" s="96"/>
      <c r="JF72" s="96"/>
      <c r="JG72" s="96"/>
      <c r="JH72" s="96"/>
      <c r="JI72" s="96"/>
      <c r="JJ72" s="96"/>
      <c r="JK72" s="96"/>
      <c r="JL72" s="96"/>
      <c r="JM72" s="96"/>
      <c r="JN72" s="96"/>
      <c r="JO72" s="96"/>
      <c r="JP72" s="96"/>
      <c r="JQ72" s="96"/>
      <c r="JR72" s="96"/>
      <c r="JS72" s="96"/>
      <c r="JT72" s="96"/>
      <c r="JU72" s="96"/>
      <c r="JV72" s="96"/>
      <c r="JW72" s="96"/>
      <c r="JX72" s="96"/>
      <c r="JY72" s="96"/>
      <c r="JZ72" s="96"/>
      <c r="KA72" s="96"/>
      <c r="KB72" s="96"/>
      <c r="KC72" s="96"/>
      <c r="KD72" s="96"/>
      <c r="KE72" s="96"/>
      <c r="KF72" s="96"/>
      <c r="KG72" s="96"/>
      <c r="KH72" s="96"/>
      <c r="KI72" s="96"/>
      <c r="KJ72" s="96"/>
      <c r="KK72" s="96"/>
      <c r="KL72" s="96"/>
      <c r="KM72" s="96"/>
      <c r="KN72" s="96"/>
      <c r="KO72" s="96"/>
      <c r="KP72" s="96"/>
      <c r="KQ72" s="96"/>
      <c r="KR72" s="96"/>
      <c r="KS72" s="96"/>
      <c r="KT72" s="96"/>
      <c r="KU72" s="96"/>
      <c r="KV72" s="96"/>
      <c r="KW72" s="96"/>
      <c r="KX72" s="96"/>
      <c r="KY72" s="96"/>
      <c r="KZ72" s="96"/>
      <c r="LA72" s="96"/>
      <c r="LB72" s="96"/>
      <c r="LC72" s="96"/>
      <c r="LD72" s="96"/>
      <c r="LE72" s="96"/>
      <c r="LF72" s="96"/>
      <c r="LG72" s="96"/>
      <c r="LH72" s="96"/>
      <c r="LI72" s="96"/>
      <c r="LJ72" s="96"/>
      <c r="LK72" s="96"/>
      <c r="LL72" s="96"/>
      <c r="LM72" s="96"/>
      <c r="LN72" s="96"/>
      <c r="LO72" s="96"/>
      <c r="LP72" s="96"/>
      <c r="LQ72" s="96"/>
      <c r="LR72" s="96"/>
      <c r="LS72" s="96"/>
      <c r="LT72" s="96"/>
      <c r="LU72" s="96"/>
      <c r="LV72" s="96"/>
      <c r="LW72" s="96"/>
      <c r="LX72" s="96"/>
      <c r="LY72" s="96"/>
      <c r="LZ72" s="96"/>
      <c r="MA72" s="96"/>
      <c r="MB72" s="96"/>
      <c r="MC72" s="96"/>
      <c r="MD72" s="96"/>
      <c r="ME72" s="96"/>
      <c r="MF72" s="96"/>
      <c r="MG72" s="96"/>
      <c r="MH72" s="96"/>
      <c r="MI72" s="96"/>
      <c r="MJ72" s="96"/>
      <c r="MK72" s="96"/>
      <c r="ML72" s="96"/>
      <c r="MM72" s="96"/>
      <c r="MN72" s="96"/>
      <c r="MO72" s="96"/>
      <c r="MP72" s="96"/>
      <c r="MQ72" s="96"/>
      <c r="MR72" s="96"/>
      <c r="MS72" s="96"/>
      <c r="MT72" s="96"/>
      <c r="MU72" s="96"/>
      <c r="MV72" s="96"/>
      <c r="MW72" s="96"/>
      <c r="MX72" s="96"/>
      <c r="MY72" s="96"/>
      <c r="MZ72" s="96"/>
      <c r="NA72" s="96"/>
      <c r="NB72" s="96"/>
      <c r="NC72" s="96"/>
      <c r="ND72" s="96"/>
      <c r="NE72" s="96"/>
      <c r="NF72" s="96"/>
      <c r="NG72" s="97">
        <f t="shared" si="1"/>
        <v>0</v>
      </c>
      <c r="NH72" s="98">
        <f t="shared" si="0"/>
        <v>0</v>
      </c>
      <c r="NI72" s="99"/>
      <c r="NJ72" s="100" t="str">
        <f t="shared" si="2"/>
        <v/>
      </c>
      <c r="NK72" s="101" t="str">
        <f t="shared" si="3"/>
        <v/>
      </c>
    </row>
    <row r="73" spans="1:375" s="103" customFormat="1" ht="16.5" customHeight="1">
      <c r="A73" s="91" t="s">
        <v>78</v>
      </c>
      <c r="B73" s="93" t="s">
        <v>76</v>
      </c>
      <c r="C73" s="93"/>
      <c r="D73" s="94"/>
      <c r="E73" s="95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  <c r="IX73" s="96"/>
      <c r="IY73" s="96"/>
      <c r="IZ73" s="96"/>
      <c r="JA73" s="96"/>
      <c r="JB73" s="96"/>
      <c r="JC73" s="96"/>
      <c r="JD73" s="96"/>
      <c r="JE73" s="96"/>
      <c r="JF73" s="96"/>
      <c r="JG73" s="96"/>
      <c r="JH73" s="96"/>
      <c r="JI73" s="96"/>
      <c r="JJ73" s="96"/>
      <c r="JK73" s="96"/>
      <c r="JL73" s="96"/>
      <c r="JM73" s="96"/>
      <c r="JN73" s="96"/>
      <c r="JO73" s="96"/>
      <c r="JP73" s="96"/>
      <c r="JQ73" s="96"/>
      <c r="JR73" s="96"/>
      <c r="JS73" s="96"/>
      <c r="JT73" s="96"/>
      <c r="JU73" s="96"/>
      <c r="JV73" s="96"/>
      <c r="JW73" s="96"/>
      <c r="JX73" s="96"/>
      <c r="JY73" s="96"/>
      <c r="JZ73" s="96"/>
      <c r="KA73" s="96"/>
      <c r="KB73" s="96"/>
      <c r="KC73" s="96"/>
      <c r="KD73" s="96"/>
      <c r="KE73" s="96"/>
      <c r="KF73" s="96"/>
      <c r="KG73" s="96"/>
      <c r="KH73" s="96"/>
      <c r="KI73" s="96"/>
      <c r="KJ73" s="96"/>
      <c r="KK73" s="96"/>
      <c r="KL73" s="96"/>
      <c r="KM73" s="96"/>
      <c r="KN73" s="96"/>
      <c r="KO73" s="96"/>
      <c r="KP73" s="96"/>
      <c r="KQ73" s="96"/>
      <c r="KR73" s="96"/>
      <c r="KS73" s="96"/>
      <c r="KT73" s="96"/>
      <c r="KU73" s="96"/>
      <c r="KV73" s="96"/>
      <c r="KW73" s="96"/>
      <c r="KX73" s="96"/>
      <c r="KY73" s="96"/>
      <c r="KZ73" s="96"/>
      <c r="LA73" s="96"/>
      <c r="LB73" s="96"/>
      <c r="LC73" s="96"/>
      <c r="LD73" s="96"/>
      <c r="LE73" s="96"/>
      <c r="LF73" s="96"/>
      <c r="LG73" s="96"/>
      <c r="LH73" s="96"/>
      <c r="LI73" s="96"/>
      <c r="LJ73" s="96"/>
      <c r="LK73" s="96"/>
      <c r="LL73" s="96"/>
      <c r="LM73" s="96"/>
      <c r="LN73" s="96"/>
      <c r="LO73" s="96"/>
      <c r="LP73" s="96"/>
      <c r="LQ73" s="96"/>
      <c r="LR73" s="96"/>
      <c r="LS73" s="96"/>
      <c r="LT73" s="96"/>
      <c r="LU73" s="96"/>
      <c r="LV73" s="96"/>
      <c r="LW73" s="96"/>
      <c r="LX73" s="96"/>
      <c r="LY73" s="96"/>
      <c r="LZ73" s="96"/>
      <c r="MA73" s="96"/>
      <c r="MB73" s="96"/>
      <c r="MC73" s="96"/>
      <c r="MD73" s="96"/>
      <c r="ME73" s="96"/>
      <c r="MF73" s="96"/>
      <c r="MG73" s="96"/>
      <c r="MH73" s="96"/>
      <c r="MI73" s="96"/>
      <c r="MJ73" s="96"/>
      <c r="MK73" s="96"/>
      <c r="ML73" s="96"/>
      <c r="MM73" s="96"/>
      <c r="MN73" s="96"/>
      <c r="MO73" s="96"/>
      <c r="MP73" s="96"/>
      <c r="MQ73" s="96"/>
      <c r="MR73" s="96"/>
      <c r="MS73" s="96"/>
      <c r="MT73" s="96"/>
      <c r="MU73" s="96"/>
      <c r="MV73" s="96"/>
      <c r="MW73" s="96"/>
      <c r="MX73" s="96"/>
      <c r="MY73" s="96"/>
      <c r="MZ73" s="96"/>
      <c r="NA73" s="96"/>
      <c r="NB73" s="96"/>
      <c r="NC73" s="96"/>
      <c r="ND73" s="96"/>
      <c r="NE73" s="96"/>
      <c r="NF73" s="96"/>
      <c r="NG73" s="97">
        <f t="shared" si="1"/>
        <v>0</v>
      </c>
      <c r="NH73" s="98">
        <f t="shared" si="0"/>
        <v>0</v>
      </c>
      <c r="NI73" s="99"/>
      <c r="NJ73" s="100" t="str">
        <f t="shared" si="2"/>
        <v/>
      </c>
      <c r="NK73" s="101" t="str">
        <f t="shared" si="3"/>
        <v/>
      </c>
    </row>
    <row r="74" spans="1:375" s="103" customFormat="1" ht="16.5" customHeight="1">
      <c r="A74" s="91" t="s">
        <v>79</v>
      </c>
      <c r="B74" s="93" t="s">
        <v>76</v>
      </c>
      <c r="C74" s="93"/>
      <c r="D74" s="94"/>
      <c r="E74" s="95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  <c r="IX74" s="96"/>
      <c r="IY74" s="96"/>
      <c r="IZ74" s="96"/>
      <c r="JA74" s="96"/>
      <c r="JB74" s="96"/>
      <c r="JC74" s="96"/>
      <c r="JD74" s="96"/>
      <c r="JE74" s="96"/>
      <c r="JF74" s="96"/>
      <c r="JG74" s="96"/>
      <c r="JH74" s="96"/>
      <c r="JI74" s="96"/>
      <c r="JJ74" s="96"/>
      <c r="JK74" s="96"/>
      <c r="JL74" s="96"/>
      <c r="JM74" s="96"/>
      <c r="JN74" s="96"/>
      <c r="JO74" s="96"/>
      <c r="JP74" s="96"/>
      <c r="JQ74" s="96"/>
      <c r="JR74" s="96"/>
      <c r="JS74" s="96"/>
      <c r="JT74" s="96"/>
      <c r="JU74" s="96"/>
      <c r="JV74" s="96"/>
      <c r="JW74" s="96"/>
      <c r="JX74" s="96"/>
      <c r="JY74" s="96"/>
      <c r="JZ74" s="96"/>
      <c r="KA74" s="96"/>
      <c r="KB74" s="96"/>
      <c r="KC74" s="96"/>
      <c r="KD74" s="96"/>
      <c r="KE74" s="96"/>
      <c r="KF74" s="96"/>
      <c r="KG74" s="96"/>
      <c r="KH74" s="96"/>
      <c r="KI74" s="96"/>
      <c r="KJ74" s="96"/>
      <c r="KK74" s="96"/>
      <c r="KL74" s="96"/>
      <c r="KM74" s="96"/>
      <c r="KN74" s="96"/>
      <c r="KO74" s="96"/>
      <c r="KP74" s="96"/>
      <c r="KQ74" s="96"/>
      <c r="KR74" s="96"/>
      <c r="KS74" s="96"/>
      <c r="KT74" s="96"/>
      <c r="KU74" s="96"/>
      <c r="KV74" s="96"/>
      <c r="KW74" s="96"/>
      <c r="KX74" s="96"/>
      <c r="KY74" s="96"/>
      <c r="KZ74" s="96"/>
      <c r="LA74" s="96"/>
      <c r="LB74" s="96"/>
      <c r="LC74" s="96"/>
      <c r="LD74" s="96"/>
      <c r="LE74" s="96"/>
      <c r="LF74" s="96"/>
      <c r="LG74" s="96"/>
      <c r="LH74" s="96"/>
      <c r="LI74" s="96"/>
      <c r="LJ74" s="96"/>
      <c r="LK74" s="96"/>
      <c r="LL74" s="96"/>
      <c r="LM74" s="96"/>
      <c r="LN74" s="96"/>
      <c r="LO74" s="96"/>
      <c r="LP74" s="96"/>
      <c r="LQ74" s="96"/>
      <c r="LR74" s="96"/>
      <c r="LS74" s="96"/>
      <c r="LT74" s="96"/>
      <c r="LU74" s="96"/>
      <c r="LV74" s="96"/>
      <c r="LW74" s="96"/>
      <c r="LX74" s="96"/>
      <c r="LY74" s="96"/>
      <c r="LZ74" s="96"/>
      <c r="MA74" s="96"/>
      <c r="MB74" s="96"/>
      <c r="MC74" s="96"/>
      <c r="MD74" s="96"/>
      <c r="ME74" s="96"/>
      <c r="MF74" s="96"/>
      <c r="MG74" s="96"/>
      <c r="MH74" s="96"/>
      <c r="MI74" s="96"/>
      <c r="MJ74" s="96"/>
      <c r="MK74" s="96"/>
      <c r="ML74" s="96"/>
      <c r="MM74" s="96"/>
      <c r="MN74" s="96"/>
      <c r="MO74" s="96"/>
      <c r="MP74" s="96"/>
      <c r="MQ74" s="96"/>
      <c r="MR74" s="96"/>
      <c r="MS74" s="96"/>
      <c r="MT74" s="96"/>
      <c r="MU74" s="96"/>
      <c r="MV74" s="96"/>
      <c r="MW74" s="96"/>
      <c r="MX74" s="96"/>
      <c r="MY74" s="96"/>
      <c r="MZ74" s="96"/>
      <c r="NA74" s="96"/>
      <c r="NB74" s="96"/>
      <c r="NC74" s="96"/>
      <c r="ND74" s="96"/>
      <c r="NE74" s="96"/>
      <c r="NF74" s="96"/>
      <c r="NG74" s="97">
        <f t="shared" si="1"/>
        <v>0</v>
      </c>
      <c r="NH74" s="98">
        <f>D74+E74-NG74</f>
        <v>0</v>
      </c>
      <c r="NI74" s="99"/>
      <c r="NJ74" s="100" t="str">
        <f t="shared" si="2"/>
        <v/>
      </c>
      <c r="NK74" s="101" t="str">
        <f t="shared" si="3"/>
        <v/>
      </c>
    </row>
  </sheetData>
  <mergeCells count="34">
    <mergeCell ref="A8:E8"/>
    <mergeCell ref="F8:NK8"/>
    <mergeCell ref="A1:A6"/>
    <mergeCell ref="B1:NI6"/>
    <mergeCell ref="NJ1:NK6"/>
    <mergeCell ref="A7:E7"/>
    <mergeCell ref="F7:NK7"/>
    <mergeCell ref="GE12:HI12"/>
    <mergeCell ref="A9:NK9"/>
    <mergeCell ref="A10:NF10"/>
    <mergeCell ref="NG10:NH10"/>
    <mergeCell ref="NJ10:NK10"/>
    <mergeCell ref="A11:A12"/>
    <mergeCell ref="B11:C12"/>
    <mergeCell ref="D11:D12"/>
    <mergeCell ref="E11:E12"/>
    <mergeCell ref="F11:NF11"/>
    <mergeCell ref="NG11:NG13"/>
    <mergeCell ref="A43:NK43"/>
    <mergeCell ref="HJ12:IN12"/>
    <mergeCell ref="IO12:JR12"/>
    <mergeCell ref="JS12:KW12"/>
    <mergeCell ref="KX12:MA12"/>
    <mergeCell ref="MB12:NF12"/>
    <mergeCell ref="A13:E13"/>
    <mergeCell ref="NH11:NH13"/>
    <mergeCell ref="NI11:NI13"/>
    <mergeCell ref="NJ11:NK13"/>
    <mergeCell ref="F12:AJ12"/>
    <mergeCell ref="AK12:BL12"/>
    <mergeCell ref="BM12:CQ12"/>
    <mergeCell ref="CR12:DU12"/>
    <mergeCell ref="DV12:EZ12"/>
    <mergeCell ref="FA12:GD12"/>
  </mergeCells>
  <conditionalFormatting sqref="NH14:NH42 NH44:NH74">
    <cfRule type="cellIs" dxfId="7" priority="4" operator="lessThan">
      <formula>6</formula>
    </cfRule>
    <cfRule type="cellIs" dxfId="6" priority="5" operator="between">
      <formula>6</formula>
      <formula>9</formula>
    </cfRule>
    <cfRule type="cellIs" dxfId="5" priority="6" operator="greaterThan">
      <formula>10</formula>
    </cfRule>
  </conditionalFormatting>
  <conditionalFormatting sqref="NI14:NI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I44:NI7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I68:NI7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J14:NJ42 NJ44:NJ74">
    <cfRule type="containsText" dxfId="4" priority="7" operator="containsText" text="ALERTA">
      <formula>NOT(ISERROR(SEARCH("ALERTA",NJ14)))</formula>
    </cfRule>
    <cfRule type="containsText" dxfId="3" priority="8" operator="containsText" text="CADUCADO">
      <formula>NOT(ISERROR(SEARCH("CADUCADO",NJ14)))</formula>
    </cfRule>
  </conditionalFormatting>
  <conditionalFormatting sqref="NK14:NK42">
    <cfRule type="iconSet" priority="13">
      <iconSet>
        <cfvo type="percent" val="0"/>
        <cfvo type="num" val="0"/>
        <cfvo type="num" val="90"/>
      </iconSet>
    </cfRule>
  </conditionalFormatting>
  <conditionalFormatting sqref="NK44:NK74">
    <cfRule type="iconSet" priority="1">
      <iconSet>
        <cfvo type="percent" val="0"/>
        <cfvo type="num" val="0"/>
        <cfvo type="num" val="90"/>
      </iconSet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E9244-7CBD-44D9-A21E-EEE3C9618731}">
  <sheetPr>
    <tabColor rgb="FFFF0000"/>
  </sheetPr>
  <dimension ref="A2:F22"/>
  <sheetViews>
    <sheetView workbookViewId="0">
      <selection activeCell="D3" sqref="D3:D6"/>
    </sheetView>
  </sheetViews>
  <sheetFormatPr defaultColWidth="11.42578125" defaultRowHeight="14.45"/>
  <cols>
    <col min="3" max="3" width="32.140625" customWidth="1"/>
    <col min="4" max="4" width="21.5703125" customWidth="1"/>
    <col min="5" max="5" width="40.42578125" customWidth="1"/>
    <col min="6" max="6" width="23" customWidth="1"/>
  </cols>
  <sheetData>
    <row r="2" spans="1:6" ht="15">
      <c r="A2" s="4" t="s">
        <v>4</v>
      </c>
      <c r="B2" s="4" t="s">
        <v>5</v>
      </c>
      <c r="C2" s="4" t="s">
        <v>6</v>
      </c>
      <c r="D2" s="4" t="s">
        <v>7</v>
      </c>
      <c r="E2" s="4" t="s">
        <v>9</v>
      </c>
      <c r="F2" s="4" t="s">
        <v>10</v>
      </c>
    </row>
    <row r="3" spans="1:6">
      <c r="A3" s="31" t="s">
        <v>80</v>
      </c>
      <c r="B3" s="31" t="s">
        <v>81</v>
      </c>
      <c r="C3" s="31" t="s">
        <v>82</v>
      </c>
      <c r="D3" s="31" t="s">
        <v>83</v>
      </c>
      <c r="E3" s="32" t="s">
        <v>36</v>
      </c>
      <c r="F3" s="31" t="s">
        <v>84</v>
      </c>
    </row>
    <row r="4" spans="1:6">
      <c r="A4" s="31" t="s">
        <v>31</v>
      </c>
      <c r="B4" s="31" t="s">
        <v>85</v>
      </c>
      <c r="C4" s="31" t="s">
        <v>86</v>
      </c>
      <c r="D4" s="31" t="s">
        <v>87</v>
      </c>
      <c r="E4" s="32" t="s">
        <v>37</v>
      </c>
      <c r="F4" s="31" t="s">
        <v>88</v>
      </c>
    </row>
    <row r="5" spans="1:6">
      <c r="B5" s="31" t="s">
        <v>89</v>
      </c>
      <c r="C5" s="31" t="s">
        <v>90</v>
      </c>
      <c r="D5" s="31" t="s">
        <v>91</v>
      </c>
      <c r="E5" s="32" t="s">
        <v>38</v>
      </c>
    </row>
    <row r="6" spans="1:6">
      <c r="B6" s="31" t="s">
        <v>92</v>
      </c>
      <c r="C6" s="31" t="s">
        <v>93</v>
      </c>
      <c r="D6" s="31" t="s">
        <v>94</v>
      </c>
      <c r="E6" s="32" t="s">
        <v>39</v>
      </c>
    </row>
    <row r="7" spans="1:6">
      <c r="C7" s="31" t="s">
        <v>95</v>
      </c>
      <c r="D7" s="33" t="s">
        <v>96</v>
      </c>
      <c r="E7" s="32" t="s">
        <v>40</v>
      </c>
    </row>
    <row r="8" spans="1:6">
      <c r="E8" s="32" t="s">
        <v>41</v>
      </c>
    </row>
    <row r="9" spans="1:6">
      <c r="E9" s="32" t="s">
        <v>42</v>
      </c>
    </row>
    <row r="10" spans="1:6">
      <c r="E10" s="32" t="s">
        <v>43</v>
      </c>
    </row>
    <row r="11" spans="1:6">
      <c r="E11" s="32" t="s">
        <v>97</v>
      </c>
    </row>
    <row r="12" spans="1:6">
      <c r="E12" s="32" t="s">
        <v>45</v>
      </c>
    </row>
    <row r="13" spans="1:6">
      <c r="E13" s="32" t="s">
        <v>46</v>
      </c>
    </row>
    <row r="14" spans="1:6">
      <c r="E14" s="32" t="s">
        <v>47</v>
      </c>
    </row>
    <row r="15" spans="1:6">
      <c r="E15" s="32" t="s">
        <v>48</v>
      </c>
    </row>
    <row r="16" spans="1:6">
      <c r="E16" s="32" t="s">
        <v>49</v>
      </c>
    </row>
    <row r="17" spans="5:5">
      <c r="E17" s="32" t="s">
        <v>50</v>
      </c>
    </row>
    <row r="18" spans="5:5">
      <c r="E18" s="32" t="s">
        <v>51</v>
      </c>
    </row>
    <row r="19" spans="5:5">
      <c r="E19" s="32" t="s">
        <v>53</v>
      </c>
    </row>
    <row r="20" spans="5:5">
      <c r="E20" s="32" t="s">
        <v>54</v>
      </c>
    </row>
    <row r="21" spans="5:5">
      <c r="E21" s="32" t="s">
        <v>52</v>
      </c>
    </row>
    <row r="22" spans="5:5">
      <c r="E22" s="32" t="s">
        <v>55</v>
      </c>
    </row>
  </sheetData>
  <sheetProtection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CAF9-1155-4F3D-AEC2-E43AADA59530}">
  <sheetPr>
    <tabColor rgb="FFFF0000"/>
  </sheetPr>
  <dimension ref="A3:AN25"/>
  <sheetViews>
    <sheetView topLeftCell="AA1" workbookViewId="0">
      <selection activeCell="AK20" sqref="AK20"/>
    </sheetView>
  </sheetViews>
  <sheetFormatPr defaultColWidth="11.42578125" defaultRowHeight="14.45"/>
  <cols>
    <col min="1" max="1" width="12.5703125" bestFit="1" customWidth="1"/>
    <col min="3" max="3" width="16.5703125" bestFit="1" customWidth="1"/>
    <col min="4" max="4" width="28.42578125" bestFit="1" customWidth="1"/>
    <col min="6" max="6" width="20.7109375" customWidth="1"/>
    <col min="11" max="11" width="16.5703125" bestFit="1" customWidth="1"/>
    <col min="12" max="12" width="26.42578125" bestFit="1" customWidth="1"/>
    <col min="14" max="14" width="39.85546875" customWidth="1"/>
    <col min="19" max="19" width="16.5703125" bestFit="1" customWidth="1"/>
    <col min="20" max="20" width="19.140625" bestFit="1" customWidth="1"/>
    <col min="22" max="22" width="22.85546875" customWidth="1"/>
    <col min="23" max="23" width="9.85546875" customWidth="1"/>
    <col min="24" max="24" width="20.7109375" customWidth="1"/>
    <col min="27" max="27" width="16.5703125" bestFit="1" customWidth="1"/>
    <col min="28" max="28" width="14.85546875" bestFit="1" customWidth="1"/>
    <col min="35" max="35" width="16.5703125" bestFit="1" customWidth="1"/>
    <col min="36" max="36" width="21.7109375" bestFit="1" customWidth="1"/>
  </cols>
  <sheetData>
    <row r="3" spans="1:40">
      <c r="A3" t="s">
        <v>98</v>
      </c>
      <c r="C3" s="29" t="s">
        <v>99</v>
      </c>
      <c r="D3" t="s">
        <v>100</v>
      </c>
      <c r="F3" s="115" t="s">
        <v>82</v>
      </c>
      <c r="G3" s="116">
        <f>IFERROR(VLOOKUP(F3,$C$4:$D$10,2,0),0)</f>
        <v>0</v>
      </c>
      <c r="H3" s="117" t="e">
        <f>G3/$G$7</f>
        <v>#DIV/0!</v>
      </c>
      <c r="I3" s="118" t="e">
        <f>$H$7-H3</f>
        <v>#DIV/0!</v>
      </c>
      <c r="K3" s="29" t="s">
        <v>99</v>
      </c>
      <c r="L3" t="s">
        <v>101</v>
      </c>
      <c r="N3" s="121" t="s">
        <v>36</v>
      </c>
      <c r="O3" s="116">
        <f>IFERROR(VLOOKUP(N3,$K$4:$L$25,2,0),0)</f>
        <v>0</v>
      </c>
      <c r="P3" s="117" t="e">
        <f>O3/$O$23</f>
        <v>#DIV/0!</v>
      </c>
      <c r="Q3" s="118" t="e">
        <f>$P$23-P3</f>
        <v>#DIV/0!</v>
      </c>
      <c r="S3" s="29" t="s">
        <v>99</v>
      </c>
      <c r="T3" t="s">
        <v>102</v>
      </c>
      <c r="V3" s="115" t="s">
        <v>103</v>
      </c>
      <c r="W3" s="116">
        <f>IFERROR(VLOOKUP(V3,$S$4:$T$17,2,0),0)</f>
        <v>0</v>
      </c>
      <c r="X3" s="116" t="s">
        <v>104</v>
      </c>
      <c r="Y3" s="116">
        <f>IFERROR(VLOOKUP(V3,$S$4:$T$17,2,0),0)</f>
        <v>0</v>
      </c>
      <c r="AA3" s="29" t="s">
        <v>99</v>
      </c>
      <c r="AB3" t="s">
        <v>105</v>
      </c>
      <c r="AD3" s="115" t="s">
        <v>80</v>
      </c>
      <c r="AE3" s="116">
        <f>IFERROR(VLOOKUP(AD3,$AA$4:$AB$5,2,0),0)</f>
        <v>0</v>
      </c>
      <c r="AF3" s="117" t="e">
        <f>AE3/$AE$5</f>
        <v>#DIV/0!</v>
      </c>
      <c r="AG3" s="118">
        <v>1</v>
      </c>
      <c r="AI3" s="29" t="s">
        <v>99</v>
      </c>
      <c r="AJ3" t="s">
        <v>106</v>
      </c>
      <c r="AL3" s="115" t="s">
        <v>96</v>
      </c>
      <c r="AM3" s="116">
        <f>IFERROR(VLOOKUP(AL3,$AI$4:$AJ$10,2,0),0)</f>
        <v>0</v>
      </c>
      <c r="AN3" s="117" t="e">
        <f>AM3/$AM$8</f>
        <v>#DIV/0!</v>
      </c>
    </row>
    <row r="4" spans="1:40">
      <c r="A4">
        <v>406</v>
      </c>
      <c r="C4" s="30" t="s">
        <v>107</v>
      </c>
      <c r="F4" s="115" t="s">
        <v>90</v>
      </c>
      <c r="G4" s="116">
        <f t="shared" ref="G4:G6" si="0">IFERROR(VLOOKUP(F4,$C$4:$D$10,2,0),0)</f>
        <v>0</v>
      </c>
      <c r="H4" s="117" t="e">
        <f>G4/$G$7</f>
        <v>#DIV/0!</v>
      </c>
      <c r="I4" s="118" t="e">
        <f t="shared" ref="I4:I6" si="1">$H$7-H4</f>
        <v>#DIV/0!</v>
      </c>
      <c r="K4" s="30" t="s">
        <v>107</v>
      </c>
      <c r="N4" s="121" t="s">
        <v>37</v>
      </c>
      <c r="O4" s="116">
        <f t="shared" ref="O4:O22" si="2">IFERROR(VLOOKUP(N4,$K$4:$L$25,2,0),0)</f>
        <v>0</v>
      </c>
      <c r="P4" s="117" t="e">
        <f t="shared" ref="P4:P22" si="3">O4/$O$23</f>
        <v>#DIV/0!</v>
      </c>
      <c r="Q4" s="118" t="e">
        <f t="shared" ref="Q4:Q22" si="4">$P$23-P4</f>
        <v>#DIV/0!</v>
      </c>
      <c r="S4" s="30" t="s">
        <v>107</v>
      </c>
      <c r="V4" s="115" t="s">
        <v>108</v>
      </c>
      <c r="W4" s="116">
        <f t="shared" ref="W4:W11" si="5">IFERROR(VLOOKUP(V4,$S$4:$T$17,2,0),0)</f>
        <v>0</v>
      </c>
      <c r="X4" s="116" t="s">
        <v>109</v>
      </c>
      <c r="Y4" s="116">
        <f t="shared" ref="Y4:Y11" si="6">IFERROR(VLOOKUP(V4,$S$4:$T$17,2,0),0)</f>
        <v>0</v>
      </c>
      <c r="AA4" s="30" t="s">
        <v>107</v>
      </c>
      <c r="AD4" s="115" t="s">
        <v>31</v>
      </c>
      <c r="AE4" s="116">
        <f>IFERROR(VLOOKUP(AD4,$AA$4:$AB$5,2,0),0)</f>
        <v>0</v>
      </c>
      <c r="AF4" s="117" t="e">
        <f>AE4/$AE$5</f>
        <v>#DIV/0!</v>
      </c>
      <c r="AG4" s="118">
        <v>1</v>
      </c>
      <c r="AI4" s="30" t="s">
        <v>107</v>
      </c>
      <c r="AL4" s="122" t="s">
        <v>83</v>
      </c>
      <c r="AM4" s="116">
        <f t="shared" ref="AM4:AM7" si="7">IFERROR(VLOOKUP(AL4,$AI$4:$AJ$10,2,0),0)</f>
        <v>0</v>
      </c>
      <c r="AN4" s="117" t="e">
        <f t="shared" ref="AN4:AN7" si="8">AM4/$AM$8</f>
        <v>#DIV/0!</v>
      </c>
    </row>
    <row r="5" spans="1:40">
      <c r="C5" s="30" t="s">
        <v>110</v>
      </c>
      <c r="F5" s="116" t="s">
        <v>111</v>
      </c>
      <c r="G5" s="116">
        <f t="shared" si="0"/>
        <v>0</v>
      </c>
      <c r="H5" s="117" t="e">
        <f>G5/$G$7</f>
        <v>#DIV/0!</v>
      </c>
      <c r="I5" s="118" t="e">
        <f t="shared" si="1"/>
        <v>#DIV/0!</v>
      </c>
      <c r="K5" s="30" t="s">
        <v>110</v>
      </c>
      <c r="N5" s="121" t="s">
        <v>38</v>
      </c>
      <c r="O5" s="116">
        <f t="shared" si="2"/>
        <v>0</v>
      </c>
      <c r="P5" s="117" t="e">
        <f t="shared" si="3"/>
        <v>#DIV/0!</v>
      </c>
      <c r="Q5" s="118" t="e">
        <f t="shared" si="4"/>
        <v>#DIV/0!</v>
      </c>
      <c r="S5" s="30" t="s">
        <v>110</v>
      </c>
      <c r="V5" s="115" t="s">
        <v>112</v>
      </c>
      <c r="W5" s="116">
        <f t="shared" si="5"/>
        <v>0</v>
      </c>
      <c r="X5" s="116" t="s">
        <v>104</v>
      </c>
      <c r="Y5" s="116">
        <f t="shared" si="6"/>
        <v>0</v>
      </c>
      <c r="AA5" s="30" t="s">
        <v>110</v>
      </c>
      <c r="AD5" s="116" t="s">
        <v>28</v>
      </c>
      <c r="AE5" s="116">
        <f>SUM(AE3:AE4)</f>
        <v>0</v>
      </c>
      <c r="AF5" s="118" t="e">
        <f>SUM(AF3:AF4)</f>
        <v>#DIV/0!</v>
      </c>
      <c r="AI5" s="30" t="s">
        <v>110</v>
      </c>
      <c r="AL5" s="122" t="s">
        <v>87</v>
      </c>
      <c r="AM5" s="116">
        <f t="shared" si="7"/>
        <v>0</v>
      </c>
      <c r="AN5" s="117" t="e">
        <f t="shared" si="8"/>
        <v>#DIV/0!</v>
      </c>
    </row>
    <row r="6" spans="1:40">
      <c r="F6" s="116" t="s">
        <v>95</v>
      </c>
      <c r="G6" s="116">
        <f t="shared" si="0"/>
        <v>0</v>
      </c>
      <c r="H6" s="117" t="e">
        <f>G6/$G$7</f>
        <v>#DIV/0!</v>
      </c>
      <c r="I6" s="119" t="e">
        <f t="shared" si="1"/>
        <v>#DIV/0!</v>
      </c>
      <c r="N6" s="121" t="s">
        <v>39</v>
      </c>
      <c r="O6" s="116">
        <f t="shared" si="2"/>
        <v>0</v>
      </c>
      <c r="P6" s="117" t="e">
        <f t="shared" si="3"/>
        <v>#DIV/0!</v>
      </c>
      <c r="Q6" s="118" t="e">
        <f t="shared" si="4"/>
        <v>#DIV/0!</v>
      </c>
      <c r="V6" s="115" t="s">
        <v>113</v>
      </c>
      <c r="W6" s="116">
        <f t="shared" si="5"/>
        <v>0</v>
      </c>
      <c r="X6" s="116" t="s">
        <v>114</v>
      </c>
      <c r="Y6" s="116">
        <f t="shared" si="6"/>
        <v>0</v>
      </c>
      <c r="AL6" s="122" t="s">
        <v>91</v>
      </c>
      <c r="AM6" s="116">
        <f t="shared" si="7"/>
        <v>0</v>
      </c>
      <c r="AN6" s="117" t="e">
        <f t="shared" si="8"/>
        <v>#DIV/0!</v>
      </c>
    </row>
    <row r="7" spans="1:40">
      <c r="F7" s="116" t="s">
        <v>28</v>
      </c>
      <c r="G7" s="116">
        <f>SUM(G3:G6)</f>
        <v>0</v>
      </c>
      <c r="H7" s="118" t="e">
        <f>SUM(H3:H6)</f>
        <v>#DIV/0!</v>
      </c>
      <c r="N7" s="121" t="s">
        <v>40</v>
      </c>
      <c r="O7" s="116">
        <f t="shared" si="2"/>
        <v>0</v>
      </c>
      <c r="P7" s="117" t="e">
        <f t="shared" si="3"/>
        <v>#DIV/0!</v>
      </c>
      <c r="Q7" s="118" t="e">
        <f t="shared" si="4"/>
        <v>#DIV/0!</v>
      </c>
      <c r="V7" s="115" t="s">
        <v>115</v>
      </c>
      <c r="W7" s="116">
        <f t="shared" si="5"/>
        <v>0</v>
      </c>
      <c r="X7" s="116" t="s">
        <v>114</v>
      </c>
      <c r="Y7" s="116">
        <f t="shared" si="6"/>
        <v>0</v>
      </c>
      <c r="AL7" s="122" t="s">
        <v>94</v>
      </c>
      <c r="AM7" s="116">
        <f t="shared" si="7"/>
        <v>0</v>
      </c>
      <c r="AN7" s="117" t="e">
        <f t="shared" si="8"/>
        <v>#DIV/0!</v>
      </c>
    </row>
    <row r="8" spans="1:40">
      <c r="N8" s="121" t="s">
        <v>41</v>
      </c>
      <c r="O8" s="116">
        <f t="shared" si="2"/>
        <v>0</v>
      </c>
      <c r="P8" s="117" t="e">
        <f t="shared" si="3"/>
        <v>#DIV/0!</v>
      </c>
      <c r="Q8" s="118" t="e">
        <f t="shared" si="4"/>
        <v>#DIV/0!</v>
      </c>
      <c r="V8" s="115" t="s">
        <v>116</v>
      </c>
      <c r="W8" s="116">
        <f t="shared" si="5"/>
        <v>0</v>
      </c>
      <c r="X8" s="116" t="s">
        <v>117</v>
      </c>
      <c r="Y8" s="116">
        <f t="shared" si="6"/>
        <v>0</v>
      </c>
      <c r="AL8" s="122" t="s">
        <v>28</v>
      </c>
      <c r="AM8" s="116">
        <f>SUM(AM3:AM7)</f>
        <v>0</v>
      </c>
      <c r="AN8" s="118" t="e">
        <f>SUM(AN3:AN7)</f>
        <v>#DIV/0!</v>
      </c>
    </row>
    <row r="9" spans="1:40">
      <c r="N9" s="121" t="s">
        <v>42</v>
      </c>
      <c r="O9" s="116">
        <f t="shared" si="2"/>
        <v>0</v>
      </c>
      <c r="P9" s="117" t="e">
        <f t="shared" si="3"/>
        <v>#DIV/0!</v>
      </c>
      <c r="Q9" s="118" t="e">
        <f t="shared" si="4"/>
        <v>#DIV/0!</v>
      </c>
      <c r="V9" s="115" t="s">
        <v>118</v>
      </c>
      <c r="W9" s="116">
        <f t="shared" si="5"/>
        <v>0</v>
      </c>
      <c r="X9" s="116" t="s">
        <v>119</v>
      </c>
      <c r="Y9" s="116">
        <f t="shared" si="6"/>
        <v>0</v>
      </c>
    </row>
    <row r="10" spans="1:40">
      <c r="C10" s="120"/>
      <c r="N10" s="121" t="s">
        <v>43</v>
      </c>
      <c r="O10" s="116">
        <f t="shared" si="2"/>
        <v>0</v>
      </c>
      <c r="P10" s="117" t="e">
        <f t="shared" si="3"/>
        <v>#DIV/0!</v>
      </c>
      <c r="Q10" s="118" t="e">
        <f t="shared" si="4"/>
        <v>#DIV/0!</v>
      </c>
      <c r="V10" s="115" t="s">
        <v>120</v>
      </c>
      <c r="W10" s="116">
        <f t="shared" si="5"/>
        <v>0</v>
      </c>
      <c r="X10" s="116" t="s">
        <v>114</v>
      </c>
      <c r="Y10" s="116">
        <f t="shared" si="6"/>
        <v>0</v>
      </c>
    </row>
    <row r="11" spans="1:40">
      <c r="N11" s="121" t="s">
        <v>97</v>
      </c>
      <c r="O11" s="116">
        <f t="shared" si="2"/>
        <v>0</v>
      </c>
      <c r="P11" s="117" t="e">
        <f t="shared" si="3"/>
        <v>#DIV/0!</v>
      </c>
      <c r="Q11" s="118" t="e">
        <f t="shared" si="4"/>
        <v>#DIV/0!</v>
      </c>
      <c r="V11" s="115" t="s">
        <v>121</v>
      </c>
      <c r="W11" s="116">
        <f t="shared" si="5"/>
        <v>0</v>
      </c>
      <c r="X11" s="116" t="s">
        <v>109</v>
      </c>
      <c r="Y11" s="116">
        <f t="shared" si="6"/>
        <v>0</v>
      </c>
      <c r="AI11" s="120"/>
    </row>
    <row r="12" spans="1:40">
      <c r="N12" s="121" t="s">
        <v>45</v>
      </c>
      <c r="O12" s="116">
        <f t="shared" si="2"/>
        <v>0</v>
      </c>
      <c r="P12" s="117" t="e">
        <f t="shared" si="3"/>
        <v>#DIV/0!</v>
      </c>
      <c r="Q12" s="118" t="e">
        <f t="shared" si="4"/>
        <v>#DIV/0!</v>
      </c>
      <c r="V12" s="115" t="s">
        <v>28</v>
      </c>
      <c r="W12" s="116">
        <f>SUM(W3:W11)</f>
        <v>0</v>
      </c>
      <c r="X12" s="116"/>
      <c r="Y12" s="116">
        <f>SUM(Y3:Y11)</f>
        <v>0</v>
      </c>
    </row>
    <row r="13" spans="1:40">
      <c r="N13" s="121" t="s">
        <v>46</v>
      </c>
      <c r="O13" s="116">
        <f t="shared" si="2"/>
        <v>0</v>
      </c>
      <c r="P13" s="117" t="e">
        <f t="shared" si="3"/>
        <v>#DIV/0!</v>
      </c>
      <c r="Q13" s="118" t="e">
        <f t="shared" si="4"/>
        <v>#DIV/0!</v>
      </c>
    </row>
    <row r="14" spans="1:40">
      <c r="N14" s="121" t="s">
        <v>47</v>
      </c>
      <c r="O14" s="116">
        <f t="shared" si="2"/>
        <v>0</v>
      </c>
      <c r="P14" s="117" t="e">
        <f t="shared" si="3"/>
        <v>#DIV/0!</v>
      </c>
      <c r="Q14" s="118" t="e">
        <f t="shared" si="4"/>
        <v>#DIV/0!</v>
      </c>
    </row>
    <row r="15" spans="1:40">
      <c r="N15" s="121" t="s">
        <v>48</v>
      </c>
      <c r="O15" s="116">
        <f t="shared" si="2"/>
        <v>0</v>
      </c>
      <c r="P15" s="117" t="e">
        <f t="shared" si="3"/>
        <v>#DIV/0!</v>
      </c>
      <c r="Q15" s="118" t="e">
        <f t="shared" si="4"/>
        <v>#DIV/0!</v>
      </c>
    </row>
    <row r="16" spans="1:40">
      <c r="N16" s="121" t="s">
        <v>49</v>
      </c>
      <c r="O16" s="116">
        <f t="shared" si="2"/>
        <v>0</v>
      </c>
      <c r="P16" s="117" t="e">
        <f t="shared" si="3"/>
        <v>#DIV/0!</v>
      </c>
      <c r="Q16" s="118" t="e">
        <f t="shared" si="4"/>
        <v>#DIV/0!</v>
      </c>
    </row>
    <row r="17" spans="11:19">
      <c r="N17" s="121" t="s">
        <v>50</v>
      </c>
      <c r="O17" s="116">
        <f t="shared" si="2"/>
        <v>0</v>
      </c>
      <c r="P17" s="117" t="e">
        <f t="shared" si="3"/>
        <v>#DIV/0!</v>
      </c>
      <c r="Q17" s="118" t="e">
        <f t="shared" si="4"/>
        <v>#DIV/0!</v>
      </c>
    </row>
    <row r="18" spans="11:19">
      <c r="N18" s="121" t="s">
        <v>51</v>
      </c>
      <c r="O18" s="116">
        <f t="shared" si="2"/>
        <v>0</v>
      </c>
      <c r="P18" s="117" t="e">
        <f t="shared" si="3"/>
        <v>#DIV/0!</v>
      </c>
      <c r="Q18" s="118" t="e">
        <f t="shared" si="4"/>
        <v>#DIV/0!</v>
      </c>
      <c r="S18" s="120"/>
    </row>
    <row r="19" spans="11:19">
      <c r="N19" s="121" t="s">
        <v>53</v>
      </c>
      <c r="O19" s="116">
        <f t="shared" si="2"/>
        <v>0</v>
      </c>
      <c r="P19" s="117" t="e">
        <f t="shared" si="3"/>
        <v>#DIV/0!</v>
      </c>
      <c r="Q19" s="118" t="e">
        <f t="shared" si="4"/>
        <v>#DIV/0!</v>
      </c>
    </row>
    <row r="20" spans="11:19">
      <c r="N20" s="121" t="s">
        <v>54</v>
      </c>
      <c r="O20" s="116">
        <f t="shared" si="2"/>
        <v>0</v>
      </c>
      <c r="P20" s="117" t="e">
        <f t="shared" si="3"/>
        <v>#DIV/0!</v>
      </c>
      <c r="Q20" s="118" t="e">
        <f t="shared" si="4"/>
        <v>#DIV/0!</v>
      </c>
    </row>
    <row r="21" spans="11:19">
      <c r="N21" s="121" t="s">
        <v>52</v>
      </c>
      <c r="O21" s="116">
        <f t="shared" si="2"/>
        <v>0</v>
      </c>
      <c r="P21" s="117" t="e">
        <f t="shared" si="3"/>
        <v>#DIV/0!</v>
      </c>
      <c r="Q21" s="118" t="e">
        <f t="shared" si="4"/>
        <v>#DIV/0!</v>
      </c>
    </row>
    <row r="22" spans="11:19">
      <c r="N22" s="121" t="s">
        <v>55</v>
      </c>
      <c r="O22" s="116">
        <f t="shared" si="2"/>
        <v>0</v>
      </c>
      <c r="P22" s="117" t="e">
        <f t="shared" si="3"/>
        <v>#DIV/0!</v>
      </c>
      <c r="Q22" s="118" t="e">
        <f t="shared" si="4"/>
        <v>#DIV/0!</v>
      </c>
    </row>
    <row r="23" spans="11:19">
      <c r="N23" s="121" t="s">
        <v>28</v>
      </c>
      <c r="O23" s="116">
        <f>SUM(O3:O22)</f>
        <v>0</v>
      </c>
      <c r="P23" s="118" t="e">
        <f>SUM(P3:P22)</f>
        <v>#DIV/0!</v>
      </c>
    </row>
    <row r="25" spans="11:19">
      <c r="K25" s="1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D1763-742A-44ED-AADE-106ACA5017CB}">
  <sheetPr>
    <tabColor rgb="FFFF0000"/>
  </sheetPr>
  <dimension ref="B9:O40"/>
  <sheetViews>
    <sheetView topLeftCell="A23" workbookViewId="0">
      <selection activeCell="L43" sqref="L43"/>
    </sheetView>
  </sheetViews>
  <sheetFormatPr defaultColWidth="11.42578125" defaultRowHeight="14.45"/>
  <sheetData>
    <row r="9" spans="8:15">
      <c r="H9" s="120" t="s">
        <v>111</v>
      </c>
      <c r="K9" s="120" t="s">
        <v>122</v>
      </c>
      <c r="M9" s="120" t="s">
        <v>123</v>
      </c>
      <c r="O9" s="120" t="s">
        <v>124</v>
      </c>
    </row>
    <row r="31" spans="10:12">
      <c r="J31" s="221" t="s">
        <v>125</v>
      </c>
      <c r="K31" s="221"/>
      <c r="L31" s="221"/>
    </row>
    <row r="34" spans="2:11">
      <c r="B34" s="221" t="s">
        <v>126</v>
      </c>
      <c r="C34" s="221"/>
    </row>
    <row r="40" spans="2:11">
      <c r="J40" s="221" t="s">
        <v>127</v>
      </c>
      <c r="K40" s="221"/>
    </row>
  </sheetData>
  <mergeCells count="3">
    <mergeCell ref="B34:C34"/>
    <mergeCell ref="J31:L31"/>
    <mergeCell ref="J40:K40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756CE-2646-4897-B1D1-08A34A0A8FB2}">
  <sheetPr>
    <tabColor rgb="FFFF0000"/>
  </sheetPr>
  <dimension ref="A1:E33"/>
  <sheetViews>
    <sheetView topLeftCell="A17" workbookViewId="0">
      <selection activeCell="A40" sqref="A40"/>
    </sheetView>
  </sheetViews>
  <sheetFormatPr defaultColWidth="11.42578125" defaultRowHeight="14.45"/>
  <cols>
    <col min="1" max="1" width="28.42578125" customWidth="1"/>
    <col min="4" max="4" width="17.42578125" bestFit="1" customWidth="1"/>
    <col min="5" max="5" width="16.42578125" bestFit="1" customWidth="1"/>
  </cols>
  <sheetData>
    <row r="1" spans="1:5">
      <c r="A1" s="114" t="s">
        <v>128</v>
      </c>
      <c r="B1" s="114" t="s">
        <v>72</v>
      </c>
    </row>
    <row r="2" spans="1:5" ht="16.149999999999999">
      <c r="A2" s="91" t="s">
        <v>129</v>
      </c>
      <c r="B2" s="98">
        <f>'[1]KARDEX 2023'!NH14</f>
        <v>0</v>
      </c>
    </row>
    <row r="3" spans="1:5" ht="16.149999999999999">
      <c r="A3" s="91" t="s">
        <v>130</v>
      </c>
      <c r="B3" s="98">
        <f>'[1]KARDEX 2023'!NH15</f>
        <v>0</v>
      </c>
      <c r="D3" t="s">
        <v>99</v>
      </c>
      <c r="E3" t="s">
        <v>131</v>
      </c>
    </row>
    <row r="4" spans="1:5" ht="16.149999999999999">
      <c r="A4" s="91" t="s">
        <v>132</v>
      </c>
      <c r="B4" s="98">
        <f>'[1]KARDEX 2023'!NH16</f>
        <v>0</v>
      </c>
      <c r="D4" s="30" t="s">
        <v>129</v>
      </c>
      <c r="E4">
        <v>0</v>
      </c>
    </row>
    <row r="5" spans="1:5" ht="16.149999999999999">
      <c r="A5" s="91" t="s">
        <v>133</v>
      </c>
      <c r="B5" s="98">
        <f>'[1]KARDEX 2023'!NH17</f>
        <v>0</v>
      </c>
      <c r="D5" s="30" t="s">
        <v>130</v>
      </c>
      <c r="E5">
        <v>0</v>
      </c>
    </row>
    <row r="6" spans="1:5" ht="16.149999999999999">
      <c r="A6" s="91" t="s">
        <v>134</v>
      </c>
      <c r="B6" s="98">
        <f>'[1]KARDEX 2023'!NH18</f>
        <v>0</v>
      </c>
      <c r="D6" s="30" t="s">
        <v>132</v>
      </c>
      <c r="E6">
        <v>0</v>
      </c>
    </row>
    <row r="7" spans="1:5" ht="16.149999999999999">
      <c r="A7" s="91" t="s">
        <v>135</v>
      </c>
      <c r="B7" s="98">
        <f>'[1]KARDEX 2023'!NH19</f>
        <v>0</v>
      </c>
      <c r="D7" s="30" t="s">
        <v>133</v>
      </c>
      <c r="E7">
        <v>0</v>
      </c>
    </row>
    <row r="8" spans="1:5" ht="16.149999999999999">
      <c r="A8" s="91" t="s">
        <v>136</v>
      </c>
      <c r="B8" s="98">
        <f>'[1]KARDEX 2023'!NH20</f>
        <v>0</v>
      </c>
      <c r="D8" s="30" t="s">
        <v>134</v>
      </c>
      <c r="E8">
        <v>0</v>
      </c>
    </row>
    <row r="9" spans="1:5" ht="16.149999999999999">
      <c r="A9" s="91" t="s">
        <v>137</v>
      </c>
      <c r="B9" s="98">
        <f>'[1]KARDEX 2023'!NH21</f>
        <v>0</v>
      </c>
      <c r="D9" s="30" t="s">
        <v>135</v>
      </c>
      <c r="E9">
        <v>0</v>
      </c>
    </row>
    <row r="10" spans="1:5" ht="16.149999999999999">
      <c r="A10" s="91" t="s">
        <v>138</v>
      </c>
      <c r="B10" s="98">
        <f>'[1]KARDEX 2023'!NH22</f>
        <v>0</v>
      </c>
      <c r="D10" s="30" t="s">
        <v>136</v>
      </c>
      <c r="E10">
        <v>0</v>
      </c>
    </row>
    <row r="11" spans="1:5" ht="16.149999999999999">
      <c r="A11" s="91" t="s">
        <v>139</v>
      </c>
      <c r="B11" s="98">
        <f>'[1]KARDEX 2023'!NH23</f>
        <v>0</v>
      </c>
      <c r="D11" s="30" t="s">
        <v>137</v>
      </c>
      <c r="E11">
        <v>0</v>
      </c>
    </row>
    <row r="12" spans="1:5" ht="16.149999999999999">
      <c r="A12" s="91" t="s">
        <v>140</v>
      </c>
      <c r="B12" s="98">
        <f>'[1]KARDEX 2023'!NH24</f>
        <v>0</v>
      </c>
      <c r="D12" s="30" t="s">
        <v>138</v>
      </c>
      <c r="E12">
        <v>0</v>
      </c>
    </row>
    <row r="13" spans="1:5" ht="16.149999999999999">
      <c r="A13" s="91" t="s">
        <v>141</v>
      </c>
      <c r="B13" s="98">
        <f>'[1]KARDEX 2023'!NH25</f>
        <v>0</v>
      </c>
      <c r="D13" s="30" t="s">
        <v>139</v>
      </c>
      <c r="E13">
        <v>0</v>
      </c>
    </row>
    <row r="14" spans="1:5" ht="16.149999999999999">
      <c r="A14" s="91" t="s">
        <v>142</v>
      </c>
      <c r="B14" s="98">
        <f>'[1]KARDEX 2023'!NH26</f>
        <v>0</v>
      </c>
      <c r="D14" s="30" t="s">
        <v>140</v>
      </c>
      <c r="E14">
        <v>0</v>
      </c>
    </row>
    <row r="15" spans="1:5" ht="16.149999999999999">
      <c r="A15" s="91" t="s">
        <v>143</v>
      </c>
      <c r="B15" s="98">
        <f>'[1]KARDEX 2023'!NH27</f>
        <v>0</v>
      </c>
      <c r="D15" s="30" t="s">
        <v>141</v>
      </c>
      <c r="E15">
        <v>0</v>
      </c>
    </row>
    <row r="16" spans="1:5" ht="16.149999999999999">
      <c r="A16" s="91" t="s">
        <v>144</v>
      </c>
      <c r="B16" s="98">
        <f>'[1]KARDEX 2023'!NH28</f>
        <v>0</v>
      </c>
      <c r="D16" s="30" t="s">
        <v>142</v>
      </c>
      <c r="E16">
        <v>0</v>
      </c>
    </row>
    <row r="17" spans="1:5" ht="16.149999999999999">
      <c r="A17" s="91" t="s">
        <v>145</v>
      </c>
      <c r="B17" s="98">
        <f>'[1]KARDEX 2023'!NH29</f>
        <v>0</v>
      </c>
      <c r="D17" s="30" t="s">
        <v>143</v>
      </c>
      <c r="E17">
        <v>0</v>
      </c>
    </row>
    <row r="18" spans="1:5" ht="16.149999999999999">
      <c r="A18" s="91" t="s">
        <v>146</v>
      </c>
      <c r="B18" s="98">
        <f>'[1]KARDEX 2023'!NH30</f>
        <v>0</v>
      </c>
      <c r="D18" s="30" t="s">
        <v>144</v>
      </c>
      <c r="E18">
        <v>0</v>
      </c>
    </row>
    <row r="19" spans="1:5" ht="16.149999999999999">
      <c r="A19" s="91" t="s">
        <v>147</v>
      </c>
      <c r="B19" s="98">
        <f>'[1]KARDEX 2023'!NH31</f>
        <v>0</v>
      </c>
      <c r="D19" s="30" t="s">
        <v>148</v>
      </c>
      <c r="E19">
        <v>0</v>
      </c>
    </row>
    <row r="20" spans="1:5" ht="16.149999999999999">
      <c r="A20" s="91" t="s">
        <v>149</v>
      </c>
      <c r="B20" s="98">
        <f>'[1]KARDEX 2023'!NH32</f>
        <v>0</v>
      </c>
      <c r="D20" s="30" t="s">
        <v>145</v>
      </c>
      <c r="E20">
        <v>0</v>
      </c>
    </row>
    <row r="21" spans="1:5" ht="16.149999999999999">
      <c r="A21" s="91" t="s">
        <v>150</v>
      </c>
      <c r="B21" s="98">
        <f>'[1]KARDEX 2023'!NH33</f>
        <v>0</v>
      </c>
      <c r="D21" s="30" t="s">
        <v>146</v>
      </c>
      <c r="E21">
        <v>0</v>
      </c>
    </row>
    <row r="22" spans="1:5" ht="16.149999999999999">
      <c r="A22" s="91" t="s">
        <v>151</v>
      </c>
      <c r="B22" s="98">
        <f>'[1]KARDEX 2023'!NH34</f>
        <v>0</v>
      </c>
      <c r="D22" s="30" t="s">
        <v>147</v>
      </c>
      <c r="E22">
        <v>0</v>
      </c>
    </row>
    <row r="23" spans="1:5" ht="16.149999999999999">
      <c r="A23" s="91" t="s">
        <v>152</v>
      </c>
      <c r="B23" s="98">
        <f>'[1]KARDEX 2023'!NH35</f>
        <v>0</v>
      </c>
      <c r="D23" s="30" t="s">
        <v>149</v>
      </c>
      <c r="E23">
        <v>0</v>
      </c>
    </row>
    <row r="24" spans="1:5" ht="16.149999999999999">
      <c r="A24" s="91" t="s">
        <v>153</v>
      </c>
      <c r="B24" s="98">
        <f>'[1]KARDEX 2023'!NH36</f>
        <v>0</v>
      </c>
      <c r="D24" s="30" t="s">
        <v>150</v>
      </c>
      <c r="E24">
        <v>0</v>
      </c>
    </row>
    <row r="25" spans="1:5" ht="16.149999999999999">
      <c r="A25" s="91" t="s">
        <v>154</v>
      </c>
      <c r="B25" s="98">
        <f>'[1]KARDEX 2023'!NH37</f>
        <v>0</v>
      </c>
      <c r="D25" s="30" t="s">
        <v>151</v>
      </c>
      <c r="E25">
        <v>0</v>
      </c>
    </row>
    <row r="26" spans="1:5" ht="16.149999999999999">
      <c r="A26" s="91" t="s">
        <v>155</v>
      </c>
      <c r="B26" s="98">
        <f>'[1]KARDEX 2023'!NH38</f>
        <v>0</v>
      </c>
      <c r="D26" s="30" t="s">
        <v>152</v>
      </c>
      <c r="E26">
        <v>0</v>
      </c>
    </row>
    <row r="27" spans="1:5" ht="16.149999999999999">
      <c r="A27" s="91" t="s">
        <v>156</v>
      </c>
      <c r="B27" s="98">
        <f>'[1]KARDEX 2023'!NH39</f>
        <v>0</v>
      </c>
      <c r="D27" s="30" t="s">
        <v>153</v>
      </c>
      <c r="E27">
        <v>0</v>
      </c>
    </row>
    <row r="28" spans="1:5" ht="16.149999999999999">
      <c r="A28" s="91" t="s">
        <v>157</v>
      </c>
      <c r="B28" s="98">
        <f>'[1]KARDEX 2023'!NH40</f>
        <v>0</v>
      </c>
      <c r="D28" s="30" t="s">
        <v>155</v>
      </c>
      <c r="E28">
        <v>0</v>
      </c>
    </row>
    <row r="29" spans="1:5" ht="16.149999999999999">
      <c r="A29" s="91" t="s">
        <v>158</v>
      </c>
      <c r="B29" s="98">
        <f>'[1]KARDEX 2023'!NH41</f>
        <v>0</v>
      </c>
      <c r="D29" s="30" t="s">
        <v>154</v>
      </c>
      <c r="E29">
        <v>0</v>
      </c>
    </row>
    <row r="30" spans="1:5" ht="16.149999999999999">
      <c r="A30" s="91" t="s">
        <v>148</v>
      </c>
      <c r="B30" s="98">
        <f>'[1]KARDEX 2023'!NH42</f>
        <v>0</v>
      </c>
      <c r="D30" s="30" t="s">
        <v>156</v>
      </c>
      <c r="E30">
        <v>0</v>
      </c>
    </row>
    <row r="31" spans="1:5">
      <c r="D31" s="30" t="s">
        <v>157</v>
      </c>
      <c r="E31">
        <v>0</v>
      </c>
    </row>
    <row r="32" spans="1:5">
      <c r="D32" s="30" t="s">
        <v>158</v>
      </c>
      <c r="E32">
        <v>0</v>
      </c>
    </row>
    <row r="33" spans="4:5">
      <c r="D33" s="30" t="s">
        <v>110</v>
      </c>
      <c r="E33">
        <v>0</v>
      </c>
    </row>
  </sheetData>
  <conditionalFormatting sqref="B2:B30">
    <cfRule type="cellIs" dxfId="2" priority="1" operator="lessThan">
      <formula>6</formula>
    </cfRule>
    <cfRule type="cellIs" dxfId="1" priority="2" operator="between">
      <formula>6</formula>
      <formula>9</formula>
    </cfRule>
    <cfRule type="cellIs" dxfId="0" priority="3" operator="greaterThan">
      <formula>10</formula>
    </cfRule>
  </conditionalFormatting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f9f517ad-77cd-4ed4-973f-e24761ece6f3" xsi:nil="true"/>
    <TaxCatchAll xmlns="23758f10-759d-4520-85b6-b1fdbf48fd75" xsi:nil="true"/>
    <lcf76f155ced4ddcb4097134ff3c332f xmlns="f9f517ad-77cd-4ed4-973f-e24761ece6f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B688998FAC9540B111A7B721D25151" ma:contentTypeVersion="14" ma:contentTypeDescription="Crear nuevo documento." ma:contentTypeScope="" ma:versionID="4931a64ac4b2ed173aae29a7ca7e0c98">
  <xsd:schema xmlns:xsd="http://www.w3.org/2001/XMLSchema" xmlns:xs="http://www.w3.org/2001/XMLSchema" xmlns:p="http://schemas.microsoft.com/office/2006/metadata/properties" xmlns:ns2="f9f517ad-77cd-4ed4-973f-e24761ece6f3" xmlns:ns3="23758f10-759d-4520-85b6-b1fdbf48fd75" targetNamespace="http://schemas.microsoft.com/office/2006/metadata/properties" ma:root="true" ma:fieldsID="206ae21a1434ff9336242b6cce24a225" ns2:_="" ns3:_="">
    <xsd:import namespace="f9f517ad-77cd-4ed4-973f-e24761ece6f3"/>
    <xsd:import namespace="23758f10-759d-4520-85b6-b1fdbf48fd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517ad-77cd-4ed4-973f-e24761ece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58f10-759d-4520-85b6-b1fdbf48fd7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d471e52-0e6c-45ce-84b3-bbae89638feb}" ma:internalName="TaxCatchAll" ma:showField="CatchAllData" ma:web="23758f10-759d-4520-85b6-b1fdbf48fd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A99FB8-87B3-4E48-B1B2-445399D60849}"/>
</file>

<file path=customXml/itemProps2.xml><?xml version="1.0" encoding="utf-8"?>
<ds:datastoreItem xmlns:ds="http://schemas.openxmlformats.org/officeDocument/2006/customXml" ds:itemID="{5C9532C4-B044-4037-8B06-678E871A2D8D}"/>
</file>

<file path=customXml/itemProps3.xml><?xml version="1.0" encoding="utf-8"?>
<ds:datastoreItem xmlns:ds="http://schemas.openxmlformats.org/officeDocument/2006/customXml" ds:itemID="{1E2E15B8-9B93-4B55-AE87-A493133F92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José Carcelén</dc:creator>
  <cp:keywords/>
  <dc:description/>
  <cp:lastModifiedBy>HSE Cangrejos</cp:lastModifiedBy>
  <cp:revision/>
  <dcterms:created xsi:type="dcterms:W3CDTF">2023-10-18T13:54:53Z</dcterms:created>
  <dcterms:modified xsi:type="dcterms:W3CDTF">2024-07-24T00:59:46Z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0x01010007B688998FAC9540B111A7B721D25151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