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3 TALENTO HUMANO\GESTIÓN DEL TALENTO HUMANO\02 FORMATOS TALENTO HUMANO\01. Formatos actualizados\"/>
    </mc:Choice>
  </mc:AlternateContent>
  <xr:revisionPtr revIDLastSave="0" documentId="13_ncr:1_{A6BB0940-FAFA-402C-A520-CEBB72DEA141}" xr6:coauthVersionLast="36" xr6:coauthVersionMax="36" xr10:uidLastSave="{00000000-0000-0000-0000-000000000000}"/>
  <bookViews>
    <workbookView xWindow="240" yWindow="120" windowWidth="14115" windowHeight="7500" tabRatio="858" xr2:uid="{00000000-000D-0000-FFFF-FFFF00000000}"/>
  </bookViews>
  <sheets>
    <sheet name="Ausentismo laboral" sheetId="17" r:id="rId1"/>
    <sheet name="Resumen Ausentismo Mensual" sheetId="21" r:id="rId2"/>
  </sheets>
  <definedNames>
    <definedName name="_xlnm._FilterDatabase" localSheetId="0" hidden="1">'Ausentismo laboral'!$A$6:$Z$26</definedName>
  </definedNames>
  <calcPr calcId="191029"/>
</workbook>
</file>

<file path=xl/calcChain.xml><?xml version="1.0" encoding="utf-8"?>
<calcChain xmlns="http://schemas.openxmlformats.org/spreadsheetml/2006/main">
  <c r="E34" i="17" l="1"/>
  <c r="F34" i="17"/>
  <c r="G34" i="17"/>
  <c r="H34" i="17"/>
  <c r="I34" i="17"/>
  <c r="J34" i="17"/>
  <c r="K34" i="17"/>
  <c r="L34" i="17"/>
  <c r="M34" i="17"/>
  <c r="N34" i="17"/>
  <c r="O34" i="17"/>
  <c r="N24" i="17" l="1"/>
  <c r="O24" i="17" s="1"/>
  <c r="P24" i="17" s="1"/>
  <c r="N23" i="17"/>
  <c r="O23" i="17" s="1"/>
  <c r="P23" i="17" s="1"/>
  <c r="N10" i="17"/>
  <c r="O10" i="17" s="1"/>
  <c r="P10" i="17" s="1"/>
  <c r="D34" i="17" s="1"/>
  <c r="N25" i="17"/>
  <c r="O25" i="17" s="1"/>
  <c r="P25" i="17" s="1"/>
  <c r="K45" i="17" l="1"/>
  <c r="K46" i="17"/>
  <c r="K47" i="17"/>
  <c r="K48" i="17"/>
  <c r="K44" i="17"/>
  <c r="I45" i="17"/>
  <c r="I46" i="17"/>
  <c r="I47" i="17"/>
  <c r="I48" i="17"/>
  <c r="I44" i="17"/>
  <c r="F45" i="17"/>
  <c r="F46" i="17"/>
  <c r="F47" i="17"/>
  <c r="F48" i="17"/>
  <c r="F44" i="17"/>
  <c r="E45" i="17"/>
  <c r="E46" i="17"/>
  <c r="E47" i="17"/>
  <c r="E48" i="17"/>
  <c r="E44" i="17"/>
  <c r="D45" i="17"/>
  <c r="D46" i="17"/>
  <c r="D47" i="17"/>
  <c r="D48" i="17"/>
  <c r="D44" i="17"/>
  <c r="O35" i="17"/>
  <c r="O36" i="17"/>
  <c r="O37" i="17"/>
  <c r="O33" i="17"/>
  <c r="L33" i="17"/>
  <c r="K35" i="17"/>
  <c r="K36" i="17"/>
  <c r="K37" i="17"/>
  <c r="K33" i="17"/>
  <c r="I35" i="17"/>
  <c r="I36" i="17"/>
  <c r="J36" i="17"/>
  <c r="J33" i="17"/>
  <c r="I33" i="17"/>
  <c r="G35" i="17"/>
  <c r="G36" i="17"/>
  <c r="G37" i="17"/>
  <c r="G38" i="17"/>
  <c r="G33" i="17"/>
  <c r="F35" i="17"/>
  <c r="F36" i="17"/>
  <c r="F37" i="17"/>
  <c r="F38" i="17"/>
  <c r="F33" i="17"/>
  <c r="E36" i="17"/>
  <c r="E33" i="17"/>
  <c r="D36" i="17"/>
  <c r="K26" i="17" l="1"/>
  <c r="S26" i="17"/>
  <c r="D33" i="17" l="1"/>
  <c r="O45" i="17" l="1"/>
  <c r="O46" i="17"/>
  <c r="O47" i="17"/>
  <c r="O48" i="17"/>
  <c r="O44" i="17"/>
  <c r="N45" i="17"/>
  <c r="N46" i="17"/>
  <c r="N47" i="17"/>
  <c r="N48" i="17"/>
  <c r="N44" i="17"/>
  <c r="M45" i="17"/>
  <c r="M46" i="17"/>
  <c r="M47" i="17"/>
  <c r="M48" i="17"/>
  <c r="M44" i="17"/>
  <c r="L45" i="17"/>
  <c r="L46" i="17"/>
  <c r="L47" i="17"/>
  <c r="L48" i="17"/>
  <c r="L44" i="17"/>
  <c r="J45" i="17"/>
  <c r="J46" i="17"/>
  <c r="J47" i="17"/>
  <c r="J48" i="17"/>
  <c r="J44" i="17"/>
  <c r="H45" i="17"/>
  <c r="H46" i="17"/>
  <c r="H47" i="17"/>
  <c r="H48" i="17"/>
  <c r="H44" i="17"/>
  <c r="G45" i="17"/>
  <c r="G46" i="17"/>
  <c r="G47" i="17"/>
  <c r="G48" i="17"/>
  <c r="G44" i="17"/>
  <c r="N35" i="17"/>
  <c r="N36" i="17"/>
  <c r="N37" i="17"/>
  <c r="N38" i="17"/>
  <c r="N33" i="17"/>
  <c r="M35" i="17"/>
  <c r="M36" i="17"/>
  <c r="M37" i="17"/>
  <c r="M33" i="17"/>
  <c r="L35" i="17"/>
  <c r="L36" i="17"/>
  <c r="L37" i="17"/>
  <c r="L38" i="17"/>
  <c r="H36" i="17"/>
  <c r="H37" i="17"/>
  <c r="H38" i="17"/>
  <c r="H35" i="17"/>
  <c r="H33" i="17"/>
  <c r="M49" i="17" l="1"/>
  <c r="F49" i="17"/>
  <c r="N49" i="17"/>
  <c r="G49" i="17"/>
  <c r="K49" i="17"/>
  <c r="H49" i="17"/>
  <c r="L49" i="17"/>
  <c r="D49" i="17"/>
  <c r="F39" i="17"/>
  <c r="N39" i="17"/>
  <c r="H39" i="17"/>
  <c r="L39" i="17"/>
  <c r="G39" i="17"/>
  <c r="N8" i="17" l="1"/>
  <c r="O8" i="17" s="1"/>
  <c r="P8" i="17" s="1"/>
  <c r="I37" i="17" s="1"/>
  <c r="N11" i="17"/>
  <c r="O11" i="17" s="1"/>
  <c r="P11" i="17" s="1"/>
  <c r="J38" i="17" s="1"/>
  <c r="N12" i="17"/>
  <c r="O12" i="17" s="1"/>
  <c r="P12" i="17" s="1"/>
  <c r="N13" i="17"/>
  <c r="O13" i="17" s="1"/>
  <c r="P13" i="17" s="1"/>
  <c r="M38" i="17" s="1"/>
  <c r="M39" i="17" s="1"/>
  <c r="N14" i="17"/>
  <c r="O14" i="17" s="1"/>
  <c r="N15" i="17"/>
  <c r="O15" i="17" s="1"/>
  <c r="P15" i="17" s="1"/>
  <c r="N16" i="17"/>
  <c r="O16" i="17" s="1"/>
  <c r="P16" i="17" s="1"/>
  <c r="N17" i="17"/>
  <c r="O17" i="17" s="1"/>
  <c r="P17" i="17" s="1"/>
  <c r="N18" i="17"/>
  <c r="O18" i="17" s="1"/>
  <c r="P18" i="17" s="1"/>
  <c r="O38" i="17" s="1"/>
  <c r="N19" i="17"/>
  <c r="O19" i="17" s="1"/>
  <c r="P19" i="17" s="1"/>
  <c r="N9" i="17"/>
  <c r="O9" i="17" s="1"/>
  <c r="P9" i="17" s="1"/>
  <c r="N21" i="17"/>
  <c r="O21" i="17" s="1"/>
  <c r="P21" i="17" s="1"/>
  <c r="N22" i="17"/>
  <c r="O22" i="17" s="1"/>
  <c r="P22" i="17" s="1"/>
  <c r="J37" i="17"/>
  <c r="N7" i="17"/>
  <c r="O7" i="17" s="1"/>
  <c r="P7" i="17" s="1"/>
  <c r="D37" i="17" s="1"/>
  <c r="K38" i="17" l="1"/>
  <c r="D38" i="17"/>
  <c r="P14" i="17"/>
  <c r="I38" i="17" s="1"/>
  <c r="I39" i="17" s="1"/>
  <c r="D35" i="17"/>
  <c r="J35" i="17"/>
  <c r="E37" i="17"/>
  <c r="O26" i="17"/>
  <c r="I49" i="17"/>
  <c r="O39" i="17"/>
  <c r="O49" i="17"/>
  <c r="E35" i="17"/>
  <c r="D39" i="17" l="1"/>
  <c r="P26" i="17"/>
  <c r="E38" i="17"/>
  <c r="E49" i="17"/>
  <c r="J39" i="17"/>
  <c r="J49" i="17"/>
  <c r="P49" i="17" l="1"/>
  <c r="E39" i="17"/>
  <c r="K39" i="17"/>
  <c r="P39" i="17" l="1"/>
  <c r="U26" i="17" l="1"/>
  <c r="T26" i="17"/>
  <c r="R26" i="17"/>
  <c r="V26" i="17"/>
</calcChain>
</file>

<file path=xl/sharedStrings.xml><?xml version="1.0" encoding="utf-8"?>
<sst xmlns="http://schemas.openxmlformats.org/spreadsheetml/2006/main" count="143" uniqueCount="76">
  <si>
    <t>IESS</t>
  </si>
  <si>
    <t>MSP</t>
  </si>
  <si>
    <t>Nro.</t>
  </si>
  <si>
    <t>NOMBRE</t>
  </si>
  <si>
    <t>CI</t>
  </si>
  <si>
    <t>GÉNERO</t>
  </si>
  <si>
    <t>JUSTIFICACIÓN</t>
  </si>
  <si>
    <t>DIAGNOSTICO (laboratorio/ otorrino/ traumatologia/ gastro/ neurologico/ cardiologico/ dermatologico/ odontologia/ oftalmologia/ urologia/ endocrinologia/ ginecologia)</t>
  </si>
  <si>
    <t>DIAGNOSTICO</t>
  </si>
  <si>
    <t>DESDE</t>
  </si>
  <si>
    <t>HASTA</t>
  </si>
  <si>
    <t>PARTICULAR</t>
  </si>
  <si>
    <t>Médico empresa</t>
  </si>
  <si>
    <t>CARGO</t>
  </si>
  <si>
    <t>PROYECTO</t>
  </si>
  <si>
    <t>TOTAL DÍAS</t>
  </si>
  <si>
    <t>MES</t>
  </si>
  <si>
    <t>MOTIVO (calamidad domestica/ enfermedad, maternidad, paternidad, accidente de trabajo)</t>
  </si>
  <si>
    <t>Accidentes</t>
  </si>
  <si>
    <t>Mes</t>
  </si>
  <si>
    <t>ENFERMEDAD</t>
  </si>
  <si>
    <t>ENERO</t>
  </si>
  <si>
    <t>Enero</t>
  </si>
  <si>
    <t>LOWELL</t>
  </si>
  <si>
    <t>Médico Campo</t>
  </si>
  <si>
    <t>BODEGA TALLERES</t>
  </si>
  <si>
    <t>TOTAL</t>
  </si>
  <si>
    <t xml:space="preserve">OBSERVACIONES </t>
  </si>
  <si>
    <t>CERTIFICADOS ENTIDADES</t>
  </si>
  <si>
    <t>Registro Civil</t>
  </si>
  <si>
    <t xml:space="preserve">Calamidad Doméstica </t>
  </si>
  <si>
    <t>Maternidad</t>
  </si>
  <si>
    <t xml:space="preserve">Paternidad </t>
  </si>
  <si>
    <t>Proyecto</t>
  </si>
  <si>
    <t>Bramaderos</t>
  </si>
  <si>
    <t>Lowell</t>
  </si>
  <si>
    <t>Palmar</t>
  </si>
  <si>
    <t>Sede</t>
  </si>
  <si>
    <t>FECHAS REPOSOS/OTROS</t>
  </si>
  <si>
    <t>TOTAL HORAS</t>
  </si>
  <si>
    <t>HORA INICIO</t>
  </si>
  <si>
    <t>HORA FIN</t>
  </si>
  <si>
    <t>HORAS</t>
  </si>
  <si>
    <t xml:space="preserve">TOTAL DIAS </t>
  </si>
  <si>
    <t>SEDE CENTRAL</t>
  </si>
  <si>
    <t>BRAMADEROS</t>
  </si>
  <si>
    <t>PALMAR</t>
  </si>
  <si>
    <t>Enfermedad General/días</t>
  </si>
  <si>
    <t>Casos COVID/días</t>
  </si>
  <si>
    <t>Enfermedad Ocupasional/días</t>
  </si>
  <si>
    <t>Otros/horas</t>
  </si>
  <si>
    <t>Gestión Empresa/horas</t>
  </si>
  <si>
    <t>Cita Médica/horas</t>
  </si>
  <si>
    <t>Asuntos personales/horas</t>
  </si>
  <si>
    <t>Calamidad Doméstica/dias</t>
  </si>
  <si>
    <t>Maternidad/dias</t>
  </si>
  <si>
    <t>Paternidad/dias</t>
  </si>
  <si>
    <t>Enfermedad General</t>
  </si>
  <si>
    <t>Casos Covid</t>
  </si>
  <si>
    <t>Enfermedad Ocupacional</t>
  </si>
  <si>
    <t>Incidentes</t>
  </si>
  <si>
    <t xml:space="preserve">TOTALES </t>
  </si>
  <si>
    <t>Totales Días</t>
  </si>
  <si>
    <t>DÍAS PERDIDOS</t>
  </si>
  <si>
    <t>TOTAL DÍAS PERDIDOS</t>
  </si>
  <si>
    <t>INCIDENTES</t>
  </si>
  <si>
    <t>ACCIDENTES</t>
  </si>
  <si>
    <t>CONTROL REPOSOS MÉDICOS-ENERO 2023</t>
  </si>
  <si>
    <t>CUADRO RESUMEN AUSENTISMO DIAS-ENERO 2023</t>
  </si>
  <si>
    <t>CUADRO RESUMEN AUSENTISMO POR CASOS-ENERO 2023</t>
  </si>
  <si>
    <t>PEGASUS</t>
  </si>
  <si>
    <t>Pegasus</t>
  </si>
  <si>
    <t>Febrero</t>
  </si>
  <si>
    <t>AUSENTISMO LABORAL</t>
  </si>
  <si>
    <t>EC-TH-F-17
REV 01
ENERO 2023</t>
  </si>
  <si>
    <t>CUADRO RESUMEN AUSENTISMO EN DÍAS 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</si>
</sst>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/>
    <xf numFmtId="49" fontId="4" fillId="0" borderId="1" xfId="0" quotePrefix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25" xfId="0" applyFont="1" applyFill="1" applyBorder="1" applyAlignment="1">
      <alignment vertical="center"/>
    </xf>
    <xf numFmtId="0" fontId="6" fillId="7" borderId="24" xfId="0" applyFont="1" applyFill="1" applyBorder="1" applyAlignment="1">
      <alignment vertical="center"/>
    </xf>
    <xf numFmtId="0" fontId="6" fillId="4" borderId="17" xfId="0" applyFont="1" applyFill="1" applyBorder="1" applyAlignment="1">
      <alignment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0" fontId="4" fillId="6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  <color rgb="FF99FF99"/>
      <color rgb="FFCCFF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467591</xdr:colOff>
      <xdr:row>1</xdr:row>
      <xdr:rowOff>138546</xdr:rowOff>
    </xdr:from>
    <xdr:to>
      <xdr:col>1</xdr:col>
      <xdr:colOff>1400406</xdr:colOff>
      <xdr:row>1</xdr:row>
      <xdr:rowOff>858001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6629A5-9482-4973-9BA1-D15C4403A3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36" y="329046"/>
          <a:ext cx="9328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tabSelected="1" topLeftCell="J1" zoomScale="55" zoomScaleNormal="55" workbookViewId="0">
      <selection activeCell="Z7" sqref="Z7:Z24"/>
    </sheetView>
  </sheetViews>
  <sheetFormatPr baseColWidth="10" defaultColWidth="11.42578125" defaultRowHeight="14.25" x14ac:dyDescent="0.2"/>
  <cols>
    <col min="1" max="1" width="7.85546875" style="2" customWidth="1"/>
    <col min="2" max="2" width="46.28515625" style="1" bestFit="1" customWidth="1"/>
    <col min="3" max="3" width="21.85546875" style="1" bestFit="1" customWidth="1"/>
    <col min="4" max="4" width="37" style="1" bestFit="1" customWidth="1"/>
    <col min="5" max="5" width="21.85546875" style="1" bestFit="1" customWidth="1"/>
    <col min="6" max="6" width="18.85546875" style="1" bestFit="1" customWidth="1"/>
    <col min="7" max="7" width="36.28515625" style="1" bestFit="1" customWidth="1"/>
    <col min="8" max="8" width="18.7109375" style="1" customWidth="1"/>
    <col min="9" max="9" width="18.5703125" style="1" customWidth="1"/>
    <col min="10" max="10" width="19.7109375" style="1" customWidth="1"/>
    <col min="11" max="11" width="19.28515625" style="1" customWidth="1"/>
    <col min="12" max="12" width="20.28515625" style="1" customWidth="1"/>
    <col min="13" max="13" width="16.5703125" style="1" customWidth="1"/>
    <col min="14" max="14" width="20.7109375" style="1" customWidth="1"/>
    <col min="15" max="16" width="16.28515625" style="1" customWidth="1"/>
    <col min="17" max="17" width="23.7109375" style="1" customWidth="1"/>
    <col min="18" max="18" width="11.5703125" style="1" customWidth="1"/>
    <col min="19" max="19" width="18.140625" style="1" customWidth="1"/>
    <col min="20" max="23" width="11.5703125" style="1" customWidth="1"/>
    <col min="24" max="24" width="46.85546875" style="1" customWidth="1"/>
    <col min="25" max="25" width="31.140625" style="1" customWidth="1"/>
    <col min="26" max="26" width="35" style="1" bestFit="1" customWidth="1"/>
    <col min="27" max="16384" width="11.42578125" style="1"/>
  </cols>
  <sheetData>
    <row r="1" spans="1:26" ht="15" thickBot="1" x14ac:dyDescent="0.25"/>
    <row r="2" spans="1:26" ht="74.25" customHeight="1" thickTop="1" thickBot="1" x14ac:dyDescent="0.25">
      <c r="A2" s="66"/>
      <c r="B2" s="66"/>
      <c r="C2" s="67" t="s">
        <v>73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5" t="s">
        <v>74</v>
      </c>
    </row>
    <row r="3" spans="1:26" ht="15" thickTop="1" x14ac:dyDescent="0.2"/>
    <row r="4" spans="1:26" ht="30" customHeight="1" x14ac:dyDescent="0.2">
      <c r="A4" s="68" t="s">
        <v>67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6" ht="48.6" customHeight="1" x14ac:dyDescent="0.2">
      <c r="A5" s="69" t="s">
        <v>2</v>
      </c>
      <c r="B5" s="77" t="s">
        <v>3</v>
      </c>
      <c r="C5" s="77" t="s">
        <v>4</v>
      </c>
      <c r="D5" s="77" t="s">
        <v>13</v>
      </c>
      <c r="E5" s="69" t="s">
        <v>14</v>
      </c>
      <c r="F5" s="77" t="s">
        <v>5</v>
      </c>
      <c r="G5" s="73" t="s">
        <v>17</v>
      </c>
      <c r="H5" s="78" t="s">
        <v>38</v>
      </c>
      <c r="I5" s="79"/>
      <c r="J5" s="79"/>
      <c r="K5" s="80"/>
      <c r="L5" s="86" t="s">
        <v>39</v>
      </c>
      <c r="M5" s="87"/>
      <c r="N5" s="87"/>
      <c r="O5" s="44"/>
      <c r="P5" s="89" t="s">
        <v>64</v>
      </c>
      <c r="Q5" s="75" t="s">
        <v>6</v>
      </c>
      <c r="R5" s="81" t="s">
        <v>28</v>
      </c>
      <c r="S5" s="82"/>
      <c r="T5" s="82"/>
      <c r="U5" s="82"/>
      <c r="V5" s="82"/>
      <c r="W5" s="83"/>
      <c r="X5" s="71" t="s">
        <v>7</v>
      </c>
      <c r="Y5" s="71" t="s">
        <v>8</v>
      </c>
      <c r="Z5" s="71" t="s">
        <v>27</v>
      </c>
    </row>
    <row r="6" spans="1:26" s="23" customFormat="1" ht="30.75" customHeight="1" x14ac:dyDescent="0.2">
      <c r="A6" s="70"/>
      <c r="B6" s="69"/>
      <c r="C6" s="69"/>
      <c r="D6" s="69"/>
      <c r="E6" s="70"/>
      <c r="F6" s="69"/>
      <c r="G6" s="74"/>
      <c r="H6" s="7" t="s">
        <v>16</v>
      </c>
      <c r="I6" s="7" t="s">
        <v>9</v>
      </c>
      <c r="J6" s="7" t="s">
        <v>10</v>
      </c>
      <c r="K6" s="7" t="s">
        <v>15</v>
      </c>
      <c r="L6" s="7" t="s">
        <v>40</v>
      </c>
      <c r="M6" s="7" t="s">
        <v>41</v>
      </c>
      <c r="N6" s="7" t="s">
        <v>42</v>
      </c>
      <c r="O6" s="45" t="s">
        <v>63</v>
      </c>
      <c r="P6" s="89"/>
      <c r="Q6" s="76"/>
      <c r="R6" s="8" t="s">
        <v>0</v>
      </c>
      <c r="S6" s="8" t="s">
        <v>11</v>
      </c>
      <c r="T6" s="8" t="s">
        <v>1</v>
      </c>
      <c r="U6" s="8" t="s">
        <v>24</v>
      </c>
      <c r="V6" s="8" t="s">
        <v>12</v>
      </c>
      <c r="W6" s="8" t="s">
        <v>29</v>
      </c>
      <c r="X6" s="72"/>
      <c r="Y6" s="71"/>
      <c r="Z6" s="71"/>
    </row>
    <row r="7" spans="1:26" s="14" customFormat="1" ht="15" x14ac:dyDescent="0.25">
      <c r="A7" s="6"/>
      <c r="B7" s="9"/>
      <c r="C7" s="19"/>
      <c r="D7" s="9"/>
      <c r="E7" s="9"/>
      <c r="F7" s="9"/>
      <c r="G7" s="10"/>
      <c r="H7" s="11" t="s">
        <v>21</v>
      </c>
      <c r="I7" s="12"/>
      <c r="J7" s="12"/>
      <c r="K7" s="15"/>
      <c r="L7" s="41"/>
      <c r="M7" s="41"/>
      <c r="N7" s="47">
        <f t="shared" ref="N7:N19" si="0">(M7-L7)</f>
        <v>0</v>
      </c>
      <c r="O7" s="47">
        <f t="shared" ref="O7:O19" si="1">((MINUTE(N7)/60)+HOUR(N7))/8</f>
        <v>0</v>
      </c>
      <c r="P7" s="47">
        <f t="shared" ref="P7:P19" si="2">+O7+K7</f>
        <v>0</v>
      </c>
      <c r="Q7" s="9"/>
      <c r="R7" s="6"/>
      <c r="S7" s="6"/>
      <c r="T7" s="6"/>
      <c r="U7" s="6"/>
      <c r="V7" s="6"/>
      <c r="W7" s="6"/>
      <c r="X7" s="9"/>
      <c r="Y7" s="9"/>
      <c r="Z7" s="9"/>
    </row>
    <row r="8" spans="1:26" s="14" customFormat="1" ht="15" x14ac:dyDescent="0.25">
      <c r="A8" s="6"/>
      <c r="B8" s="9"/>
      <c r="C8" s="19"/>
      <c r="D8" s="9"/>
      <c r="E8" s="9"/>
      <c r="F8" s="9"/>
      <c r="G8" s="10"/>
      <c r="H8" s="11" t="s">
        <v>21</v>
      </c>
      <c r="I8" s="12"/>
      <c r="J8" s="12"/>
      <c r="K8" s="21"/>
      <c r="L8" s="41"/>
      <c r="M8" s="41"/>
      <c r="N8" s="47">
        <f t="shared" si="0"/>
        <v>0</v>
      </c>
      <c r="O8" s="47">
        <f t="shared" si="1"/>
        <v>0</v>
      </c>
      <c r="P8" s="47">
        <f t="shared" si="2"/>
        <v>0</v>
      </c>
      <c r="Q8" s="9"/>
      <c r="R8" s="6"/>
      <c r="S8" s="6"/>
      <c r="T8" s="6"/>
      <c r="U8" s="6"/>
      <c r="V8" s="6"/>
      <c r="W8" s="6"/>
      <c r="X8" s="9"/>
      <c r="Y8" s="9"/>
      <c r="Z8" s="9"/>
    </row>
    <row r="9" spans="1:26" s="14" customFormat="1" ht="15" x14ac:dyDescent="0.25">
      <c r="A9" s="6"/>
      <c r="B9" s="10"/>
      <c r="C9" s="49"/>
      <c r="D9" s="10"/>
      <c r="E9" s="10"/>
      <c r="F9" s="10"/>
      <c r="G9" s="10"/>
      <c r="H9" s="11" t="s">
        <v>21</v>
      </c>
      <c r="I9" s="20"/>
      <c r="J9" s="20"/>
      <c r="K9" s="21"/>
      <c r="L9" s="21"/>
      <c r="M9" s="21"/>
      <c r="N9" s="47">
        <f t="shared" si="0"/>
        <v>0</v>
      </c>
      <c r="O9" s="47">
        <f t="shared" si="1"/>
        <v>0</v>
      </c>
      <c r="P9" s="47">
        <f t="shared" si="2"/>
        <v>0</v>
      </c>
      <c r="Q9" s="10"/>
      <c r="R9" s="22"/>
      <c r="S9" s="22"/>
      <c r="T9" s="22"/>
      <c r="U9" s="22"/>
      <c r="V9" s="22"/>
      <c r="W9" s="22"/>
      <c r="X9" s="10"/>
      <c r="Y9" s="10"/>
      <c r="Z9" s="10"/>
    </row>
    <row r="10" spans="1:26" s="14" customFormat="1" ht="15" x14ac:dyDescent="0.25">
      <c r="A10" s="6"/>
      <c r="B10" s="10"/>
      <c r="C10" s="25"/>
      <c r="D10" s="10"/>
      <c r="E10" s="10"/>
      <c r="F10" s="10"/>
      <c r="G10" s="10"/>
      <c r="H10" s="11" t="s">
        <v>21</v>
      </c>
      <c r="I10" s="20"/>
      <c r="J10" s="20"/>
      <c r="K10" s="21"/>
      <c r="L10" s="21"/>
      <c r="M10" s="21"/>
      <c r="N10" s="47">
        <f t="shared" si="0"/>
        <v>0</v>
      </c>
      <c r="O10" s="47">
        <f t="shared" si="1"/>
        <v>0</v>
      </c>
      <c r="P10" s="47">
        <f t="shared" si="2"/>
        <v>0</v>
      </c>
      <c r="Q10" s="10"/>
      <c r="R10" s="22"/>
      <c r="S10" s="22"/>
      <c r="T10" s="22"/>
      <c r="U10" s="22"/>
      <c r="V10" s="22"/>
      <c r="W10" s="22"/>
      <c r="X10" s="10"/>
      <c r="Y10" s="10"/>
      <c r="Z10" s="27"/>
    </row>
    <row r="11" spans="1:26" s="14" customFormat="1" ht="15" x14ac:dyDescent="0.25">
      <c r="A11" s="6"/>
      <c r="B11" s="9"/>
      <c r="C11" s="19"/>
      <c r="D11" s="9"/>
      <c r="E11" s="10"/>
      <c r="F11" s="9"/>
      <c r="G11" s="10"/>
      <c r="H11" s="11" t="s">
        <v>21</v>
      </c>
      <c r="I11" s="12"/>
      <c r="J11" s="12"/>
      <c r="K11" s="15"/>
      <c r="L11" s="41"/>
      <c r="M11" s="41"/>
      <c r="N11" s="47">
        <f t="shared" si="0"/>
        <v>0</v>
      </c>
      <c r="O11" s="47">
        <f t="shared" si="1"/>
        <v>0</v>
      </c>
      <c r="P11" s="47">
        <f t="shared" si="2"/>
        <v>0</v>
      </c>
      <c r="Q11" s="9"/>
      <c r="R11" s="6"/>
      <c r="S11" s="6"/>
      <c r="T11" s="6"/>
      <c r="U11" s="6"/>
      <c r="V11" s="6"/>
      <c r="W11" s="6"/>
      <c r="X11" s="9"/>
      <c r="Y11" s="9"/>
      <c r="Z11" s="9"/>
    </row>
    <row r="12" spans="1:26" s="14" customFormat="1" ht="15" x14ac:dyDescent="0.25">
      <c r="A12" s="6"/>
      <c r="B12" s="9"/>
      <c r="C12" s="19"/>
      <c r="D12" s="9"/>
      <c r="E12" s="10"/>
      <c r="F12" s="9"/>
      <c r="G12" s="10"/>
      <c r="H12" s="11" t="s">
        <v>21</v>
      </c>
      <c r="I12" s="12"/>
      <c r="J12" s="12"/>
      <c r="K12" s="15"/>
      <c r="L12" s="41"/>
      <c r="M12" s="41"/>
      <c r="N12" s="47">
        <f t="shared" si="0"/>
        <v>0</v>
      </c>
      <c r="O12" s="47">
        <f t="shared" si="1"/>
        <v>0</v>
      </c>
      <c r="P12" s="47">
        <f t="shared" si="2"/>
        <v>0</v>
      </c>
      <c r="Q12" s="9"/>
      <c r="R12" s="6"/>
      <c r="S12" s="6"/>
      <c r="T12" s="6"/>
      <c r="U12" s="6"/>
      <c r="V12" s="6"/>
      <c r="W12" s="6"/>
      <c r="X12" s="9"/>
      <c r="Y12" s="9"/>
      <c r="Z12" s="9"/>
    </row>
    <row r="13" spans="1:26" s="14" customFormat="1" ht="15" x14ac:dyDescent="0.25">
      <c r="A13" s="6"/>
      <c r="B13" s="9"/>
      <c r="C13" s="19"/>
      <c r="D13" s="9"/>
      <c r="E13" s="10"/>
      <c r="F13" s="9"/>
      <c r="G13" s="10"/>
      <c r="H13" s="11" t="s">
        <v>21</v>
      </c>
      <c r="I13" s="12"/>
      <c r="J13" s="12"/>
      <c r="K13" s="15"/>
      <c r="L13" s="13"/>
      <c r="M13" s="13"/>
      <c r="N13" s="47">
        <f t="shared" si="0"/>
        <v>0</v>
      </c>
      <c r="O13" s="47">
        <f t="shared" si="1"/>
        <v>0</v>
      </c>
      <c r="P13" s="47">
        <f t="shared" si="2"/>
        <v>0</v>
      </c>
      <c r="Q13" s="9"/>
      <c r="R13" s="6"/>
      <c r="S13" s="6"/>
      <c r="T13" s="6"/>
      <c r="U13" s="6"/>
      <c r="V13" s="6"/>
      <c r="W13" s="6"/>
      <c r="X13" s="9"/>
      <c r="Y13" s="9"/>
      <c r="Z13" s="9"/>
    </row>
    <row r="14" spans="1:26" s="14" customFormat="1" ht="15" x14ac:dyDescent="0.25">
      <c r="A14" s="6"/>
      <c r="B14" s="9"/>
      <c r="C14" s="19"/>
      <c r="D14" s="9"/>
      <c r="E14" s="10"/>
      <c r="F14" s="9"/>
      <c r="G14" s="10"/>
      <c r="H14" s="11" t="s">
        <v>21</v>
      </c>
      <c r="I14" s="12"/>
      <c r="J14" s="12"/>
      <c r="K14" s="16"/>
      <c r="L14" s="58"/>
      <c r="M14" s="58"/>
      <c r="N14" s="47">
        <f t="shared" si="0"/>
        <v>0</v>
      </c>
      <c r="O14" s="47">
        <f t="shared" si="1"/>
        <v>0</v>
      </c>
      <c r="P14" s="47">
        <f t="shared" si="2"/>
        <v>0</v>
      </c>
      <c r="Q14" s="9"/>
      <c r="R14" s="6"/>
      <c r="S14" s="6"/>
      <c r="T14" s="6"/>
      <c r="U14" s="6"/>
      <c r="V14" s="6"/>
      <c r="W14" s="6"/>
      <c r="X14" s="9"/>
      <c r="Y14" s="17"/>
      <c r="Z14" s="9"/>
    </row>
    <row r="15" spans="1:26" s="14" customFormat="1" ht="15" x14ac:dyDescent="0.25">
      <c r="A15" s="6"/>
      <c r="B15" s="9"/>
      <c r="C15" s="18"/>
      <c r="D15" s="9"/>
      <c r="E15" s="9"/>
      <c r="F15" s="9"/>
      <c r="G15" s="10"/>
      <c r="H15" s="11" t="s">
        <v>21</v>
      </c>
      <c r="I15" s="12"/>
      <c r="J15" s="12"/>
      <c r="K15" s="16"/>
      <c r="L15" s="41"/>
      <c r="M15" s="41"/>
      <c r="N15" s="47">
        <f t="shared" si="0"/>
        <v>0</v>
      </c>
      <c r="O15" s="47">
        <f t="shared" si="1"/>
        <v>0</v>
      </c>
      <c r="P15" s="47">
        <f t="shared" si="2"/>
        <v>0</v>
      </c>
      <c r="Q15" s="9"/>
      <c r="R15" s="6"/>
      <c r="S15" s="6"/>
      <c r="T15" s="6"/>
      <c r="U15" s="6"/>
      <c r="V15" s="6"/>
      <c r="W15" s="6"/>
      <c r="X15" s="9"/>
      <c r="Y15" s="9"/>
      <c r="Z15" s="9"/>
    </row>
    <row r="16" spans="1:26" s="14" customFormat="1" ht="15" x14ac:dyDescent="0.25">
      <c r="A16" s="6"/>
      <c r="B16" s="9"/>
      <c r="C16" s="18"/>
      <c r="D16" s="9"/>
      <c r="E16" s="9"/>
      <c r="F16" s="9"/>
      <c r="G16" s="10"/>
      <c r="H16" s="11" t="s">
        <v>21</v>
      </c>
      <c r="I16" s="20"/>
      <c r="J16" s="20"/>
      <c r="K16" s="21"/>
      <c r="L16" s="26"/>
      <c r="M16" s="26"/>
      <c r="N16" s="47">
        <f t="shared" si="0"/>
        <v>0</v>
      </c>
      <c r="O16" s="47">
        <f t="shared" si="1"/>
        <v>0</v>
      </c>
      <c r="P16" s="47">
        <f t="shared" si="2"/>
        <v>0</v>
      </c>
      <c r="Q16" s="9"/>
      <c r="R16" s="22"/>
      <c r="S16" s="22"/>
      <c r="T16" s="22"/>
      <c r="U16" s="22"/>
      <c r="V16" s="22"/>
      <c r="W16" s="22"/>
      <c r="X16" s="10"/>
      <c r="Y16" s="10"/>
      <c r="Z16" s="10"/>
    </row>
    <row r="17" spans="1:26" s="14" customFormat="1" ht="15" x14ac:dyDescent="0.25">
      <c r="A17" s="6"/>
      <c r="B17" s="9"/>
      <c r="C17" s="19"/>
      <c r="D17" s="9"/>
      <c r="E17" s="10"/>
      <c r="F17" s="9"/>
      <c r="G17" s="10"/>
      <c r="H17" s="11" t="s">
        <v>21</v>
      </c>
      <c r="I17" s="20"/>
      <c r="J17" s="20"/>
      <c r="K17" s="21"/>
      <c r="L17" s="26"/>
      <c r="M17" s="26"/>
      <c r="N17" s="47">
        <f t="shared" si="0"/>
        <v>0</v>
      </c>
      <c r="O17" s="47">
        <f t="shared" si="1"/>
        <v>0</v>
      </c>
      <c r="P17" s="47">
        <f t="shared" si="2"/>
        <v>0</v>
      </c>
      <c r="Q17" s="9"/>
      <c r="R17" s="22"/>
      <c r="S17" s="22"/>
      <c r="T17" s="22"/>
      <c r="U17" s="22"/>
      <c r="V17" s="22"/>
      <c r="W17" s="22"/>
      <c r="X17" s="10"/>
      <c r="Y17" s="10"/>
      <c r="Z17" s="10"/>
    </row>
    <row r="18" spans="1:26" s="14" customFormat="1" ht="15" x14ac:dyDescent="0.25">
      <c r="A18" s="6"/>
      <c r="B18" s="10"/>
      <c r="C18" s="25"/>
      <c r="D18" s="9"/>
      <c r="E18" s="10"/>
      <c r="F18" s="9"/>
      <c r="G18" s="10"/>
      <c r="H18" s="11" t="s">
        <v>21</v>
      </c>
      <c r="I18" s="20"/>
      <c r="J18" s="20"/>
      <c r="K18" s="21"/>
      <c r="L18" s="26"/>
      <c r="M18" s="26"/>
      <c r="N18" s="47">
        <f t="shared" si="0"/>
        <v>0</v>
      </c>
      <c r="O18" s="47">
        <f t="shared" si="1"/>
        <v>0</v>
      </c>
      <c r="P18" s="47">
        <f t="shared" si="2"/>
        <v>0</v>
      </c>
      <c r="Q18" s="9"/>
      <c r="R18" s="22"/>
      <c r="S18" s="22"/>
      <c r="T18" s="22"/>
      <c r="U18" s="22"/>
      <c r="V18" s="22"/>
      <c r="W18" s="22"/>
      <c r="X18" s="10"/>
      <c r="Y18" s="10"/>
      <c r="Z18" s="10"/>
    </row>
    <row r="19" spans="1:26" s="14" customFormat="1" ht="15" x14ac:dyDescent="0.25">
      <c r="A19" s="6"/>
      <c r="B19" s="10"/>
      <c r="C19" s="25"/>
      <c r="D19" s="10"/>
      <c r="E19" s="10"/>
      <c r="F19" s="9"/>
      <c r="G19" s="10"/>
      <c r="H19" s="11" t="s">
        <v>21</v>
      </c>
      <c r="I19" s="20"/>
      <c r="J19" s="20"/>
      <c r="K19" s="21"/>
      <c r="L19" s="59"/>
      <c r="M19" s="59"/>
      <c r="N19" s="47">
        <f t="shared" si="0"/>
        <v>0</v>
      </c>
      <c r="O19" s="47">
        <f t="shared" si="1"/>
        <v>0</v>
      </c>
      <c r="P19" s="47">
        <f t="shared" si="2"/>
        <v>0</v>
      </c>
      <c r="Q19" s="9"/>
      <c r="R19" s="22"/>
      <c r="S19" s="22"/>
      <c r="T19" s="22"/>
      <c r="U19" s="22"/>
      <c r="V19" s="22"/>
      <c r="W19" s="22"/>
      <c r="X19" s="10"/>
      <c r="Y19" s="10"/>
      <c r="Z19" s="10"/>
    </row>
    <row r="20" spans="1:26" s="14" customFormat="1" ht="15" x14ac:dyDescent="0.25">
      <c r="A20" s="6"/>
      <c r="B20" s="10"/>
      <c r="C20" s="25"/>
      <c r="D20" s="10"/>
      <c r="E20" s="10"/>
      <c r="F20" s="9"/>
      <c r="G20" s="10"/>
      <c r="H20" s="11" t="s">
        <v>21</v>
      </c>
      <c r="I20" s="20"/>
      <c r="J20" s="20"/>
      <c r="K20" s="21"/>
      <c r="L20" s="50"/>
      <c r="M20" s="50"/>
      <c r="N20" s="60"/>
      <c r="O20" s="60"/>
      <c r="P20" s="60"/>
      <c r="Q20" s="10"/>
      <c r="R20" s="22"/>
      <c r="S20" s="22"/>
      <c r="T20" s="22"/>
      <c r="U20" s="22"/>
      <c r="V20" s="22"/>
      <c r="W20" s="22"/>
      <c r="X20" s="10"/>
      <c r="Y20" s="27"/>
      <c r="Z20" s="10"/>
    </row>
    <row r="21" spans="1:26" s="14" customFormat="1" ht="15" x14ac:dyDescent="0.25">
      <c r="A21" s="6"/>
      <c r="B21" s="9"/>
      <c r="C21" s="19"/>
      <c r="D21" s="9"/>
      <c r="E21" s="10"/>
      <c r="F21" s="9"/>
      <c r="G21" s="10"/>
      <c r="H21" s="11" t="s">
        <v>21</v>
      </c>
      <c r="I21" s="20"/>
      <c r="J21" s="20"/>
      <c r="K21" s="21"/>
      <c r="L21" s="59"/>
      <c r="M21" s="59"/>
      <c r="N21" s="47">
        <f>(M21-L21)</f>
        <v>0</v>
      </c>
      <c r="O21" s="47">
        <f>((MINUTE(N21)/60)+HOUR(N21))/8</f>
        <v>0</v>
      </c>
      <c r="P21" s="47">
        <f>+O21+K21</f>
        <v>0</v>
      </c>
      <c r="Q21" s="9"/>
      <c r="R21" s="22"/>
      <c r="S21" s="22"/>
      <c r="T21" s="22"/>
      <c r="U21" s="22"/>
      <c r="V21" s="22"/>
      <c r="W21" s="22"/>
      <c r="X21" s="10"/>
      <c r="Y21" s="10"/>
      <c r="Z21" s="10"/>
    </row>
    <row r="22" spans="1:26" s="14" customFormat="1" ht="15" x14ac:dyDescent="0.25">
      <c r="A22" s="6"/>
      <c r="B22" s="9"/>
      <c r="C22" s="19"/>
      <c r="D22" s="9"/>
      <c r="E22" s="10"/>
      <c r="F22" s="9"/>
      <c r="G22" s="10"/>
      <c r="H22" s="11" t="s">
        <v>21</v>
      </c>
      <c r="I22" s="20"/>
      <c r="J22" s="20"/>
      <c r="K22" s="21"/>
      <c r="L22" s="59"/>
      <c r="M22" s="59"/>
      <c r="N22" s="47">
        <f>(M22-L22)</f>
        <v>0</v>
      </c>
      <c r="O22" s="47">
        <f>((MINUTE(N22)/60)+HOUR(N22))/8</f>
        <v>0</v>
      </c>
      <c r="P22" s="47">
        <f>+O22+K22</f>
        <v>0</v>
      </c>
      <c r="Q22" s="9"/>
      <c r="R22" s="22"/>
      <c r="S22" s="22"/>
      <c r="T22" s="22"/>
      <c r="U22" s="22"/>
      <c r="V22" s="22"/>
      <c r="W22" s="22"/>
      <c r="X22" s="10"/>
      <c r="Y22" s="10"/>
      <c r="Z22" s="27"/>
    </row>
    <row r="23" spans="1:26" s="14" customFormat="1" ht="15" x14ac:dyDescent="0.25">
      <c r="A23" s="6"/>
      <c r="B23" s="10"/>
      <c r="C23" s="25"/>
      <c r="D23" s="10"/>
      <c r="E23" s="10"/>
      <c r="F23" s="9"/>
      <c r="G23" s="10"/>
      <c r="H23" s="11" t="s">
        <v>21</v>
      </c>
      <c r="I23" s="20"/>
      <c r="J23" s="20"/>
      <c r="K23" s="21"/>
      <c r="L23" s="59"/>
      <c r="M23" s="59"/>
      <c r="N23" s="47">
        <f>(M23-L23)</f>
        <v>0</v>
      </c>
      <c r="O23" s="47">
        <f>((MINUTE(N23)/60)+HOUR(N23))/8</f>
        <v>0</v>
      </c>
      <c r="P23" s="47">
        <f>+O23+K23</f>
        <v>0</v>
      </c>
      <c r="Q23" s="9"/>
      <c r="R23" s="22"/>
      <c r="S23" s="22"/>
      <c r="T23" s="22"/>
      <c r="U23" s="22"/>
      <c r="V23" s="22"/>
      <c r="W23" s="22"/>
      <c r="X23" s="10"/>
      <c r="Y23" s="10"/>
      <c r="Z23" s="27"/>
    </row>
    <row r="24" spans="1:26" s="14" customFormat="1" ht="15" x14ac:dyDescent="0.25">
      <c r="A24" s="6"/>
      <c r="B24" s="10"/>
      <c r="C24" s="25"/>
      <c r="D24" s="10"/>
      <c r="E24" s="10"/>
      <c r="F24" s="9"/>
      <c r="G24" s="10"/>
      <c r="H24" s="11" t="s">
        <v>21</v>
      </c>
      <c r="I24" s="20"/>
      <c r="J24" s="20"/>
      <c r="K24" s="21"/>
      <c r="L24" s="59"/>
      <c r="M24" s="59"/>
      <c r="N24" s="47">
        <f>(M24-L24)</f>
        <v>0</v>
      </c>
      <c r="O24" s="47">
        <f>((MINUTE(N24)/60)+HOUR(N24))/8</f>
        <v>0</v>
      </c>
      <c r="P24" s="47">
        <f>+O24+K24</f>
        <v>0</v>
      </c>
      <c r="Q24" s="9"/>
      <c r="R24" s="22"/>
      <c r="S24" s="22"/>
      <c r="T24" s="22"/>
      <c r="U24" s="22"/>
      <c r="V24" s="22"/>
      <c r="W24" s="22"/>
      <c r="X24" s="10"/>
      <c r="Y24" s="10"/>
      <c r="Z24" s="27"/>
    </row>
    <row r="25" spans="1:26" s="14" customFormat="1" ht="15" x14ac:dyDescent="0.25">
      <c r="A25" s="6">
        <v>19</v>
      </c>
      <c r="B25" s="10"/>
      <c r="C25" s="25"/>
      <c r="D25" s="10"/>
      <c r="E25" s="10"/>
      <c r="F25" s="10"/>
      <c r="G25" s="10"/>
      <c r="H25" s="11" t="s">
        <v>21</v>
      </c>
      <c r="I25" s="20"/>
      <c r="J25" s="20"/>
      <c r="K25" s="21"/>
      <c r="L25" s="21"/>
      <c r="M25" s="21"/>
      <c r="N25" s="47">
        <f>(M25-L25)</f>
        <v>0</v>
      </c>
      <c r="O25" s="47">
        <f>((MINUTE(N25)/60)+HOUR(N25))/8</f>
        <v>0</v>
      </c>
      <c r="P25" s="47">
        <f>+O25+K25</f>
        <v>0</v>
      </c>
      <c r="Q25" s="10"/>
      <c r="R25" s="22"/>
      <c r="S25" s="22"/>
      <c r="T25" s="22"/>
      <c r="U25" s="22"/>
      <c r="V25" s="22"/>
      <c r="W25" s="22"/>
      <c r="X25" s="10"/>
      <c r="Y25" s="10"/>
      <c r="Z25" s="27"/>
    </row>
    <row r="26" spans="1:26" s="28" customFormat="1" ht="21.6" customHeight="1" x14ac:dyDescent="0.25">
      <c r="A26" s="2"/>
      <c r="J26" s="3" t="s">
        <v>43</v>
      </c>
      <c r="K26" s="46">
        <f>SUM(K7:K25)</f>
        <v>0</v>
      </c>
      <c r="L26" s="29"/>
      <c r="M26" s="29"/>
      <c r="N26" s="3" t="s">
        <v>26</v>
      </c>
      <c r="O26" s="48">
        <f>SUM(O7:O25)</f>
        <v>0</v>
      </c>
      <c r="P26" s="48">
        <f>SUM(P7:P25)</f>
        <v>0</v>
      </c>
      <c r="R26" s="3">
        <f>SUM(R7:R25)</f>
        <v>0</v>
      </c>
      <c r="S26" s="3">
        <f>SUM(S7:S25)</f>
        <v>0</v>
      </c>
      <c r="T26" s="3">
        <f>SUM(T7:T25)</f>
        <v>0</v>
      </c>
      <c r="U26" s="3">
        <f>SUM(U7:U25)</f>
        <v>0</v>
      </c>
      <c r="V26" s="3">
        <f>SUM(V7:V25)</f>
        <v>0</v>
      </c>
      <c r="W26" s="4"/>
    </row>
    <row r="27" spans="1:26" x14ac:dyDescent="0.2">
      <c r="K27" s="5"/>
      <c r="L27" s="5"/>
      <c r="M27" s="5"/>
      <c r="N27" s="5"/>
      <c r="O27" s="5"/>
      <c r="P27" s="5"/>
    </row>
    <row r="28" spans="1:26" x14ac:dyDescent="0.2">
      <c r="K28" s="5"/>
      <c r="L28" s="5"/>
      <c r="M28" s="5"/>
      <c r="N28" s="5"/>
      <c r="O28" s="5"/>
    </row>
    <row r="29" spans="1:26" ht="15" thickBot="1" x14ac:dyDescent="0.25"/>
    <row r="30" spans="1:26" ht="31.9" customHeight="1" thickBot="1" x14ac:dyDescent="0.25">
      <c r="B30" s="90" t="s">
        <v>68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2"/>
    </row>
    <row r="31" spans="1:26" ht="32.450000000000003" customHeight="1" x14ac:dyDescent="0.2">
      <c r="B31" s="88" t="s">
        <v>16</v>
      </c>
      <c r="C31" s="88" t="s">
        <v>14</v>
      </c>
      <c r="D31" s="88" t="s">
        <v>20</v>
      </c>
      <c r="E31" s="88"/>
      <c r="F31" s="88"/>
      <c r="G31" s="88" t="s">
        <v>65</v>
      </c>
      <c r="H31" s="84" t="s">
        <v>66</v>
      </c>
      <c r="I31" s="84" t="s">
        <v>53</v>
      </c>
      <c r="J31" s="84" t="s">
        <v>54</v>
      </c>
      <c r="K31" s="84" t="s">
        <v>52</v>
      </c>
      <c r="L31" s="84" t="s">
        <v>51</v>
      </c>
      <c r="M31" s="84" t="s">
        <v>55</v>
      </c>
      <c r="N31" s="84" t="s">
        <v>56</v>
      </c>
      <c r="O31" s="84" t="s">
        <v>50</v>
      </c>
    </row>
    <row r="32" spans="1:26" ht="34.9" customHeight="1" x14ac:dyDescent="0.2">
      <c r="B32" s="88"/>
      <c r="C32" s="88"/>
      <c r="D32" s="52" t="s">
        <v>47</v>
      </c>
      <c r="E32" s="52" t="s">
        <v>48</v>
      </c>
      <c r="F32" s="51" t="s">
        <v>49</v>
      </c>
      <c r="G32" s="88"/>
      <c r="H32" s="84"/>
      <c r="I32" s="84"/>
      <c r="J32" s="84"/>
      <c r="K32" s="84"/>
      <c r="L32" s="84"/>
      <c r="M32" s="84"/>
      <c r="N32" s="84"/>
      <c r="O32" s="84"/>
    </row>
    <row r="33" spans="2:16" ht="20.45" customHeight="1" x14ac:dyDescent="0.2">
      <c r="B33" s="85" t="s">
        <v>21</v>
      </c>
      <c r="C33" s="53" t="s">
        <v>45</v>
      </c>
      <c r="D33" s="15">
        <f t="shared" ref="D33:D38" si="3">SUMIFS($P$7:$P$25,$G$7:$G$25,"ENFERMEDAD",$E$7:$E$25,C33)</f>
        <v>0</v>
      </c>
      <c r="E33" s="15">
        <f t="shared" ref="E33:E38" si="4">SUMIFS($P$7:$P$25,$G$7:$G$25,"ENFERMEDAD-COVID",$E$7:$E$25,C33)</f>
        <v>0</v>
      </c>
      <c r="F33" s="15">
        <f t="shared" ref="F33:F38" si="5">SUMIFS($P$7:$P$25,$G$7:$G$25,"ENFERMEDAD OCUPACIONAL",$E$7:$E$25,C33)</f>
        <v>0</v>
      </c>
      <c r="G33" s="15">
        <f t="shared" ref="G33:G38" si="6">SUMIFS($P$7:$P$25,$G$7:$G$25,"INCIDENTE",$E$7:$E$25,C33)</f>
        <v>0</v>
      </c>
      <c r="H33" s="15">
        <f t="shared" ref="H33:H38" si="7">SUMIFS($P$7:$P$25,$G$7:$G$25,"ACCIDENTE",$E$7:$E$25,C33)</f>
        <v>0</v>
      </c>
      <c r="I33" s="56">
        <f t="shared" ref="I33:I38" si="8">SUMIFS($P$7:$P$25,$G$7:$G$25,"ASUNTOS PERSONALES",$E$7:$E$25,C33)</f>
        <v>0</v>
      </c>
      <c r="J33" s="56">
        <f t="shared" ref="J33:J38" si="9">SUMIFS($P$7:$P$25,$G$7:$G$25,"CALAMIDAD DOMÉSTICA",$E$7:$E$25,C33)</f>
        <v>0</v>
      </c>
      <c r="K33" s="56">
        <f t="shared" ref="K33:K38" si="10">SUMIFS($P$7:$P$25,$G$7:$G$25,"CITA MEDICA",$E$7:$E$25,C33)</f>
        <v>0</v>
      </c>
      <c r="L33" s="56">
        <f t="shared" ref="L33:L38" si="11">SUMIFS($P$7:$P$25,$G$7:$G$25,"GESTIÓN EMPRESA",$E$7:$E$25,C33)</f>
        <v>0</v>
      </c>
      <c r="M33" s="56">
        <f t="shared" ref="M33:M38" si="12">SUMIFS($P$7:$P$25,$G$7:$G$25,"MATERNIDAD",$E$7:$E$25,C33)</f>
        <v>0</v>
      </c>
      <c r="N33" s="56">
        <f t="shared" ref="N33:N38" si="13">SUMIFS($P$7:$P$25,$G$7:$G$25,"PATERNIDAD",$E$7:$E$25,C33)</f>
        <v>0</v>
      </c>
      <c r="O33" s="56">
        <f t="shared" ref="O33:O38" si="14">SUMIFS($P$7:$P$25,$G$7:$G$25,"OTROS",$E$7:$E$25,C33)</f>
        <v>0</v>
      </c>
    </row>
    <row r="34" spans="2:16" ht="20.45" customHeight="1" x14ac:dyDescent="0.2">
      <c r="B34" s="85"/>
      <c r="C34" s="53" t="s">
        <v>70</v>
      </c>
      <c r="D34" s="15">
        <f t="shared" si="3"/>
        <v>0</v>
      </c>
      <c r="E34" s="15">
        <f t="shared" si="4"/>
        <v>0</v>
      </c>
      <c r="F34" s="15">
        <f t="shared" si="5"/>
        <v>0</v>
      </c>
      <c r="G34" s="15">
        <f t="shared" si="6"/>
        <v>0</v>
      </c>
      <c r="H34" s="15">
        <f t="shared" si="7"/>
        <v>0</v>
      </c>
      <c r="I34" s="56">
        <f t="shared" si="8"/>
        <v>0</v>
      </c>
      <c r="J34" s="56">
        <f t="shared" si="9"/>
        <v>0</v>
      </c>
      <c r="K34" s="56">
        <f t="shared" si="10"/>
        <v>0</v>
      </c>
      <c r="L34" s="56">
        <f t="shared" si="11"/>
        <v>0</v>
      </c>
      <c r="M34" s="56">
        <f t="shared" si="12"/>
        <v>0</v>
      </c>
      <c r="N34" s="56">
        <f t="shared" si="13"/>
        <v>0</v>
      </c>
      <c r="O34" s="56">
        <f t="shared" si="14"/>
        <v>0</v>
      </c>
    </row>
    <row r="35" spans="2:16" ht="20.45" customHeight="1" x14ac:dyDescent="0.2">
      <c r="B35" s="85"/>
      <c r="C35" s="53" t="s">
        <v>23</v>
      </c>
      <c r="D35" s="15">
        <f t="shared" si="3"/>
        <v>0</v>
      </c>
      <c r="E35" s="15">
        <f t="shared" si="4"/>
        <v>0</v>
      </c>
      <c r="F35" s="15">
        <f t="shared" si="5"/>
        <v>0</v>
      </c>
      <c r="G35" s="15">
        <f t="shared" si="6"/>
        <v>0</v>
      </c>
      <c r="H35" s="15">
        <f t="shared" si="7"/>
        <v>0</v>
      </c>
      <c r="I35" s="56">
        <f t="shared" si="8"/>
        <v>0</v>
      </c>
      <c r="J35" s="56">
        <f t="shared" si="9"/>
        <v>0</v>
      </c>
      <c r="K35" s="56">
        <f t="shared" si="10"/>
        <v>0</v>
      </c>
      <c r="L35" s="56">
        <f t="shared" si="11"/>
        <v>0</v>
      </c>
      <c r="M35" s="56">
        <f t="shared" si="12"/>
        <v>0</v>
      </c>
      <c r="N35" s="56">
        <f t="shared" si="13"/>
        <v>0</v>
      </c>
      <c r="O35" s="56">
        <f t="shared" si="14"/>
        <v>0</v>
      </c>
    </row>
    <row r="36" spans="2:16" ht="20.45" customHeight="1" x14ac:dyDescent="0.2">
      <c r="B36" s="85"/>
      <c r="C36" s="53" t="s">
        <v>46</v>
      </c>
      <c r="D36" s="15">
        <f t="shared" si="3"/>
        <v>0</v>
      </c>
      <c r="E36" s="15">
        <f t="shared" si="4"/>
        <v>0</v>
      </c>
      <c r="F36" s="15">
        <f t="shared" si="5"/>
        <v>0</v>
      </c>
      <c r="G36" s="15">
        <f t="shared" si="6"/>
        <v>0</v>
      </c>
      <c r="H36" s="15">
        <f t="shared" si="7"/>
        <v>0</v>
      </c>
      <c r="I36" s="56">
        <f t="shared" si="8"/>
        <v>0</v>
      </c>
      <c r="J36" s="56">
        <f t="shared" si="9"/>
        <v>0</v>
      </c>
      <c r="K36" s="56">
        <f t="shared" si="10"/>
        <v>0</v>
      </c>
      <c r="L36" s="56">
        <f t="shared" si="11"/>
        <v>0</v>
      </c>
      <c r="M36" s="56">
        <f t="shared" si="12"/>
        <v>0</v>
      </c>
      <c r="N36" s="56">
        <f t="shared" si="13"/>
        <v>0</v>
      </c>
      <c r="O36" s="56">
        <f t="shared" si="14"/>
        <v>0</v>
      </c>
    </row>
    <row r="37" spans="2:16" ht="20.45" customHeight="1" x14ac:dyDescent="0.2">
      <c r="B37" s="85"/>
      <c r="C37" s="53" t="s">
        <v>25</v>
      </c>
      <c r="D37" s="15">
        <f t="shared" si="3"/>
        <v>0</v>
      </c>
      <c r="E37" s="15">
        <f t="shared" si="4"/>
        <v>0</v>
      </c>
      <c r="F37" s="15">
        <f t="shared" si="5"/>
        <v>0</v>
      </c>
      <c r="G37" s="15">
        <f t="shared" si="6"/>
        <v>0</v>
      </c>
      <c r="H37" s="15">
        <f t="shared" si="7"/>
        <v>0</v>
      </c>
      <c r="I37" s="56">
        <f t="shared" si="8"/>
        <v>0</v>
      </c>
      <c r="J37" s="56">
        <f t="shared" si="9"/>
        <v>0</v>
      </c>
      <c r="K37" s="56">
        <f t="shared" si="10"/>
        <v>0</v>
      </c>
      <c r="L37" s="56">
        <f t="shared" si="11"/>
        <v>0</v>
      </c>
      <c r="M37" s="56">
        <f t="shared" si="12"/>
        <v>0</v>
      </c>
      <c r="N37" s="56">
        <f t="shared" si="13"/>
        <v>0</v>
      </c>
      <c r="O37" s="56">
        <f t="shared" si="14"/>
        <v>0</v>
      </c>
    </row>
    <row r="38" spans="2:16" ht="20.45" customHeight="1" x14ac:dyDescent="0.2">
      <c r="B38" s="85"/>
      <c r="C38" s="53" t="s">
        <v>44</v>
      </c>
      <c r="D38" s="15">
        <f t="shared" si="3"/>
        <v>0</v>
      </c>
      <c r="E38" s="15">
        <f t="shared" si="4"/>
        <v>0</v>
      </c>
      <c r="F38" s="15">
        <f t="shared" si="5"/>
        <v>0</v>
      </c>
      <c r="G38" s="15">
        <f t="shared" si="6"/>
        <v>0</v>
      </c>
      <c r="H38" s="15">
        <f t="shared" si="7"/>
        <v>0</v>
      </c>
      <c r="I38" s="56">
        <f t="shared" si="8"/>
        <v>0</v>
      </c>
      <c r="J38" s="56">
        <f t="shared" si="9"/>
        <v>0</v>
      </c>
      <c r="K38" s="56">
        <f t="shared" si="10"/>
        <v>0</v>
      </c>
      <c r="L38" s="56">
        <f t="shared" si="11"/>
        <v>0</v>
      </c>
      <c r="M38" s="56">
        <f t="shared" si="12"/>
        <v>0</v>
      </c>
      <c r="N38" s="56">
        <f t="shared" si="13"/>
        <v>0</v>
      </c>
      <c r="O38" s="56">
        <f t="shared" si="14"/>
        <v>0</v>
      </c>
    </row>
    <row r="39" spans="2:16" ht="25.9" customHeight="1" x14ac:dyDescent="0.2">
      <c r="C39" s="54" t="s">
        <v>61</v>
      </c>
      <c r="D39" s="55">
        <f>SUM(D33:D38)</f>
        <v>0</v>
      </c>
      <c r="E39" s="55">
        <f t="shared" ref="E39:I39" si="15">SUM(E33:E38)</f>
        <v>0</v>
      </c>
      <c r="F39" s="55">
        <f t="shared" si="15"/>
        <v>0</v>
      </c>
      <c r="G39" s="55">
        <f t="shared" si="15"/>
        <v>0</v>
      </c>
      <c r="H39" s="55">
        <f t="shared" si="15"/>
        <v>0</v>
      </c>
      <c r="I39" s="55">
        <f t="shared" si="15"/>
        <v>0</v>
      </c>
      <c r="J39" s="55">
        <f t="shared" ref="J39" si="16">SUM(J33:J38)</f>
        <v>0</v>
      </c>
      <c r="K39" s="55">
        <f t="shared" ref="K39" si="17">SUM(K33:K38)</f>
        <v>0</v>
      </c>
      <c r="L39" s="55">
        <f t="shared" ref="L39" si="18">SUM(L33:L38)</f>
        <v>0</v>
      </c>
      <c r="M39" s="55">
        <f t="shared" ref="M39" si="19">SUM(M33:M38)</f>
        <v>0</v>
      </c>
      <c r="N39" s="55">
        <f t="shared" ref="N39:O39" si="20">SUM(N33:N38)</f>
        <v>0</v>
      </c>
      <c r="O39" s="55">
        <f t="shared" si="20"/>
        <v>0</v>
      </c>
      <c r="P39" s="55">
        <f>SUM(D39:O39)</f>
        <v>0</v>
      </c>
    </row>
    <row r="40" spans="2:16" ht="15" thickBot="1" x14ac:dyDescent="0.25"/>
    <row r="41" spans="2:16" ht="31.9" customHeight="1" thickBot="1" x14ac:dyDescent="0.25">
      <c r="B41" s="93" t="s">
        <v>69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</row>
    <row r="42" spans="2:16" ht="32.450000000000003" customHeight="1" x14ac:dyDescent="0.2">
      <c r="B42" s="88" t="s">
        <v>16</v>
      </c>
      <c r="C42" s="88" t="s">
        <v>14</v>
      </c>
      <c r="D42" s="88" t="s">
        <v>20</v>
      </c>
      <c r="E42" s="88"/>
      <c r="F42" s="88"/>
      <c r="G42" s="88" t="s">
        <v>65</v>
      </c>
      <c r="H42" s="84" t="s">
        <v>66</v>
      </c>
      <c r="I42" s="84" t="s">
        <v>53</v>
      </c>
      <c r="J42" s="84" t="s">
        <v>54</v>
      </c>
      <c r="K42" s="84" t="s">
        <v>52</v>
      </c>
      <c r="L42" s="84" t="s">
        <v>51</v>
      </c>
      <c r="M42" s="84" t="s">
        <v>55</v>
      </c>
      <c r="N42" s="84" t="s">
        <v>56</v>
      </c>
      <c r="O42" s="84" t="s">
        <v>50</v>
      </c>
    </row>
    <row r="43" spans="2:16" ht="34.9" customHeight="1" x14ac:dyDescent="0.2">
      <c r="B43" s="88"/>
      <c r="C43" s="88"/>
      <c r="D43" s="52" t="s">
        <v>47</v>
      </c>
      <c r="E43" s="52" t="s">
        <v>48</v>
      </c>
      <c r="F43" s="51" t="s">
        <v>49</v>
      </c>
      <c r="G43" s="88"/>
      <c r="H43" s="84"/>
      <c r="I43" s="84"/>
      <c r="J43" s="84"/>
      <c r="K43" s="84"/>
      <c r="L43" s="84"/>
      <c r="M43" s="84"/>
      <c r="N43" s="84"/>
      <c r="O43" s="84"/>
    </row>
    <row r="44" spans="2:16" ht="20.45" customHeight="1" x14ac:dyDescent="0.2">
      <c r="B44" s="85" t="s">
        <v>21</v>
      </c>
      <c r="C44" s="53" t="s">
        <v>45</v>
      </c>
      <c r="D44" s="15">
        <f>COUNTIFS($G$7:$G$25,"ENFERMEDAD",$E$7:$E$25,C44)</f>
        <v>0</v>
      </c>
      <c r="E44" s="15">
        <f>COUNTIFS($G$7:$G$25,"ENFERMEDAD-COVID",$E$7:$E$25,C44)</f>
        <v>0</v>
      </c>
      <c r="F44" s="15">
        <f>COUNTIFS($G$7:$G$25,"ENFERMEDAD OCUPACIONAL",$E$7:$E$25,C44)</f>
        <v>0</v>
      </c>
      <c r="G44" s="15">
        <f>COUNTIFS($G$7:$G$25,"INCIDENTE",$E$7:$E$25,C44)</f>
        <v>0</v>
      </c>
      <c r="H44" s="15">
        <f>COUNTIFS($G$7:$G$25,"ACCIDENTE",$E$7:$E$25,C44)</f>
        <v>0</v>
      </c>
      <c r="I44" s="56">
        <f>COUNTIFS($G$7:$G$25,"ASUNTOS PERSONALES",$E$7:$E$25,C44)</f>
        <v>0</v>
      </c>
      <c r="J44" s="56">
        <f>COUNTIFS($G$7:$G$25,"CALAMIDAD DOMÉSTICA",$E$7:$E$25,C44)</f>
        <v>0</v>
      </c>
      <c r="K44" s="56">
        <f>COUNTIFS($G$7:$G$25,"CITA MEDICA",$E$7:$E$25,C44)</f>
        <v>0</v>
      </c>
      <c r="L44" s="56">
        <f>COUNTIFS($G$7:$G$25,"GESTIÓN EMPRESA",$E$7:$E$25,C44)</f>
        <v>0</v>
      </c>
      <c r="M44" s="56">
        <f>COUNTIFS($G$7:$G$25,"MATERNIDAD",$E$7:$E$25,C44)</f>
        <v>0</v>
      </c>
      <c r="N44" s="56">
        <f>COUNTIFS($G$7:$G$25,"PATERNIDAD",$E$7:$E$25,C44)</f>
        <v>0</v>
      </c>
      <c r="O44" s="56">
        <f>COUNTIFS($G$7:$G$25,"OTROS",$E$7:$E$25,C44)</f>
        <v>0</v>
      </c>
    </row>
    <row r="45" spans="2:16" ht="20.45" customHeight="1" x14ac:dyDescent="0.2">
      <c r="B45" s="85"/>
      <c r="C45" s="53" t="s">
        <v>23</v>
      </c>
      <c r="D45" s="15">
        <f>COUNTIFS($G$7:$G$25,"ENFERMEDAD",$E$7:$E$25,C45)</f>
        <v>0</v>
      </c>
      <c r="E45" s="15">
        <f>COUNTIFS($G$7:$G$25,"ENFERMEDAD-COVID",$E$7:$E$25,C45)</f>
        <v>0</v>
      </c>
      <c r="F45" s="15">
        <f>COUNTIFS($G$7:$G$25,"ENFERMEDAD OCUPACIONAL",$E$7:$E$25,C45)</f>
        <v>0</v>
      </c>
      <c r="G45" s="15">
        <f>COUNTIFS($G$7:$G$25,"INCIDENTE",$E$7:$E$25,C45)</f>
        <v>0</v>
      </c>
      <c r="H45" s="15">
        <f>COUNTIFS($G$7:$G$25,"ACCIDENTE",$E$7:$E$25,C45)</f>
        <v>0</v>
      </c>
      <c r="I45" s="56">
        <f>COUNTIFS($G$7:$G$25,"ASUNTOS PERSONALES",$E$7:$E$25,C45)</f>
        <v>0</v>
      </c>
      <c r="J45" s="56">
        <f>COUNTIFS($G$7:$G$25,"CALAMIDAD DOMÉSTICA",$E$7:$E$25,C45)</f>
        <v>0</v>
      </c>
      <c r="K45" s="56">
        <f>COUNTIFS($G$7:$G$25,"CITA MEDICA",$E$7:$E$25,C45)</f>
        <v>0</v>
      </c>
      <c r="L45" s="56">
        <f>COUNTIFS($G$7:$G$25,"GESTIÓN EMPRESA",$E$7:$E$25,C45)</f>
        <v>0</v>
      </c>
      <c r="M45" s="56">
        <f>COUNTIFS($G$7:$G$25,"MATERNIDAD",$E$7:$E$25,C45)</f>
        <v>0</v>
      </c>
      <c r="N45" s="56">
        <f>COUNTIFS($G$7:$G$25,"PATERNIDAD",$E$7:$E$25,C45)</f>
        <v>0</v>
      </c>
      <c r="O45" s="56">
        <f>COUNTIFS($G$7:$G$25,"OTROS",$E$7:$E$25,C45)</f>
        <v>0</v>
      </c>
    </row>
    <row r="46" spans="2:16" ht="20.45" customHeight="1" x14ac:dyDescent="0.2">
      <c r="B46" s="85"/>
      <c r="C46" s="53" t="s">
        <v>46</v>
      </c>
      <c r="D46" s="15">
        <f>COUNTIFS($G$7:$G$25,"ENFERMEDAD",$E$7:$E$25,C46)</f>
        <v>0</v>
      </c>
      <c r="E46" s="15">
        <f>COUNTIFS($G$7:$G$25,"ENFERMEDAD-COVID",$E$7:$E$25,C46)</f>
        <v>0</v>
      </c>
      <c r="F46" s="15">
        <f>COUNTIFS($G$7:$G$25,"ENFERMEDAD OCUPACIONAL",$E$7:$E$25,C46)</f>
        <v>0</v>
      </c>
      <c r="G46" s="15">
        <f>COUNTIFS($G$7:$G$25,"INCIDENTE",$E$7:$E$25,C46)</f>
        <v>0</v>
      </c>
      <c r="H46" s="15">
        <f>COUNTIFS($G$7:$G$25,"ACCIDENTE",$E$7:$E$25,C46)</f>
        <v>0</v>
      </c>
      <c r="I46" s="56">
        <f>COUNTIFS($G$7:$G$25,"ASUNTOS PERSONALES",$E$7:$E$25,C46)</f>
        <v>0</v>
      </c>
      <c r="J46" s="56">
        <f>COUNTIFS($G$7:$G$25,"CALAMIDAD DOMÉSTICA",$E$7:$E$25,C46)</f>
        <v>0</v>
      </c>
      <c r="K46" s="56">
        <f>COUNTIFS($G$7:$G$25,"CITA MEDICA",$E$7:$E$25,C46)</f>
        <v>0</v>
      </c>
      <c r="L46" s="56">
        <f>COUNTIFS($G$7:$G$25,"GESTIÓN EMPRESA",$E$7:$E$25,C46)</f>
        <v>0</v>
      </c>
      <c r="M46" s="56">
        <f>COUNTIFS($G$7:$G$25,"MATERNIDAD",$E$7:$E$25,C46)</f>
        <v>0</v>
      </c>
      <c r="N46" s="56">
        <f>COUNTIFS($G$7:$G$25,"PATERNIDAD",$E$7:$E$25,C46)</f>
        <v>0</v>
      </c>
      <c r="O46" s="56">
        <f>COUNTIFS($G$7:$G$25,"OTROS",$E$7:$E$25,C46)</f>
        <v>0</v>
      </c>
    </row>
    <row r="47" spans="2:16" ht="20.45" customHeight="1" x14ac:dyDescent="0.2">
      <c r="B47" s="85"/>
      <c r="C47" s="53" t="s">
        <v>25</v>
      </c>
      <c r="D47" s="15">
        <f>COUNTIFS($G$7:$G$25,"ENFERMEDAD",$E$7:$E$25,C47)</f>
        <v>0</v>
      </c>
      <c r="E47" s="15">
        <f>COUNTIFS($G$7:$G$25,"ENFERMEDAD-COVID",$E$7:$E$25,C47)</f>
        <v>0</v>
      </c>
      <c r="F47" s="15">
        <f>COUNTIFS($G$7:$G$25,"ENFERMEDAD OCUPACIONAL",$E$7:$E$25,C47)</f>
        <v>0</v>
      </c>
      <c r="G47" s="15">
        <f>COUNTIFS($G$7:$G$25,"INCIDENTE",$E$7:$E$25,C47)</f>
        <v>0</v>
      </c>
      <c r="H47" s="15">
        <f>COUNTIFS($G$7:$G$25,"ACCIDENTE",$E$7:$E$25,C47)</f>
        <v>0</v>
      </c>
      <c r="I47" s="56">
        <f>COUNTIFS($G$7:$G$25,"ASUNTOS PERSONALES",$E$7:$E$25,C47)</f>
        <v>0</v>
      </c>
      <c r="J47" s="56">
        <f>COUNTIFS($G$7:$G$25,"CALAMIDAD DOMÉSTICA",$E$7:$E$25,C47)</f>
        <v>0</v>
      </c>
      <c r="K47" s="56">
        <f>COUNTIFS($G$7:$G$25,"CITA MEDICA",$E$7:$E$25,C47)</f>
        <v>0</v>
      </c>
      <c r="L47" s="56">
        <f>COUNTIFS($G$7:$G$25,"GESTIÓN EMPRESA",$E$7:$E$25,C47)</f>
        <v>0</v>
      </c>
      <c r="M47" s="56">
        <f>COUNTIFS($G$7:$G$25,"MATERNIDAD",$E$7:$E$25,C47)</f>
        <v>0</v>
      </c>
      <c r="N47" s="56">
        <f>COUNTIFS($G$7:$G$25,"PATERNIDAD",$E$7:$E$25,C47)</f>
        <v>0</v>
      </c>
      <c r="O47" s="56">
        <f>COUNTIFS($G$7:$G$25,"OTROS",$E$7:$E$25,C47)</f>
        <v>0</v>
      </c>
    </row>
    <row r="48" spans="2:16" ht="20.45" customHeight="1" x14ac:dyDescent="0.2">
      <c r="B48" s="85"/>
      <c r="C48" s="53" t="s">
        <v>44</v>
      </c>
      <c r="D48" s="15">
        <f>COUNTIFS($G$7:$G$25,"ENFERMEDAD",$E$7:$E$25,C48)</f>
        <v>0</v>
      </c>
      <c r="E48" s="15">
        <f>COUNTIFS($G$7:$G$25,"ENFERMEDAD-COVID",$E$7:$E$25,C48)</f>
        <v>0</v>
      </c>
      <c r="F48" s="15">
        <f>COUNTIFS($G$7:$G$25,"ENFERMEDAD OCUPACIONAL",$E$7:$E$25,C48)</f>
        <v>0</v>
      </c>
      <c r="G48" s="15">
        <f>COUNTIFS($G$7:$G$25,"INCIDENTE",$E$7:$E$25,C48)</f>
        <v>0</v>
      </c>
      <c r="H48" s="15">
        <f>COUNTIFS($G$7:$G$25,"ACCIDENTE",$E$7:$E$25,C48)</f>
        <v>0</v>
      </c>
      <c r="I48" s="56">
        <f>COUNTIFS($G$7:$G$25,"ASUNTOS PERSONALES",$E$7:$E$25,C48)</f>
        <v>0</v>
      </c>
      <c r="J48" s="56">
        <f>COUNTIFS($G$7:$G$25,"CALAMIDAD DOMÉSTICA",$E$7:$E$25,C48)</f>
        <v>0</v>
      </c>
      <c r="K48" s="56">
        <f>COUNTIFS($G$7:$G$25,"CITA MEDICA",$E$7:$E$25,C48)</f>
        <v>0</v>
      </c>
      <c r="L48" s="56">
        <f>COUNTIFS($G$7:$G$25,"GESTIÓN EMPRESA",$E$7:$E$25,C48)</f>
        <v>0</v>
      </c>
      <c r="M48" s="56">
        <f>COUNTIFS($G$7:$G$25,"MATERNIDAD",$E$7:$E$25,C48)</f>
        <v>0</v>
      </c>
      <c r="N48" s="56">
        <f>COUNTIFS($G$7:$G$25,"PATERNIDAD",$E$7:$E$25,C48)</f>
        <v>0</v>
      </c>
      <c r="O48" s="56">
        <f>COUNTIFS($G$7:$G$25,"OTROS",$E$7:$E$25,C48)</f>
        <v>0</v>
      </c>
    </row>
    <row r="49" spans="3:16" ht="25.9" customHeight="1" x14ac:dyDescent="0.2">
      <c r="C49" s="54" t="s">
        <v>61</v>
      </c>
      <c r="D49" s="55">
        <f>SUM(D44:D48)</f>
        <v>0</v>
      </c>
      <c r="E49" s="55">
        <f t="shared" ref="E49" si="21">SUM(E44:E48)</f>
        <v>0</v>
      </c>
      <c r="F49" s="55">
        <f t="shared" ref="F49" si="22">SUM(F44:F48)</f>
        <v>0</v>
      </c>
      <c r="G49" s="55">
        <f t="shared" ref="G49" si="23">SUM(G44:G48)</f>
        <v>0</v>
      </c>
      <c r="H49" s="55">
        <f t="shared" ref="H49" si="24">SUM(H44:H48)</f>
        <v>0</v>
      </c>
      <c r="I49" s="55">
        <f t="shared" ref="I49" si="25">SUM(I44:I48)</f>
        <v>0</v>
      </c>
      <c r="J49" s="55">
        <f t="shared" ref="J49" si="26">SUM(J44:J48)</f>
        <v>0</v>
      </c>
      <c r="K49" s="55">
        <f t="shared" ref="K49" si="27">SUM(K44:K48)</f>
        <v>0</v>
      </c>
      <c r="L49" s="55">
        <f t="shared" ref="L49" si="28">SUM(L44:L48)</f>
        <v>0</v>
      </c>
      <c r="M49" s="55">
        <f t="shared" ref="M49" si="29">SUM(M44:M48)</f>
        <v>0</v>
      </c>
      <c r="N49" s="55">
        <f t="shared" ref="N49" si="30">SUM(N44:N48)</f>
        <v>0</v>
      </c>
      <c r="O49" s="55">
        <f t="shared" ref="O49" si="31">SUM(O44:O48)</f>
        <v>0</v>
      </c>
      <c r="P49" s="55">
        <f>SUM(D49:O49)</f>
        <v>0</v>
      </c>
    </row>
  </sheetData>
  <autoFilter ref="A6:Z26" xr:uid="{8C0384D8-817D-425A-B5E2-4094911401C4}"/>
  <mergeCells count="46">
    <mergeCell ref="B44:B48"/>
    <mergeCell ref="B30:O30"/>
    <mergeCell ref="B41:O41"/>
    <mergeCell ref="B42:B43"/>
    <mergeCell ref="C42:C43"/>
    <mergeCell ref="D42:F42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G31:G32"/>
    <mergeCell ref="H31:H32"/>
    <mergeCell ref="I31:I32"/>
    <mergeCell ref="B33:B38"/>
    <mergeCell ref="Z5:Z6"/>
    <mergeCell ref="L5:N5"/>
    <mergeCell ref="D31:F31"/>
    <mergeCell ref="B31:B32"/>
    <mergeCell ref="C31:C32"/>
    <mergeCell ref="J31:J32"/>
    <mergeCell ref="K31:K32"/>
    <mergeCell ref="L31:L32"/>
    <mergeCell ref="M31:M32"/>
    <mergeCell ref="N31:N32"/>
    <mergeCell ref="P5:P6"/>
    <mergeCell ref="O31:O32"/>
    <mergeCell ref="A2:B2"/>
    <mergeCell ref="C2:Y2"/>
    <mergeCell ref="A4:Y4"/>
    <mergeCell ref="E5:E6"/>
    <mergeCell ref="X5:X6"/>
    <mergeCell ref="Y5:Y6"/>
    <mergeCell ref="G5:G6"/>
    <mergeCell ref="Q5:Q6"/>
    <mergeCell ref="A5:A6"/>
    <mergeCell ref="B5:B6"/>
    <mergeCell ref="C5:C6"/>
    <mergeCell ref="D5:D6"/>
    <mergeCell ref="F5:F6"/>
    <mergeCell ref="H5:K5"/>
    <mergeCell ref="R5:W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4239-553B-4965-B2C4-5F6253DA6FCF}">
  <sheetPr>
    <tabColor rgb="FF99FF99"/>
  </sheetPr>
  <dimension ref="A1:N16"/>
  <sheetViews>
    <sheetView zoomScale="76" zoomScaleNormal="85" workbookViewId="0">
      <selection activeCell="A2" sqref="A2"/>
    </sheetView>
  </sheetViews>
  <sheetFormatPr baseColWidth="10" defaultColWidth="11.42578125" defaultRowHeight="12.75" x14ac:dyDescent="0.2"/>
  <cols>
    <col min="1" max="1" width="11.42578125" style="24"/>
    <col min="2" max="2" width="20.5703125" style="24" customWidth="1"/>
    <col min="3" max="3" width="22.7109375" style="24" bestFit="1" customWidth="1"/>
    <col min="4" max="4" width="13.85546875" style="24" bestFit="1" customWidth="1"/>
    <col min="5" max="5" width="27.5703125" style="24" bestFit="1" customWidth="1"/>
    <col min="6" max="7" width="13" style="24" customWidth="1"/>
    <col min="8" max="8" width="21.7109375" style="24" customWidth="1"/>
    <col min="9" max="9" width="23.85546875" style="24" bestFit="1" customWidth="1"/>
    <col min="10" max="10" width="25.5703125" style="24" customWidth="1"/>
    <col min="11" max="11" width="18.7109375" style="24" customWidth="1"/>
    <col min="12" max="12" width="15.28515625" style="24" customWidth="1"/>
    <col min="13" max="13" width="13.85546875" style="24" customWidth="1"/>
    <col min="14" max="14" width="16.28515625" style="24" customWidth="1"/>
    <col min="15" max="15" width="6.5703125" style="24" customWidth="1"/>
    <col min="16" max="16384" width="11.42578125" style="24"/>
  </cols>
  <sheetData>
    <row r="1" spans="1:14" ht="38.450000000000003" customHeight="1" thickBot="1" x14ac:dyDescent="0.25">
      <c r="A1" s="96" t="s">
        <v>75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28.15" customHeight="1" thickBot="1" x14ac:dyDescent="0.25">
      <c r="A2" s="30" t="s">
        <v>19</v>
      </c>
      <c r="B2" s="35" t="s">
        <v>33</v>
      </c>
      <c r="C2" s="36" t="s">
        <v>57</v>
      </c>
      <c r="D2" s="42" t="s">
        <v>58</v>
      </c>
      <c r="E2" s="43" t="s">
        <v>59</v>
      </c>
      <c r="F2" s="37" t="s">
        <v>18</v>
      </c>
      <c r="G2" s="42" t="s">
        <v>60</v>
      </c>
      <c r="H2" s="38" t="s">
        <v>53</v>
      </c>
      <c r="I2" s="39" t="s">
        <v>30</v>
      </c>
      <c r="J2" s="39" t="s">
        <v>52</v>
      </c>
      <c r="K2" s="39" t="s">
        <v>51</v>
      </c>
      <c r="L2" s="39" t="s">
        <v>31</v>
      </c>
      <c r="M2" s="39" t="s">
        <v>32</v>
      </c>
      <c r="N2" s="40" t="s">
        <v>50</v>
      </c>
    </row>
    <row r="3" spans="1:14" ht="15" x14ac:dyDescent="0.2">
      <c r="A3" s="98" t="s">
        <v>22</v>
      </c>
      <c r="B3" s="34" t="s">
        <v>34</v>
      </c>
      <c r="C3" s="61">
        <v>0</v>
      </c>
      <c r="D3" s="61">
        <v>0</v>
      </c>
      <c r="E3" s="61">
        <v>0</v>
      </c>
      <c r="F3" s="61">
        <v>0</v>
      </c>
      <c r="G3" s="61">
        <v>0</v>
      </c>
      <c r="H3" s="57">
        <v>0</v>
      </c>
      <c r="I3" s="57">
        <v>0</v>
      </c>
      <c r="J3" s="57">
        <v>0</v>
      </c>
      <c r="K3" s="57">
        <v>0</v>
      </c>
      <c r="L3" s="57">
        <v>0</v>
      </c>
      <c r="M3" s="57">
        <v>0</v>
      </c>
      <c r="N3" s="57">
        <v>0</v>
      </c>
    </row>
    <row r="4" spans="1:14" ht="15" x14ac:dyDescent="0.2">
      <c r="A4" s="99"/>
      <c r="B4" s="34" t="s">
        <v>71</v>
      </c>
      <c r="C4" s="61">
        <v>15</v>
      </c>
      <c r="D4" s="61">
        <v>0</v>
      </c>
      <c r="E4" s="61">
        <v>0</v>
      </c>
      <c r="F4" s="61">
        <v>0</v>
      </c>
      <c r="G4" s="61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</row>
    <row r="5" spans="1:14" ht="14.45" customHeight="1" x14ac:dyDescent="0.2">
      <c r="A5" s="99"/>
      <c r="B5" s="31" t="s">
        <v>35</v>
      </c>
      <c r="C5" s="62">
        <v>5</v>
      </c>
      <c r="D5" s="62">
        <v>0</v>
      </c>
      <c r="E5" s="61">
        <v>0</v>
      </c>
      <c r="F5" s="6">
        <v>0</v>
      </c>
      <c r="G5" s="61">
        <v>0</v>
      </c>
      <c r="H5" s="57">
        <v>0</v>
      </c>
      <c r="I5" s="57">
        <v>0</v>
      </c>
      <c r="J5" s="57">
        <v>0</v>
      </c>
      <c r="K5" s="57">
        <v>0</v>
      </c>
      <c r="L5" s="56">
        <v>0</v>
      </c>
      <c r="M5" s="56">
        <v>0</v>
      </c>
      <c r="N5" s="57">
        <v>0</v>
      </c>
    </row>
    <row r="6" spans="1:14" ht="14.45" customHeight="1" x14ac:dyDescent="0.2">
      <c r="A6" s="99"/>
      <c r="B6" s="31" t="s">
        <v>36</v>
      </c>
      <c r="C6" s="61">
        <v>0</v>
      </c>
      <c r="D6" s="61">
        <v>0</v>
      </c>
      <c r="E6" s="61">
        <v>0</v>
      </c>
      <c r="F6" s="61">
        <v>0</v>
      </c>
      <c r="G6" s="61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</row>
    <row r="7" spans="1:14" ht="15" customHeight="1" thickBot="1" x14ac:dyDescent="0.25">
      <c r="A7" s="99"/>
      <c r="B7" s="32" t="s">
        <v>37</v>
      </c>
      <c r="C7" s="62">
        <v>2</v>
      </c>
      <c r="D7" s="62">
        <v>0</v>
      </c>
      <c r="E7" s="61">
        <v>0</v>
      </c>
      <c r="F7" s="6">
        <v>0</v>
      </c>
      <c r="G7" s="61">
        <v>0</v>
      </c>
      <c r="H7" s="57">
        <v>1.27</v>
      </c>
      <c r="I7" s="57">
        <v>0.1875</v>
      </c>
      <c r="J7" s="57">
        <v>0.90625</v>
      </c>
      <c r="K7" s="57">
        <v>0</v>
      </c>
      <c r="L7" s="56">
        <v>21</v>
      </c>
      <c r="M7" s="56">
        <v>0</v>
      </c>
      <c r="N7" s="57">
        <v>6.25E-2</v>
      </c>
    </row>
    <row r="8" spans="1:14" ht="15" customHeight="1" thickBot="1" x14ac:dyDescent="0.25">
      <c r="A8" s="100"/>
      <c r="B8" s="33" t="s">
        <v>62</v>
      </c>
      <c r="C8" s="63">
        <v>7</v>
      </c>
      <c r="D8" s="63">
        <v>0</v>
      </c>
      <c r="E8" s="63">
        <v>0</v>
      </c>
      <c r="F8" s="63">
        <v>0</v>
      </c>
      <c r="G8" s="63">
        <v>0</v>
      </c>
      <c r="H8" s="63">
        <v>1.2708333333333333</v>
      </c>
      <c r="I8" s="63">
        <v>0.1875</v>
      </c>
      <c r="J8" s="63">
        <v>0.90625</v>
      </c>
      <c r="K8" s="63">
        <v>0</v>
      </c>
      <c r="L8" s="63">
        <v>21</v>
      </c>
      <c r="M8" s="63">
        <v>0</v>
      </c>
      <c r="N8" s="63">
        <v>6.25E-2</v>
      </c>
    </row>
    <row r="9" spans="1:14" ht="15" customHeight="1" thickBot="1" x14ac:dyDescent="0.25"/>
    <row r="10" spans="1:14" ht="30.75" thickBot="1" x14ac:dyDescent="0.25">
      <c r="A10" s="30" t="s">
        <v>19</v>
      </c>
      <c r="B10" s="35" t="s">
        <v>33</v>
      </c>
      <c r="C10" s="36" t="s">
        <v>57</v>
      </c>
      <c r="D10" s="42" t="s">
        <v>58</v>
      </c>
      <c r="E10" s="43" t="s">
        <v>59</v>
      </c>
      <c r="F10" s="37" t="s">
        <v>18</v>
      </c>
      <c r="G10" s="42" t="s">
        <v>60</v>
      </c>
      <c r="H10" s="38" t="s">
        <v>53</v>
      </c>
      <c r="I10" s="39" t="s">
        <v>30</v>
      </c>
      <c r="J10" s="39" t="s">
        <v>52</v>
      </c>
      <c r="K10" s="39" t="s">
        <v>51</v>
      </c>
      <c r="L10" s="39" t="s">
        <v>31</v>
      </c>
      <c r="M10" s="39" t="s">
        <v>32</v>
      </c>
      <c r="N10" s="40" t="s">
        <v>50</v>
      </c>
    </row>
    <row r="11" spans="1:14" ht="15" x14ac:dyDescent="0.2">
      <c r="A11" s="98" t="s">
        <v>72</v>
      </c>
      <c r="B11" s="34" t="s">
        <v>34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</row>
    <row r="12" spans="1:14" ht="15" x14ac:dyDescent="0.2">
      <c r="A12" s="99"/>
      <c r="B12" s="34" t="s">
        <v>71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</row>
    <row r="13" spans="1:14" ht="15" x14ac:dyDescent="0.2">
      <c r="A13" s="99"/>
      <c r="B13" s="31" t="s">
        <v>35</v>
      </c>
      <c r="C13" s="62">
        <v>12</v>
      </c>
      <c r="D13" s="62">
        <v>0</v>
      </c>
      <c r="E13" s="61">
        <v>0</v>
      </c>
      <c r="F13" s="6">
        <v>0</v>
      </c>
      <c r="G13" s="61">
        <v>0</v>
      </c>
      <c r="H13" s="57">
        <v>0</v>
      </c>
      <c r="I13" s="57">
        <v>0</v>
      </c>
      <c r="J13" s="57">
        <v>0</v>
      </c>
      <c r="K13" s="57">
        <v>0</v>
      </c>
      <c r="L13" s="56">
        <v>0</v>
      </c>
      <c r="M13" s="56">
        <v>0</v>
      </c>
      <c r="N13" s="57">
        <v>0</v>
      </c>
    </row>
    <row r="14" spans="1:14" ht="15" x14ac:dyDescent="0.2">
      <c r="A14" s="99"/>
      <c r="B14" s="31" t="s">
        <v>36</v>
      </c>
      <c r="C14" s="61">
        <v>12</v>
      </c>
      <c r="D14" s="61">
        <v>0</v>
      </c>
      <c r="E14" s="61">
        <v>0</v>
      </c>
      <c r="F14" s="61">
        <v>0</v>
      </c>
      <c r="G14" s="61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</row>
    <row r="15" spans="1:14" ht="15.75" thickBot="1" x14ac:dyDescent="0.25">
      <c r="A15" s="99"/>
      <c r="B15" s="32" t="s">
        <v>37</v>
      </c>
      <c r="C15" s="62">
        <v>1</v>
      </c>
      <c r="D15" s="62">
        <v>0</v>
      </c>
      <c r="E15" s="61">
        <v>0</v>
      </c>
      <c r="F15" s="6">
        <v>0</v>
      </c>
      <c r="G15" s="61">
        <v>0</v>
      </c>
      <c r="H15" s="64">
        <v>0.80208333333333326</v>
      </c>
      <c r="I15" s="57">
        <v>0</v>
      </c>
      <c r="J15" s="64">
        <v>0.46875</v>
      </c>
      <c r="K15" s="57">
        <v>0</v>
      </c>
      <c r="L15" s="56">
        <v>18</v>
      </c>
      <c r="M15" s="56">
        <v>0</v>
      </c>
      <c r="N15" s="57">
        <v>0.13541666666666666</v>
      </c>
    </row>
    <row r="16" spans="1:14" ht="15.75" thickBot="1" x14ac:dyDescent="0.25">
      <c r="A16" s="100"/>
      <c r="B16" s="33" t="s">
        <v>62</v>
      </c>
      <c r="C16" s="63">
        <v>25</v>
      </c>
      <c r="D16" s="63">
        <v>0</v>
      </c>
      <c r="E16" s="63">
        <v>0</v>
      </c>
      <c r="F16" s="63">
        <v>0</v>
      </c>
      <c r="G16" s="63">
        <v>0</v>
      </c>
      <c r="H16" s="63">
        <v>0.80208333333333326</v>
      </c>
      <c r="I16" s="63">
        <v>0</v>
      </c>
      <c r="J16" s="63">
        <v>0.46875</v>
      </c>
      <c r="K16" s="63">
        <v>0</v>
      </c>
      <c r="L16" s="63">
        <v>18</v>
      </c>
      <c r="M16" s="63">
        <v>0</v>
      </c>
      <c r="N16" s="63">
        <v>0.13541666666666666</v>
      </c>
    </row>
  </sheetData>
  <mergeCells count="3">
    <mergeCell ref="A1:N1"/>
    <mergeCell ref="A3:A8"/>
    <mergeCell ref="A11:A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9D37648-56DE-4F46-ADB6-9D21F1D790ED}"/>
</file>

<file path=customXml/itemProps2.xml><?xml version="1.0" encoding="utf-8"?>
<ds:datastoreItem xmlns:ds="http://schemas.openxmlformats.org/officeDocument/2006/customXml" ds:itemID="{70BB1167-A752-410A-93B3-69C029E2E8F7}"/>
</file>

<file path=customXml/itemProps3.xml><?xml version="1.0" encoding="utf-8"?>
<ds:datastoreItem xmlns:ds="http://schemas.openxmlformats.org/officeDocument/2006/customXml" ds:itemID="{45A43328-DA28-4E1B-949A-125ABFFD3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Ausentismo laboral</vt:lpstr>
      <vt:lpstr>Resumen Ausentismo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Paola Rey A.</dc:creator>
  <cp:lastModifiedBy>COORDINADOR TH</cp:lastModifiedBy>
  <dcterms:created xsi:type="dcterms:W3CDTF">2017-02-07T14:05:22Z</dcterms:created>
  <dcterms:modified xsi:type="dcterms:W3CDTF">2023-03-21T16:08:45Z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